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C7C98772-A06F-494E-9E2B-6245BDD28B8C}" xr6:coauthVersionLast="47" xr6:coauthVersionMax="47" xr10:uidLastSave="{00000000-0000-0000-0000-000000000000}"/>
  <bookViews>
    <workbookView xWindow="-110" yWindow="-110" windowWidth="19420" windowHeight="10300" tabRatio="732" activeTab="10" xr2:uid="{00000000-000D-0000-FFFF-FFFF00000000}"/>
  </bookViews>
  <sheets>
    <sheet name="Dashboard" sheetId="5" r:id="rId1"/>
    <sheet name="Results" sheetId="4" r:id="rId2"/>
    <sheet name="Instructions" sheetId="6" r:id="rId3"/>
    <sheet name="Gen Test Cases" sheetId="9" r:id="rId4"/>
    <sheet name="OEL 7 Test Cases" sheetId="14" r:id="rId5"/>
    <sheet name="OEL 8 Test Cases" sheetId="17" r:id="rId6"/>
    <sheet name="OEL 9 Test Cases" sheetId="19" r:id="rId7"/>
    <sheet name="Change Log" sheetId="7" r:id="rId8"/>
    <sheet name="Appendix" sheetId="8" r:id="rId9"/>
    <sheet name="New Release Changes" sheetId="18" r:id="rId10"/>
    <sheet name="Issue Code Table" sheetId="16" r:id="rId11"/>
  </sheets>
  <definedNames>
    <definedName name="_xlnm._FilterDatabase" localSheetId="8" hidden="1">Appendix!#REF!</definedName>
    <definedName name="_xlnm._FilterDatabase" localSheetId="3" hidden="1">'Gen Test Cases'!$A$2:$L$13</definedName>
    <definedName name="_xlnm._FilterDatabase" localSheetId="9" hidden="1">'New Release Changes'!$A$2:$D$1004</definedName>
    <definedName name="_xlnm._FilterDatabase" localSheetId="4" hidden="1">'OEL 7 Test Cases'!$A$2:$AB$242</definedName>
    <definedName name="_xlnm._FilterDatabase" localSheetId="5" hidden="1">'OEL 8 Test Cases'!$A$2:$AB$229</definedName>
    <definedName name="_xlnm._FilterDatabase" localSheetId="6" hidden="1">'OEL 9 Test Cases'!$A$2:$AB$237</definedName>
    <definedName name="_xlnm.Print_Area" localSheetId="9">'New Release Changes'!$A$1:$D$2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7" i="19" l="1"/>
  <c r="AB45" i="14"/>
  <c r="AB78" i="14"/>
  <c r="AB3" i="14"/>
  <c r="AB72" i="14"/>
  <c r="AB197" i="14"/>
  <c r="AB49" i="14"/>
  <c r="AB79" i="14"/>
  <c r="AB80" i="14"/>
  <c r="AB71" i="14"/>
  <c r="AB76" i="14"/>
  <c r="AB70" i="14"/>
  <c r="AB66" i="14"/>
  <c r="AB68" i="14"/>
  <c r="AB190" i="14"/>
  <c r="AB46" i="14"/>
  <c r="AB65" i="14"/>
  <c r="AB44" i="14"/>
  <c r="AB175" i="14"/>
  <c r="AB62" i="14"/>
  <c r="AB196" i="14"/>
  <c r="AB194" i="14"/>
  <c r="AB67" i="14"/>
  <c r="AB193" i="14"/>
  <c r="AB192" i="14"/>
  <c r="AB182" i="14"/>
  <c r="AB184" i="14"/>
  <c r="AB183" i="14"/>
  <c r="AB185" i="14"/>
  <c r="AB186" i="14"/>
  <c r="AB188" i="14"/>
  <c r="AB187" i="14"/>
  <c r="AB30" i="14"/>
  <c r="AB32" i="14"/>
  <c r="AB179" i="14"/>
  <c r="AB181" i="14"/>
  <c r="AB200" i="14"/>
  <c r="AB48" i="14"/>
  <c r="AB180" i="14"/>
  <c r="AB156" i="14"/>
  <c r="AB47" i="14"/>
  <c r="AB60" i="14"/>
  <c r="AB174" i="14"/>
  <c r="AB59" i="14"/>
  <c r="AB58" i="14"/>
  <c r="AB57" i="14"/>
  <c r="AB177" i="14"/>
  <c r="AB178" i="14"/>
  <c r="AB61" i="14"/>
  <c r="AB176" i="14"/>
  <c r="AB64" i="14"/>
  <c r="AB63" i="14"/>
  <c r="AB37" i="14"/>
  <c r="AB40" i="14"/>
  <c r="AB173" i="14"/>
  <c r="AB172" i="14"/>
  <c r="AB94" i="14"/>
  <c r="AB100" i="14"/>
  <c r="AB169" i="14"/>
  <c r="AB170" i="14"/>
  <c r="AB168" i="14"/>
  <c r="AB171" i="14"/>
  <c r="AB164" i="14"/>
  <c r="AB161" i="14"/>
  <c r="AB165" i="14"/>
  <c r="AB162" i="14"/>
  <c r="AB166" i="14"/>
  <c r="AB163" i="14"/>
  <c r="AB160" i="14"/>
  <c r="AB159" i="14"/>
  <c r="AB158" i="14"/>
  <c r="AB157" i="14"/>
  <c r="AB155" i="14"/>
  <c r="AB154" i="14"/>
  <c r="AB41" i="14"/>
  <c r="AB38" i="14"/>
  <c r="AB39" i="14"/>
  <c r="AB153" i="14"/>
  <c r="AB152" i="14"/>
  <c r="AB42" i="14"/>
  <c r="AB147" i="14"/>
  <c r="AB146" i="14"/>
  <c r="AB144" i="14"/>
  <c r="AB143" i="14"/>
  <c r="AB142" i="14"/>
  <c r="AB141" i="14"/>
  <c r="AB140" i="14"/>
  <c r="AB139" i="14"/>
  <c r="AB138" i="14"/>
  <c r="AB137" i="14"/>
  <c r="AB136" i="14"/>
  <c r="AB135" i="14"/>
  <c r="AB133" i="14"/>
  <c r="AB151" i="14"/>
  <c r="AB150" i="14"/>
  <c r="AB149" i="14"/>
  <c r="AB148" i="14"/>
  <c r="AB28" i="14"/>
  <c r="AB54" i="14"/>
  <c r="AB53" i="14"/>
  <c r="AB97" i="14"/>
  <c r="AB92" i="14"/>
  <c r="AB6" i="14"/>
  <c r="AB89" i="14"/>
  <c r="AB9" i="14"/>
  <c r="AB95" i="14"/>
  <c r="AB132" i="14"/>
  <c r="AB131" i="14"/>
  <c r="AB195" i="14"/>
  <c r="AB73" i="14"/>
  <c r="AB130" i="14"/>
  <c r="AB74" i="14"/>
  <c r="AB77" i="14"/>
  <c r="AB129" i="14"/>
  <c r="AB16" i="14"/>
  <c r="AB14" i="14"/>
  <c r="AB13" i="14"/>
  <c r="AB242" i="14"/>
  <c r="AB101" i="14"/>
  <c r="AB12" i="14"/>
  <c r="AB128" i="14"/>
  <c r="AB240" i="14"/>
  <c r="AB198" i="14"/>
  <c r="AB29" i="14"/>
  <c r="AB31" i="14"/>
  <c r="AB199" i="14"/>
  <c r="AB35" i="14"/>
  <c r="AB33" i="14"/>
  <c r="AB34" i="14"/>
  <c r="AB20" i="14"/>
  <c r="AB22" i="14"/>
  <c r="AB17" i="14"/>
  <c r="AB19" i="14"/>
  <c r="AB126" i="14"/>
  <c r="AB127" i="14"/>
  <c r="AB124" i="14"/>
  <c r="AB237" i="14"/>
  <c r="AB18" i="14"/>
  <c r="AB236" i="14"/>
  <c r="AB98" i="14"/>
  <c r="AB234" i="14"/>
  <c r="AB235" i="14"/>
  <c r="AB230" i="14"/>
  <c r="AB10" i="14"/>
  <c r="AB125" i="14"/>
  <c r="AB122" i="14"/>
  <c r="AB233" i="14"/>
  <c r="AB232" i="14"/>
  <c r="AB231" i="14"/>
  <c r="AB229" i="14"/>
  <c r="AB120" i="14"/>
  <c r="AB121" i="14"/>
  <c r="AB228" i="14"/>
  <c r="AB227" i="14"/>
  <c r="AB226" i="14"/>
  <c r="AB225" i="14"/>
  <c r="AB223" i="14"/>
  <c r="AB222" i="14"/>
  <c r="AB221" i="14"/>
  <c r="AB220" i="14"/>
  <c r="AB219" i="14"/>
  <c r="AB218" i="14"/>
  <c r="AB210" i="14"/>
  <c r="AB217" i="14"/>
  <c r="AB216" i="14"/>
  <c r="AB215" i="14"/>
  <c r="AB119" i="14"/>
  <c r="AB214" i="14"/>
  <c r="AB213" i="14"/>
  <c r="AB212" i="14"/>
  <c r="AB118" i="14"/>
  <c r="AB211" i="14"/>
  <c r="AB209" i="14"/>
  <c r="AB208" i="14"/>
  <c r="AB207" i="14"/>
  <c r="AB206" i="14"/>
  <c r="AB117" i="14"/>
  <c r="AB27" i="14"/>
  <c r="AB205" i="14"/>
  <c r="AB116" i="14"/>
  <c r="AB24" i="14"/>
  <c r="AB111" i="14"/>
  <c r="AB201" i="14"/>
  <c r="AB4" i="14"/>
  <c r="AB23" i="14"/>
  <c r="AB113" i="14"/>
  <c r="AB112" i="14"/>
  <c r="AB115" i="14"/>
  <c r="AB114" i="14"/>
  <c r="AB203" i="14"/>
  <c r="AB25" i="14"/>
  <c r="AB7" i="14"/>
  <c r="AB55" i="14"/>
  <c r="AB108" i="14"/>
  <c r="AB110" i="14"/>
  <c r="AB109" i="14"/>
  <c r="AB107" i="14"/>
  <c r="AB204" i="14"/>
  <c r="AB93" i="14"/>
  <c r="AB238" i="14"/>
  <c r="AB99" i="14"/>
  <c r="AB134" i="14"/>
  <c r="AB104" i="14"/>
  <c r="AB106" i="14"/>
  <c r="AB105" i="14"/>
  <c r="AB52" i="14"/>
  <c r="AB51" i="14"/>
  <c r="AB50" i="14"/>
  <c r="AB224" i="14"/>
  <c r="AB145" i="14"/>
  <c r="AB103" i="14"/>
  <c r="AB96" i="14"/>
  <c r="AB102" i="14"/>
  <c r="AB91" i="14"/>
  <c r="AB90" i="14"/>
  <c r="AB5" i="14"/>
  <c r="AB88" i="14"/>
  <c r="AB8" i="14"/>
  <c r="AB15" i="14"/>
  <c r="AB21" i="14"/>
  <c r="AB26" i="14"/>
  <c r="AB202" i="14"/>
  <c r="AB239" i="14"/>
  <c r="AB241" i="14"/>
  <c r="AB167" i="14"/>
  <c r="AB189" i="14"/>
  <c r="AB69" i="14"/>
  <c r="AB43" i="14"/>
  <c r="AB11" i="14"/>
  <c r="AB56" i="14"/>
  <c r="AB87" i="14"/>
  <c r="AB123" i="14"/>
  <c r="AB191" i="14"/>
  <c r="AB36" i="14"/>
  <c r="AB86" i="14"/>
  <c r="AB85" i="14"/>
  <c r="AB84" i="14"/>
  <c r="AB83" i="14"/>
  <c r="AB81" i="14"/>
  <c r="AB82" i="14"/>
  <c r="AB75" i="14"/>
  <c r="AB43" i="17" l="1"/>
  <c r="AB27" i="17"/>
  <c r="AB28" i="17"/>
  <c r="AB44" i="17"/>
  <c r="AB45" i="17"/>
  <c r="AB46" i="17"/>
  <c r="AB47" i="17"/>
  <c r="AB48" i="17"/>
  <c r="AB49" i="17"/>
  <c r="AB50" i="17"/>
  <c r="AB51" i="17"/>
  <c r="AB52" i="17"/>
  <c r="AB53" i="17"/>
  <c r="AB54" i="17"/>
  <c r="AB55" i="17"/>
  <c r="AB56" i="17"/>
  <c r="AB57" i="17"/>
  <c r="AB58" i="17"/>
  <c r="AB59" i="17"/>
  <c r="AB60" i="17"/>
  <c r="AB61" i="17"/>
  <c r="AB62" i="17"/>
  <c r="AB63" i="17"/>
  <c r="AB65" i="17"/>
  <c r="AB66" i="17"/>
  <c r="AB67" i="17"/>
  <c r="AB68" i="17"/>
  <c r="AB69" i="17"/>
  <c r="AB64" i="17"/>
  <c r="AB3" i="17"/>
  <c r="AB117" i="17"/>
  <c r="AB128" i="17"/>
  <c r="AB161" i="17"/>
  <c r="AB70" i="17"/>
  <c r="AB150" i="17"/>
  <c r="AB139" i="17"/>
  <c r="AB71" i="17"/>
  <c r="AB72" i="17"/>
  <c r="AB73" i="17"/>
  <c r="AB74" i="17"/>
  <c r="AB75" i="17"/>
  <c r="AB76" i="17"/>
  <c r="AB77" i="17"/>
  <c r="AB172" i="17"/>
  <c r="AB183" i="17"/>
  <c r="AB78" i="17"/>
  <c r="AB79" i="17"/>
  <c r="AB83" i="17"/>
  <c r="AB84" i="17"/>
  <c r="AB86" i="17"/>
  <c r="AB80" i="17"/>
  <c r="AB81" i="17"/>
  <c r="AB82" i="17"/>
  <c r="AB87" i="17"/>
  <c r="AB193" i="17"/>
  <c r="AB90" i="17"/>
  <c r="AB88" i="17"/>
  <c r="AB89" i="17"/>
  <c r="AB91" i="17"/>
  <c r="AB92" i="17"/>
  <c r="AB93" i="17"/>
  <c r="AB94" i="17"/>
  <c r="AB194" i="17"/>
  <c r="AB95" i="17"/>
  <c r="AB97" i="17"/>
  <c r="AB98" i="17"/>
  <c r="AB203" i="17"/>
  <c r="AB204" i="17"/>
  <c r="AB205" i="17"/>
  <c r="AB206" i="17"/>
  <c r="AB207" i="17"/>
  <c r="AB208" i="17"/>
  <c r="AB209" i="17"/>
  <c r="AB210" i="17"/>
  <c r="AB211" i="17"/>
  <c r="AB99" i="17"/>
  <c r="AB195" i="17"/>
  <c r="AB100" i="17"/>
  <c r="AB101" i="17"/>
  <c r="AB196" i="17"/>
  <c r="AB197" i="17"/>
  <c r="AB198" i="17"/>
  <c r="AB199" i="17"/>
  <c r="AB200" i="17"/>
  <c r="AB201" i="17"/>
  <c r="AB202" i="17"/>
  <c r="AB212" i="17"/>
  <c r="AB213" i="17"/>
  <c r="AB102" i="17"/>
  <c r="AB103" i="17"/>
  <c r="AB214" i="17"/>
  <c r="AB215" i="17"/>
  <c r="AB104" i="17"/>
  <c r="AB106" i="17"/>
  <c r="AB107" i="17"/>
  <c r="AB108" i="17"/>
  <c r="AB216" i="17"/>
  <c r="AB109" i="17"/>
  <c r="AB110" i="17"/>
  <c r="AB111" i="17"/>
  <c r="AB112" i="17"/>
  <c r="AB113" i="17"/>
  <c r="AB114" i="17"/>
  <c r="AB105" i="17"/>
  <c r="AB29" i="17"/>
  <c r="AB115" i="17"/>
  <c r="AB34" i="17"/>
  <c r="AB30" i="17"/>
  <c r="AB31" i="17"/>
  <c r="AB32" i="17"/>
  <c r="AB33" i="17"/>
  <c r="AB116" i="17"/>
  <c r="AB219" i="17"/>
  <c r="AB220" i="17"/>
  <c r="AB221" i="17"/>
  <c r="AB222" i="17"/>
  <c r="AB223" i="17"/>
  <c r="AB224" i="17"/>
  <c r="AB118" i="17"/>
  <c r="AB119" i="17"/>
  <c r="AB225" i="17"/>
  <c r="AB226" i="17"/>
  <c r="AB218" i="17"/>
  <c r="AB124" i="17"/>
  <c r="AB120" i="17"/>
  <c r="AB135" i="17"/>
  <c r="AB131" i="17"/>
  <c r="AB136" i="17"/>
  <c r="AB125" i="17"/>
  <c r="AB126" i="17"/>
  <c r="AB137" i="17"/>
  <c r="AB132" i="17"/>
  <c r="AB121" i="17"/>
  <c r="AB138" i="17"/>
  <c r="AB122" i="17"/>
  <c r="AB134" i="17"/>
  <c r="AB123" i="17"/>
  <c r="AB130" i="17"/>
  <c r="AB133" i="17"/>
  <c r="AB127" i="17"/>
  <c r="AB129" i="17"/>
  <c r="AB227" i="17"/>
  <c r="AB228" i="17"/>
  <c r="AB229" i="17"/>
  <c r="AB140" i="17"/>
  <c r="AB141" i="17"/>
  <c r="AB142" i="17"/>
  <c r="AB143" i="17"/>
  <c r="AB144" i="17"/>
  <c r="AB145" i="17"/>
  <c r="AB146" i="17"/>
  <c r="AB148" i="17"/>
  <c r="AB149" i="17"/>
  <c r="AB147" i="17"/>
  <c r="AB151" i="17"/>
  <c r="AB152" i="17"/>
  <c r="AB153" i="17"/>
  <c r="AB154" i="17"/>
  <c r="AB155" i="17"/>
  <c r="AB156" i="17"/>
  <c r="AB157" i="17"/>
  <c r="AB158" i="17"/>
  <c r="AB159" i="17"/>
  <c r="AB160" i="17"/>
  <c r="AB162" i="17"/>
  <c r="AB163" i="17"/>
  <c r="AB165" i="17"/>
  <c r="AB166" i="17"/>
  <c r="AB167" i="17"/>
  <c r="AB164" i="17"/>
  <c r="AB168" i="17"/>
  <c r="AB169" i="17"/>
  <c r="AB170" i="17"/>
  <c r="AB171" i="17"/>
  <c r="AB173" i="17"/>
  <c r="AB174" i="17"/>
  <c r="AB175" i="17"/>
  <c r="AB176" i="17"/>
  <c r="AB177" i="17"/>
  <c r="AB178" i="17"/>
  <c r="AB179" i="17"/>
  <c r="AB217" i="17"/>
  <c r="AB180" i="17"/>
  <c r="AB35" i="17"/>
  <c r="AB36" i="17"/>
  <c r="AB37" i="17"/>
  <c r="AB38" i="17"/>
  <c r="AB39" i="17"/>
  <c r="AB40" i="17"/>
  <c r="AB181" i="17"/>
  <c r="AB41" i="17"/>
  <c r="AB42" i="17"/>
  <c r="AB182" i="17"/>
  <c r="AB184" i="17"/>
  <c r="AB185" i="17"/>
  <c r="AB186" i="17"/>
  <c r="AB187" i="17"/>
  <c r="AB188" i="17"/>
  <c r="AB189" i="17"/>
  <c r="AB85" i="17"/>
  <c r="AB96" i="17"/>
  <c r="AB190" i="17"/>
  <c r="AB5" i="17"/>
  <c r="AB191" i="17"/>
  <c r="AB13" i="17"/>
  <c r="AB14" i="17"/>
  <c r="AB15" i="17"/>
  <c r="AB4" i="17"/>
  <c r="AB9" i="17"/>
  <c r="AB7" i="17"/>
  <c r="AB11" i="17"/>
  <c r="AB6" i="17"/>
  <c r="AB10" i="17"/>
  <c r="AB8" i="17"/>
  <c r="AB12" i="17"/>
  <c r="AB16" i="17"/>
  <c r="AB24" i="17"/>
  <c r="AB25" i="17"/>
  <c r="AB192" i="17"/>
  <c r="AB17" i="17"/>
  <c r="AB18" i="17"/>
  <c r="AB19" i="17"/>
  <c r="AB20" i="17"/>
  <c r="AB21" i="17"/>
  <c r="AB22" i="17"/>
  <c r="AB23" i="17"/>
  <c r="AB26" i="17"/>
  <c r="AB6" i="19"/>
  <c r="AB7" i="19"/>
  <c r="AB8" i="19"/>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102" i="19"/>
  <c r="AB103" i="19"/>
  <c r="AB104" i="19"/>
  <c r="AB105" i="19"/>
  <c r="AB106" i="19"/>
  <c r="AB107" i="19"/>
  <c r="AB108" i="19"/>
  <c r="AB109" i="19"/>
  <c r="AB110" i="19"/>
  <c r="AB111" i="19"/>
  <c r="AB112" i="19"/>
  <c r="AB113" i="19"/>
  <c r="AB114" i="19"/>
  <c r="AB115" i="19"/>
  <c r="AB116" i="19"/>
  <c r="AB117" i="19"/>
  <c r="AB118" i="19"/>
  <c r="AB119" i="19"/>
  <c r="AB120" i="19"/>
  <c r="AB121" i="19"/>
  <c r="AB122" i="19"/>
  <c r="AB123" i="19"/>
  <c r="AB124" i="19"/>
  <c r="AB125" i="19"/>
  <c r="AB126" i="19"/>
  <c r="AB127" i="19"/>
  <c r="AB128" i="19"/>
  <c r="AB129" i="19"/>
  <c r="AB130" i="19"/>
  <c r="AB131" i="19"/>
  <c r="AB132" i="19"/>
  <c r="AB133" i="19"/>
  <c r="AB134" i="19"/>
  <c r="AB135" i="19"/>
  <c r="AB136" i="19"/>
  <c r="AB137" i="19"/>
  <c r="AB138" i="19"/>
  <c r="AB139" i="19"/>
  <c r="AB140" i="19"/>
  <c r="AB141" i="19"/>
  <c r="AB142" i="19"/>
  <c r="AB143" i="19"/>
  <c r="AB144" i="19"/>
  <c r="AB145" i="19"/>
  <c r="AB146" i="19"/>
  <c r="AB147" i="19"/>
  <c r="AB148" i="19"/>
  <c r="AB149" i="19"/>
  <c r="AB150" i="19"/>
  <c r="AB151" i="19"/>
  <c r="AB152" i="19"/>
  <c r="AB153" i="19"/>
  <c r="AB154" i="19"/>
  <c r="AB155" i="19"/>
  <c r="AB156" i="19"/>
  <c r="AB157" i="19"/>
  <c r="AB158" i="19"/>
  <c r="AB159" i="19"/>
  <c r="AB160" i="19"/>
  <c r="AB161" i="19"/>
  <c r="AB162" i="19"/>
  <c r="AB163" i="19"/>
  <c r="AB164" i="19"/>
  <c r="AB165" i="19"/>
  <c r="AB166" i="19"/>
  <c r="AB167" i="19"/>
  <c r="AB168" i="19"/>
  <c r="AB169" i="19"/>
  <c r="AB170" i="19"/>
  <c r="AB171" i="19"/>
  <c r="AB172" i="19"/>
  <c r="AB173" i="19"/>
  <c r="AB174" i="19"/>
  <c r="AB175" i="19"/>
  <c r="AB176" i="19"/>
  <c r="AB177" i="19"/>
  <c r="AB178" i="19"/>
  <c r="AB179" i="19"/>
  <c r="AB180" i="19"/>
  <c r="AB181" i="19"/>
  <c r="AB182" i="19"/>
  <c r="AB183" i="19"/>
  <c r="AB184" i="19"/>
  <c r="AB185" i="19"/>
  <c r="AB186" i="19"/>
  <c r="AB187" i="19"/>
  <c r="AB188" i="19"/>
  <c r="AB189" i="19"/>
  <c r="AB190" i="19"/>
  <c r="AB191" i="19"/>
  <c r="AB192" i="19"/>
  <c r="AB193" i="19"/>
  <c r="AB194" i="19"/>
  <c r="AB195" i="19"/>
  <c r="AB196" i="19"/>
  <c r="AB197" i="19"/>
  <c r="AB198" i="19"/>
  <c r="AB199" i="19"/>
  <c r="AB200" i="19"/>
  <c r="AB201" i="19"/>
  <c r="AB202" i="19"/>
  <c r="AB203" i="19"/>
  <c r="AB204" i="19"/>
  <c r="AB205" i="19"/>
  <c r="AB206" i="19"/>
  <c r="AB207" i="19"/>
  <c r="AB208" i="19"/>
  <c r="AB209" i="19"/>
  <c r="AB210" i="19"/>
  <c r="AB211" i="19"/>
  <c r="AB212" i="19"/>
  <c r="AB213" i="19"/>
  <c r="AB214" i="19"/>
  <c r="AB215" i="19"/>
  <c r="AB216" i="19"/>
  <c r="AB217" i="19"/>
  <c r="AB218" i="19"/>
  <c r="AB219" i="19"/>
  <c r="AB220" i="19"/>
  <c r="AB221" i="19"/>
  <c r="AB222" i="19"/>
  <c r="AB223" i="19"/>
  <c r="AB224" i="19"/>
  <c r="AB225" i="19"/>
  <c r="AB226" i="19"/>
  <c r="AB227" i="19"/>
  <c r="AB228" i="19"/>
  <c r="AB229" i="19"/>
  <c r="AB230" i="19"/>
  <c r="AB231" i="19"/>
  <c r="AB232" i="19"/>
  <c r="AB233" i="19"/>
  <c r="AB234" i="19"/>
  <c r="AB235" i="19"/>
  <c r="AB236" i="19"/>
  <c r="AB4" i="19"/>
  <c r="AB5" i="19"/>
  <c r="AB3" i="19"/>
  <c r="O51" i="4" l="1"/>
  <c r="M51" i="4"/>
  <c r="E51" i="4"/>
  <c r="D51" i="4"/>
  <c r="C51" i="4"/>
  <c r="B51" i="4"/>
  <c r="K60" i="4"/>
  <c r="K59" i="4"/>
  <c r="J59" i="4"/>
  <c r="K56" i="4"/>
  <c r="K55" i="4"/>
  <c r="N51" i="4" l="1"/>
  <c r="J55" i="4" s="1"/>
  <c r="F51" i="4"/>
  <c r="B32" i="4"/>
  <c r="C32" i="4"/>
  <c r="D32" i="4"/>
  <c r="E32" i="4"/>
  <c r="O32" i="4"/>
  <c r="AA4" i="9"/>
  <c r="AA5" i="9"/>
  <c r="AA6" i="9"/>
  <c r="AA8" i="9"/>
  <c r="AA9" i="9"/>
  <c r="AA10" i="9"/>
  <c r="AA11" i="9"/>
  <c r="AA12" i="9"/>
  <c r="AA13" i="9"/>
  <c r="M32" i="4" l="1"/>
  <c r="AA3" i="9"/>
  <c r="E41" i="4" s="1"/>
  <c r="M13" i="4"/>
  <c r="O13" i="4"/>
  <c r="E13" i="4"/>
  <c r="D13" i="4"/>
  <c r="C13" i="4"/>
  <c r="B13" i="4"/>
  <c r="K22" i="4"/>
  <c r="K21" i="4"/>
  <c r="K18" i="4"/>
  <c r="K17" i="4"/>
  <c r="K36" i="4"/>
  <c r="K37" i="4"/>
  <c r="K40" i="4"/>
  <c r="K41" i="4"/>
  <c r="F62" i="4" l="1"/>
  <c r="D56" i="4"/>
  <c r="I56" i="4" s="1"/>
  <c r="C57" i="4"/>
  <c r="D55" i="4"/>
  <c r="I55" i="4" s="1"/>
  <c r="E56" i="4"/>
  <c r="D57" i="4"/>
  <c r="I57" i="4" s="1"/>
  <c r="C58" i="4"/>
  <c r="C55" i="4"/>
  <c r="F56" i="4"/>
  <c r="E57" i="4"/>
  <c r="D58" i="4"/>
  <c r="I58" i="4" s="1"/>
  <c r="C59" i="4"/>
  <c r="F57" i="4"/>
  <c r="E58" i="4"/>
  <c r="D59" i="4"/>
  <c r="I59" i="4" s="1"/>
  <c r="C60" i="4"/>
  <c r="F59" i="4"/>
  <c r="E60" i="4"/>
  <c r="D61" i="4"/>
  <c r="I61" i="4" s="1"/>
  <c r="C62" i="4"/>
  <c r="F60" i="4"/>
  <c r="E61" i="4"/>
  <c r="D62" i="4"/>
  <c r="I62" i="4" s="1"/>
  <c r="F55" i="4"/>
  <c r="F61" i="4"/>
  <c r="E62" i="4"/>
  <c r="C56" i="4"/>
  <c r="E55" i="4"/>
  <c r="F58" i="4"/>
  <c r="E59" i="4"/>
  <c r="D60" i="4"/>
  <c r="I60" i="4" s="1"/>
  <c r="C61" i="4"/>
  <c r="F37" i="4"/>
  <c r="F41" i="4"/>
  <c r="E38" i="4"/>
  <c r="E42" i="4"/>
  <c r="D39" i="4"/>
  <c r="I39" i="4" s="1"/>
  <c r="D43" i="4"/>
  <c r="I43" i="4" s="1"/>
  <c r="F38" i="4"/>
  <c r="F42" i="4"/>
  <c r="E39" i="4"/>
  <c r="E43" i="4"/>
  <c r="D40" i="4"/>
  <c r="I40" i="4" s="1"/>
  <c r="F39" i="4"/>
  <c r="F43" i="4"/>
  <c r="E40" i="4"/>
  <c r="D37" i="4"/>
  <c r="I37" i="4" s="1"/>
  <c r="D41" i="4"/>
  <c r="I41" i="4" s="1"/>
  <c r="F40" i="4"/>
  <c r="E37" i="4"/>
  <c r="D38" i="4"/>
  <c r="I38" i="4" s="1"/>
  <c r="D42" i="4"/>
  <c r="I42" i="4" s="1"/>
  <c r="C40" i="4"/>
  <c r="C37" i="4"/>
  <c r="C41" i="4"/>
  <c r="C38" i="4"/>
  <c r="C42" i="4"/>
  <c r="C39" i="4"/>
  <c r="C43" i="4"/>
  <c r="F18" i="4"/>
  <c r="E36" i="4"/>
  <c r="F36" i="4"/>
  <c r="N32" i="4"/>
  <c r="J36" i="4" s="1"/>
  <c r="F32" i="4"/>
  <c r="F22" i="4"/>
  <c r="F19" i="4"/>
  <c r="D21" i="4"/>
  <c r="I21" i="4" s="1"/>
  <c r="F20" i="4"/>
  <c r="D22" i="4"/>
  <c r="I22" i="4" s="1"/>
  <c r="E18" i="4"/>
  <c r="C20" i="4"/>
  <c r="E19" i="4"/>
  <c r="F23" i="4"/>
  <c r="C18" i="4"/>
  <c r="F24" i="4"/>
  <c r="C19" i="4"/>
  <c r="E22" i="4"/>
  <c r="C24" i="4"/>
  <c r="C36" i="4"/>
  <c r="D36" i="4"/>
  <c r="I36" i="4" s="1"/>
  <c r="J40" i="4"/>
  <c r="E23" i="4"/>
  <c r="E20" i="4"/>
  <c r="C22" i="4"/>
  <c r="E21" i="4"/>
  <c r="C23" i="4"/>
  <c r="D19" i="4"/>
  <c r="I19" i="4" s="1"/>
  <c r="D24" i="4"/>
  <c r="I24" i="4" s="1"/>
  <c r="D20" i="4"/>
  <c r="I20" i="4" s="1"/>
  <c r="E24" i="4"/>
  <c r="C21" i="4"/>
  <c r="D18" i="4"/>
  <c r="I18" i="4" s="1"/>
  <c r="F21" i="4"/>
  <c r="D23" i="4"/>
  <c r="I23" i="4" s="1"/>
  <c r="C17" i="4"/>
  <c r="E17" i="4"/>
  <c r="D17" i="4"/>
  <c r="I17" i="4" s="1"/>
  <c r="F17" i="4"/>
  <c r="E25" i="4"/>
  <c r="F13" i="4"/>
  <c r="N13" i="4"/>
  <c r="J17" i="4" s="1"/>
  <c r="J21" i="4"/>
  <c r="H61" i="4" l="1"/>
  <c r="H60" i="4"/>
  <c r="H55" i="4"/>
  <c r="H58" i="4"/>
  <c r="H62" i="4"/>
  <c r="H59" i="4"/>
  <c r="H56" i="4"/>
  <c r="H57" i="4"/>
  <c r="H20" i="4"/>
  <c r="H22" i="4"/>
  <c r="H18" i="4"/>
  <c r="H39" i="4"/>
  <c r="H37" i="4"/>
  <c r="H24" i="4"/>
  <c r="H36" i="4"/>
  <c r="H38" i="4"/>
  <c r="H41" i="4"/>
  <c r="H40" i="4"/>
  <c r="H42" i="4"/>
  <c r="H43" i="4"/>
  <c r="H17" i="4"/>
  <c r="H19" i="4"/>
  <c r="H21" i="4"/>
  <c r="H23" i="4"/>
  <c r="D63" i="4" l="1"/>
  <c r="G51" i="4" s="1"/>
  <c r="D44" i="4"/>
  <c r="G32" i="4" s="1"/>
  <c r="D25" i="4"/>
  <c r="G13" i="4" s="1"/>
</calcChain>
</file>

<file path=xl/sharedStrings.xml><?xml version="1.0" encoding="utf-8"?>
<sst xmlns="http://schemas.openxmlformats.org/spreadsheetml/2006/main" count="16596" uniqueCount="7233">
  <si>
    <t>Internal Revenue Service</t>
  </si>
  <si>
    <t>Office of Safeguards</t>
  </si>
  <si>
    <t xml:space="preserve"> ▪ SCSEM Subject: Oracle Linux (Oracle Enterprise Linux)</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</si>
  <si>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</si>
  <si>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</si>
  <si>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</si>
  <si>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</si>
  <si>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</si>
  <si>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</si>
  <si>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</si>
  <si>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</si>
  <si>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</si>
  <si>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</si>
  <si>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</si>
  <si>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</si>
  <si>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</si>
  <si>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</si>
  <si>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</si>
  <si>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</si>
  <si>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</si>
  <si>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</si>
  <si>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</si>
  <si>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</si>
  <si>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</si>
  <si>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</si>
  <si>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</si>
  <si>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</si>
  <si>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</si>
  <si>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</si>
  <si>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</si>
  <si>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</si>
  <si>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</si>
  <si>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</si>
  <si>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</si>
  <si>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</si>
  <si>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</si>
  <si>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</si>
  <si>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</si>
  <si>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</si>
  <si>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</si>
  <si>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</si>
  <si>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</si>
  <si>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</si>
  <si>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</si>
  <si>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</si>
  <si>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</si>
  <si>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</si>
  <si>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</si>
  <si>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</si>
  <si>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</si>
  <si>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</si>
  <si>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</si>
  <si>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</si>
  <si>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</si>
  <si>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</si>
  <si>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</si>
  <si>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</si>
  <si>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</si>
  <si>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</si>
  <si>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</si>
  <si>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 xml:space="preserve">       Use this box if OEL7 SCSEM tests were conducted.</t>
  </si>
  <si>
    <t>This table calculates all tests in the Gen Test Cases + OEL7 Tests Cases tabs.</t>
  </si>
  <si>
    <t xml:space="preserve">       Use this box if OEL8 SCSEM tests were conducted.</t>
  </si>
  <si>
    <t>This table calculates all tests in the Gen Test Cases + OEL 8 Tests Cases tabs.</t>
  </si>
  <si>
    <t xml:space="preserve">       Use this box if OEL9 SCSEM tests were conducted.</t>
  </si>
  <si>
    <t>This table calculates all tests in the Gen Test Cases + OEL 9 Tests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</si>
  <si>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</si>
  <si>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</si>
  <si>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</si>
  <si>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</si>
  <si>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</si>
  <si>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</si>
  <si>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</si>
  <si>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</si>
  <si>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</si>
  <si>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</si>
  <si>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</si>
  <si>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</si>
  <si>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</si>
  <si>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</si>
  <si>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</si>
  <si>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</si>
  <si>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</si>
  <si>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</si>
  <si>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</si>
  <si>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</si>
  <si>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</si>
  <si>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</si>
  <si>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</si>
  <si>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</si>
  <si>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</si>
  <si>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</si>
  <si>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</si>
  <si>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</si>
  <si>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</si>
  <si>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</si>
  <si>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</si>
  <si>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</si>
  <si>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</si>
  <si>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</si>
  <si>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</si>
  <si>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</si>
  <si>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</si>
  <si>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</si>
  <si>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</si>
  <si>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</si>
  <si>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</si>
  <si>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</si>
  <si>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</si>
  <si>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</si>
  <si>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</si>
  <si>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</si>
  <si>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</si>
  <si>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</si>
  <si>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</si>
  <si>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</si>
  <si>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</si>
  <si>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</si>
  <si>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</si>
  <si>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</si>
  <si>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</si>
  <si>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</si>
  <si>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</si>
  <si>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</si>
  <si>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</si>
  <si>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</si>
  <si>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OELGEN-01</t>
  </si>
  <si>
    <t>SA-22</t>
  </si>
  <si>
    <t>Unsupported System Components</t>
  </si>
  <si>
    <t>Examine &amp; Interview</t>
  </si>
  <si>
    <t>Verify that the OEL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</si>
  <si>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</si>
  <si>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</si>
  <si>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</si>
  <si>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</si>
  <si>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</si>
  <si>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OELGEN-02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</si>
  <si>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</si>
  <si>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</si>
  <si>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</si>
  <si>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</si>
  <si>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</si>
  <si>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</si>
  <si>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</si>
  <si>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</si>
  <si>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</si>
  <si>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OELGEN-03</t>
  </si>
  <si>
    <t>AC-2</t>
  </si>
  <si>
    <t>Account Management</t>
  </si>
  <si>
    <t>Interview
Examine</t>
  </si>
  <si>
    <t xml:space="preserve">Verify the agency has implemented an account management process for the Oracle Enterprise Linux Server.
</t>
  </si>
  <si>
    <t xml:space="preserve">1. Interview the system administrator to verify documented operating procedures exist for user and system account creation, termination, and expiration.
</t>
  </si>
  <si>
    <t xml:space="preserve">1. The system administrator can demonstrate that documented operating procedures exist.
</t>
  </si>
  <si>
    <t>IRS Safeguards Requirement</t>
  </si>
  <si>
    <t>Moderate</t>
  </si>
  <si>
    <t>HAC7</t>
  </si>
  <si>
    <t>HAC7:  Account management procedures are not in place</t>
  </si>
  <si>
    <t>OELGEN-04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</si>
  <si>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</si>
  <si>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</si>
  <si>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</si>
  <si>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</si>
  <si>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</si>
  <si>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</si>
  <si>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</si>
  <si>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</si>
  <si>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OELGEN-05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</si>
  <si>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</si>
  <si>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</si>
  <si>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</si>
  <si>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</si>
  <si>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</si>
  <si>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</si>
  <si>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</si>
  <si>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OELGEN-06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</si>
  <si>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</si>
  <si>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</si>
  <si>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</si>
  <si>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OEL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</si>
  <si>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OEL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</si>
  <si>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</si>
  <si>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</si>
  <si>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OELGEN-07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</si>
  <si>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</si>
  <si>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</si>
  <si>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</si>
  <si>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</si>
  <si>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OEL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</si>
  <si>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</si>
  <si>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</si>
  <si>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</si>
  <si>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OELGEN-08</t>
  </si>
  <si>
    <t>AU-9</t>
  </si>
  <si>
    <t>Protection of Audit Information</t>
  </si>
  <si>
    <t>Audit trails cannot be read or modified by non-administrator users.</t>
  </si>
  <si>
    <t xml:space="preserve">1. Interview the OEL administrator to determine the application audit log location.  Examine the permission settings of the log files.  
</t>
  </si>
  <si>
    <t>1.  Log files have appropriate permissions assigned and permissions are not excessive.</t>
  </si>
  <si>
    <t>HAU10</t>
  </si>
  <si>
    <t>HAU10:  Audit logs are not properly protected</t>
  </si>
  <si>
    <t>OELGEN-09</t>
  </si>
  <si>
    <t>CM-7</t>
  </si>
  <si>
    <t>Least Functionality</t>
  </si>
  <si>
    <t xml:space="preserve">Unneeded functionality is disabled. 
</t>
  </si>
  <si>
    <t xml:space="preserve">1. Interview the OEL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</si>
  <si>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</si>
  <si>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</si>
  <si>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</si>
  <si>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OELGEN-10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</si>
  <si>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</si>
  <si>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</si>
  <si>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</si>
  <si>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OEL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</si>
  <si>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</si>
  <si>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</si>
  <si>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</si>
  <si>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</si>
  <si>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</si>
  <si>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</si>
  <si>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</si>
  <si>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</si>
  <si>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</si>
  <si>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</si>
  <si>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</si>
  <si>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</si>
  <si>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</si>
  <si>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</si>
  <si>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CAP Request Statement (Internal Use Only)</t>
  </si>
  <si>
    <t>Test (Manual)</t>
  </si>
  <si>
    <t>Periodically patches are released for included software either due to security flaws or to include additional functionality.</t>
  </si>
  <si>
    <t xml:space="preserve">HSI2:  System patch level is insufficient
HSI27:  Critical security patches have not been applied </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</si>
  <si>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</si>
  <si>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</si>
  <si>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Test (Automated)</t>
  </si>
  <si>
    <t>The `nodev` mount option specifies that the filesystem cannot contain special devices.</t>
  </si>
  <si>
    <t>The `nosuid` mount option specifies that the filesystem cannot contain `setuid` files.</t>
  </si>
  <si>
    <t>The `noexec` mount option specifies that the filesystem cannot contain executable binaries.</t>
  </si>
  <si>
    <t>Since the `/dev/shm` filesystem is not intended to support devices, set this option to ensure that users cannot attempt to create special devices in `/dev/shm` partitions.</t>
  </si>
  <si>
    <t>Setting this option on a file system prevents users from introducing privileged programs onto the system and allowing non-root users to execute them.</t>
  </si>
  <si>
    <t>Setting this option on a file system prevents users from executing programs from shared memory. This deters users from introducing potentially malicious software on the system.</t>
  </si>
  <si>
    <t>CM-6</t>
  </si>
  <si>
    <t>Configuration Settings</t>
  </si>
  <si>
    <t>`autofs` allows automatic mounting of devices, typically including CD/DVDs and USB drives.</t>
  </si>
  <si>
    <t>With automounting enabled anyone with physical access could attach a USB drive or disc and have its contents available in system even if they lacked permissions to mount it themselves.</t>
  </si>
  <si>
    <t>The `cramfs` filesystem type is a compressed read-only Linux filesystem embedded in small footprint systems. A `cramfs` image can be used without having to first decompress the image.</t>
  </si>
  <si>
    <t>1.1.1</t>
  </si>
  <si>
    <t>1.1.1.1</t>
  </si>
  <si>
    <t>The `freevxfs` filesystem type is a free version of the Veritas type filesystem. This is the primary filesystem type for HP-UX operating systems.</t>
  </si>
  <si>
    <t>1.1.1.2</t>
  </si>
  <si>
    <t>Removing support for unneeded filesystem types reduces the local attack surface of the system. If this filesystem type is not needed, disable it.</t>
  </si>
  <si>
    <t>The `jffs2` (journaling flash filesystem 2) filesystem type is a log-structured filesystem used in flash memory devices.</t>
  </si>
  <si>
    <t>1.1.1.3</t>
  </si>
  <si>
    <t>1.1.1.4</t>
  </si>
  <si>
    <t>1.1.1.5</t>
  </si>
  <si>
    <t>HSI2</t>
  </si>
  <si>
    <t>1.2</t>
  </si>
  <si>
    <t>1.2.1</t>
  </si>
  <si>
    <t>Configure your package manager repositories according to site policy.</t>
  </si>
  <si>
    <t>HSI5</t>
  </si>
  <si>
    <t>1.2.2</t>
  </si>
  <si>
    <t>It is important to ensure that an RPM's package signature is always checked prior to installation to ensure that the software is obtained from a trusted source.</t>
  </si>
  <si>
    <t>Update your package manager GPG keys in accordance with site policy.</t>
  </si>
  <si>
    <t>AIDE is installed</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</si>
  <si>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</si>
  <si>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</si>
  <si>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</si>
  <si>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</si>
  <si>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</si>
  <si>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Periodic checking of the filesystem integrity is needed to detect changes to the filesystem.</t>
  </si>
  <si>
    <t>1.3.2</t>
  </si>
  <si>
    <t>Periodic file checking allows the system administrator to determine on a regular basis if critical files have been changed in an unauthorized fashion.</t>
  </si>
  <si>
    <t>AC-3</t>
  </si>
  <si>
    <t>Access Enforcement</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</si>
  <si>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</si>
  <si>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</si>
  <si>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</si>
  <si>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</si>
  <si>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</si>
  <si>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IA-5</t>
  </si>
  <si>
    <t>Authenticator Management</t>
  </si>
  <si>
    <t>1.4.2</t>
  </si>
  <si>
    <t>Requiring a boot password upon execution of the boot loader will prevent an unauthorized user from entering boot parameters or changing the boot partition. This prevents users from weakening security (e.g. turning off SELinux at boot time).</t>
  </si>
  <si>
    <t>HCM45</t>
  </si>
  <si>
    <t>HCM45: System configuration provides additional attack surface</t>
  </si>
  <si>
    <t>1.4.3</t>
  </si>
  <si>
    <t>1.4.4</t>
  </si>
  <si>
    <t>1.5</t>
  </si>
  <si>
    <t>1.5.1</t>
  </si>
  <si>
    <t>1.5.2</t>
  </si>
  <si>
    <t>Address space layout randomization (ASLR) is an exploit mitigation technique which randomly arranges the address space of key data areas of a process.</t>
  </si>
  <si>
    <t>1.5.3</t>
  </si>
  <si>
    <t>Randomly placing virtual memory regions will make it difficult to write memory page exploits as the memory placement will be consistently shifting.</t>
  </si>
  <si>
    <t>1.5.4</t>
  </si>
  <si>
    <t>AC-8</t>
  </si>
  <si>
    <t>System Use Notification</t>
  </si>
  <si>
    <t>GDM is the GNOME Display Manager which handles graphical login for GNOME based systems.</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</si>
  <si>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</si>
  <si>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</si>
  <si>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</si>
  <si>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</si>
  <si>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</si>
  <si>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</si>
  <si>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HAC14</t>
  </si>
  <si>
    <t>1.7.1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</si>
  <si>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</si>
  <si>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</si>
  <si>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The contents of the `/etc/motd` file are displayed to users after login and function as a message of the day for authenticated users.</t>
  </si>
  <si>
    <t>The contents of the `/etc/issue` file are displayed to users prior to login for local terminals.</t>
  </si>
  <si>
    <t>The contents of the `/etc/issue.net` file are displayed to users prior to login for remote connections from configured services.</t>
  </si>
  <si>
    <t>2.1</t>
  </si>
  <si>
    <t>2.1.1</t>
  </si>
  <si>
    <t>2.1.2</t>
  </si>
  <si>
    <t>2.1.3</t>
  </si>
  <si>
    <t>2.1.4</t>
  </si>
  <si>
    <t>2.1.5</t>
  </si>
  <si>
    <t>HCM10</t>
  </si>
  <si>
    <t>HCM10:  System has unneeded functionality installed</t>
  </si>
  <si>
    <t>2.1.6</t>
  </si>
  <si>
    <t>2.1.7</t>
  </si>
  <si>
    <t>2.1.8</t>
  </si>
  <si>
    <t>The `telnet` protocol is insecure and unencrypted. The use of an unencrypted transmission medium could allow a user with access to sniff network traffic the ability to steal credentials. The `ssh` package provides an encrypted session and stronger security.</t>
  </si>
  <si>
    <t>2.1.9</t>
  </si>
  <si>
    <t>2.1.10</t>
  </si>
  <si>
    <t>The eXtended InterNET Daemon ( `xinetd` ) is an open source super daemon that replaced the original `inetd` daemon. The `xinetd` daemon listens for well known services and dispatches the appropriate daemon to properly respond to service requests.</t>
  </si>
  <si>
    <t>2.1.11</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</si>
  <si>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</si>
  <si>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2.2</t>
  </si>
  <si>
    <t>2.2.2</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</si>
  <si>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</si>
  <si>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2.2.3</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</si>
  <si>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</si>
  <si>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2.2.4</t>
  </si>
  <si>
    <t>2.2.5</t>
  </si>
  <si>
    <t>2.2.6</t>
  </si>
  <si>
    <t>The Network File System (NFS) is one of the first and most widely distributed file systems in the UNIX environment. It provides the ability for systems to mount file systems of other servers through the network.</t>
  </si>
  <si>
    <t>2.2.7</t>
  </si>
  <si>
    <t>The Domain Name System (DNS) is a hierarchical naming system that maps names to IP addresses for computers, services and other resources connected to a network.</t>
  </si>
  <si>
    <t>2.2.8</t>
  </si>
  <si>
    <t>2.2.9</t>
  </si>
  <si>
    <t>2.2.10</t>
  </si>
  <si>
    <t>2.2.11</t>
  </si>
  <si>
    <t>2.2.12</t>
  </si>
  <si>
    <t>Squid is a standard proxy server used in many distributions and environments.</t>
  </si>
  <si>
    <t>2.2.13</t>
  </si>
  <si>
    <t>2.2.14</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</si>
  <si>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</si>
  <si>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</si>
  <si>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</si>
  <si>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2.2.16</t>
  </si>
  <si>
    <t>AU-8</t>
  </si>
  <si>
    <t>2.2.1</t>
  </si>
  <si>
    <t>Time synchronization is important to support time sensitive security mechanisms like Kerberos and also ensures log files have consistent time records across the enterprise, which aids in forensic investigations.</t>
  </si>
  <si>
    <t>HAU11</t>
  </si>
  <si>
    <t>HAU11:  NTP is not properly implemented</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</si>
  <si>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</si>
  <si>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</si>
  <si>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</si>
  <si>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2.3.2</t>
  </si>
  <si>
    <t>2.3.3</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</si>
  <si>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</si>
  <si>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</si>
  <si>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2.3.5</t>
  </si>
  <si>
    <t>3.1</t>
  </si>
  <si>
    <t>3.1.1</t>
  </si>
  <si>
    <t>ICMP Redirects are used to send routing information to other hosts. As a host itself does not act as a router (in a host only configuration), there is no need to send redirects.</t>
  </si>
  <si>
    <t>3.1.2</t>
  </si>
  <si>
    <t>An attacker could use a compromised host to send invalid ICMP redirects to other router devices in an attempt to corrupt routing and have users access a system set up by the attacker as opposed to a valid system.</t>
  </si>
  <si>
    <t>SC-7</t>
  </si>
  <si>
    <t>Boundary Protection</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</si>
  <si>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</si>
  <si>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SC-8</t>
  </si>
  <si>
    <t>When enabled, this feature logs packets with un-routable source addresses to the kernel log.</t>
  </si>
  <si>
    <t>Some routers (and some attackers) will send responses that violate RFC-1122 and attempt to fill up a log file system with many useless error messages.</t>
  </si>
  <si>
    <t>This setting disables the system's ability to accept IPv6 router advertisements.</t>
  </si>
  <si>
    <t>3.3</t>
  </si>
  <si>
    <t>3.3.1</t>
  </si>
  <si>
    <t>3.3.2</t>
  </si>
  <si>
    <t>3.3.3</t>
  </si>
  <si>
    <t>3.4.1</t>
  </si>
  <si>
    <t>3.4.2</t>
  </si>
  <si>
    <t>3.4.3</t>
  </si>
  <si>
    <t>A default deny all policy on connections ensures that any unconfigured network usage will be rejected.</t>
  </si>
  <si>
    <t>Configure the loopback interface to accept traffic. Configure all other interfaces to deny traffic to the loopback network (127.0.0.0/8).</t>
  </si>
  <si>
    <t>Configure the firewall rules for new outbound, and established connections.</t>
  </si>
  <si>
    <t>Any ports that have been opened on non-loopback addresses need firewall rules to govern traffic.</t>
  </si>
  <si>
    <t>Audit Review, Analysis and Reporting</t>
  </si>
  <si>
    <t>HAU9</t>
  </si>
  <si>
    <t>4.3</t>
  </si>
  <si>
    <t>By keeping the log files smaller and more manageable, a system administrator can easily archive these files to another system and spend less time looking through inordinately large log files.</t>
  </si>
  <si>
    <t>AU-2</t>
  </si>
  <si>
    <t>Audit Events</t>
  </si>
  <si>
    <t>4.2</t>
  </si>
  <si>
    <t>4.2.3</t>
  </si>
  <si>
    <t>HAU2</t>
  </si>
  <si>
    <t>4.2.4</t>
  </si>
  <si>
    <t>It is important to ensure that log files have the correct permissions to ensure that sensitive data is archived and protected.</t>
  </si>
  <si>
    <t>4.2.1</t>
  </si>
  <si>
    <t>A great deal of important security-related information is sent via `rsyslog` (e.g., successful and failed su attempts, failed login attempts, root login attempts, etc.).</t>
  </si>
  <si>
    <t xml:space="preserve">Protection of Audit Information </t>
  </si>
  <si>
    <t>HAU10: Audit logs are not properly protected</t>
  </si>
  <si>
    <t>HAU8</t>
  </si>
  <si>
    <t>HAU8:  Logs are not maintained on a centralized log server</t>
  </si>
  <si>
    <t>HAU17</t>
  </si>
  <si>
    <t>HAU17: Audit logs do not capture sufficient auditable events</t>
  </si>
  <si>
    <t>4.2.2</t>
  </si>
  <si>
    <t>HAU17:  Audit logs do not capture sufficient auditable events</t>
  </si>
  <si>
    <t>HRM8</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</si>
  <si>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</si>
  <si>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5.1</t>
  </si>
  <si>
    <t>5.1.1</t>
  </si>
  <si>
    <t>While there may not be user jobs that need to be run on the system, the system does have maintenance jobs that may include security monitoring that have to run, and `cron` is used to execute them.</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</si>
  <si>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</si>
  <si>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</si>
  <si>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</si>
  <si>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</si>
  <si>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5.1.4</t>
  </si>
  <si>
    <t>5.1.5</t>
  </si>
  <si>
    <t>5.1.6</t>
  </si>
  <si>
    <t>5.1.7</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</si>
  <si>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</si>
  <si>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</si>
  <si>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5.2</t>
  </si>
  <si>
    <t>5.2.1</t>
  </si>
  <si>
    <t>5.2.2</t>
  </si>
  <si>
    <t>HAU4</t>
  </si>
  <si>
    <t>5.2.3</t>
  </si>
  <si>
    <t>HAC15</t>
  </si>
  <si>
    <t>5.2.5</t>
  </si>
  <si>
    <t>5.2.6</t>
  </si>
  <si>
    <t>5.2.7</t>
  </si>
  <si>
    <t>HAC22</t>
  </si>
  <si>
    <t>AC-12</t>
  </si>
  <si>
    <t>Session Termination</t>
  </si>
  <si>
    <t>HSC25</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</si>
  <si>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</si>
  <si>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Restricting which users can remotely access the system via SSH will help ensure that only authorized users access the system.</t>
  </si>
  <si>
    <t>Banners are used to warn connecting users of the particular site's policy regarding connection. Presenting a warning message prior to the normal user login may assist the prosecution of trespassers on the computer system.</t>
  </si>
  <si>
    <t>HPW3</t>
  </si>
  <si>
    <t>5.3</t>
  </si>
  <si>
    <t>5.3.1</t>
  </si>
  <si>
    <t>Strong passwords protect systems from being hacked through brute force methods.</t>
  </si>
  <si>
    <t>AC-7</t>
  </si>
  <si>
    <t>Unsuccessful Logon Attempts</t>
  </si>
  <si>
    <t>5.3.2</t>
  </si>
  <si>
    <t>HPW6</t>
  </si>
  <si>
    <t>5.3.3</t>
  </si>
  <si>
    <t>HAC29</t>
  </si>
  <si>
    <t>HAC29:  Access to system functionality without identification and authentication</t>
  </si>
  <si>
    <t>5.4.2</t>
  </si>
  <si>
    <t>5.4.3</t>
  </si>
  <si>
    <t>Using GID 0 for the `root` account helps prevent `root` -owned files from accidentally becoming accessible to non-privileged users.</t>
  </si>
  <si>
    <t>HAC11</t>
  </si>
  <si>
    <t>HAC11: User access was not established with concept of least privilege</t>
  </si>
  <si>
    <t>HPW2</t>
  </si>
  <si>
    <t>HPW2:  Password does not expire timely</t>
  </si>
  <si>
    <t>7.1.1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</si>
  <si>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</si>
  <si>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HPW4</t>
  </si>
  <si>
    <t>5.4.1</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</si>
  <si>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</si>
  <si>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</si>
  <si>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</si>
  <si>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</si>
  <si>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HAC10</t>
  </si>
  <si>
    <t>HAC10:  Accounts do not expire after the correct period of inactivity</t>
  </si>
  <si>
    <t>5.4.1.4</t>
  </si>
  <si>
    <t>Inactive accounts pose a threat to system security since the users are not logging in to notice failed login attempts or other anomalies.</t>
  </si>
  <si>
    <t>All users should have a password change date in the past.</t>
  </si>
  <si>
    <t>HPW12</t>
  </si>
  <si>
    <t>HPW12: Passwords do not meet complexity requirements</t>
  </si>
  <si>
    <t>5.4.1.5</t>
  </si>
  <si>
    <t>Investigate any users with a password change date in the future and correct them. Locking the account, expiring the password, or resetting the password manually may be appropriate.</t>
  </si>
  <si>
    <t>6.1</t>
  </si>
  <si>
    <t>6.1.2</t>
  </si>
  <si>
    <t>It is critical to ensure that the `/etc/passwd` file is protected from unauthorized write access. Although it is protected by default, the file permissions could be changed either inadvertently or through malicious actions.</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</si>
  <si>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</si>
  <si>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</si>
  <si>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6.1.4</t>
  </si>
  <si>
    <t>The `/etc/group` file needs to be protected from unauthorized changes by non-privileged users, but needs to be readable as this information is used with many non-privileged programs.</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</si>
  <si>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</si>
  <si>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</si>
  <si>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6.1.6</t>
  </si>
  <si>
    <t>It is critical to ensure that the `/etc/passwd-` file is protected from unauthorized access. Although it is protected by default, the file permissions could be changed either inadvertently or through malicious actions.</t>
  </si>
  <si>
    <t>6.1.7</t>
  </si>
  <si>
    <t>It is critical to ensure that the `/etc/shadow-` file is protected from unauthorized access. Although it is protected by default, the file permissions could be changed either inadvertently or through malicious actions.</t>
  </si>
  <si>
    <t>6.1.8</t>
  </si>
  <si>
    <t>It is critical to ensure that the `/etc/group-` file is protected from unauthorized access. Although it is protected by default, the file permissions could be changed either inadvertently or through malicious actions.</t>
  </si>
  <si>
    <t>6.1.9</t>
  </si>
  <si>
    <t>It is critical to ensure that the `/etc/gshadow-` file is protected from unauthorized access. Although it is protected by default, the file permissions could be changed either inadvertently or through malicious actions.</t>
  </si>
  <si>
    <t>6.1.10</t>
  </si>
  <si>
    <t>6.1.11</t>
  </si>
  <si>
    <t>6.1.12</t>
  </si>
  <si>
    <t>6.1.13</t>
  </si>
  <si>
    <t>An account with an empty password field means that anybody may log in as that user without providing a password.</t>
  </si>
  <si>
    <t>6.2</t>
  </si>
  <si>
    <t>6.2.1</t>
  </si>
  <si>
    <t>All accounts must have passwords or be locked to prevent the account from being used by an unauthorized user.</t>
  </si>
  <si>
    <t>6.2.2</t>
  </si>
  <si>
    <t>6.2.3</t>
  </si>
  <si>
    <t>6.2.4</t>
  </si>
  <si>
    <t>Any account with UID 0 has superuser privileges on the system.</t>
  </si>
  <si>
    <t>6.2.5</t>
  </si>
  <si>
    <t>This access must be limited to only the default `root` account and only from the system console. Administrative access must be through an unprivileged account using an approved mechanism as noted in Item 5.6 Ensure access to the su command is restricted.</t>
  </si>
  <si>
    <t>6.2.6</t>
  </si>
  <si>
    <t>6.2.7</t>
  </si>
  <si>
    <t>6.2.8</t>
  </si>
  <si>
    <t>6.2.9</t>
  </si>
  <si>
    <t>6.2.10</t>
  </si>
  <si>
    <t>HPW10</t>
  </si>
  <si>
    <t>6.2.11</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</si>
  <si>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</si>
  <si>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</si>
  <si>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</si>
  <si>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</si>
  <si>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</si>
  <si>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</si>
  <si>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</si>
  <si>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</si>
  <si>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</si>
  <si>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</si>
  <si>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OEL7-01</t>
  </si>
  <si>
    <t>OEL7-03</t>
  </si>
  <si>
    <t xml:space="preserve">The noexec option has not been set on the /tmp partition. </t>
  </si>
  <si>
    <t>Since the `/tmp` filesystem is only intended for temporary file storage, set this option to ensure that users cannot run executable binaries from `/tmp`.</t>
  </si>
  <si>
    <t>OEL7-04</t>
  </si>
  <si>
    <t xml:space="preserve">The nodev option has not been set on the /tmp partition. </t>
  </si>
  <si>
    <t>OEL7-05</t>
  </si>
  <si>
    <t xml:space="preserve">The nosuid option has not been set on the /tmp partition. </t>
  </si>
  <si>
    <t>Since the `/tmp` filesystem is only intended for temporary file storage, set this option to ensure that users cannot create `setuid` files in `/tmp`.</t>
  </si>
  <si>
    <t>AC-6</t>
  </si>
  <si>
    <t>Least Privilege</t>
  </si>
  <si>
    <t>OEL7-07</t>
  </si>
  <si>
    <t xml:space="preserve">The noexec option has not been set on the /dev/shm partition. </t>
  </si>
  <si>
    <t>OEL7-08</t>
  </si>
  <si>
    <t xml:space="preserve">The nodev option has not been set on the /dev/shm partition. </t>
  </si>
  <si>
    <t>OEL7-09</t>
  </si>
  <si>
    <t xml:space="preserve">The nosuid option has not been set on the /dev/shm partition. </t>
  </si>
  <si>
    <t>Since the `/var/tmp` filesystem is only intended for temporary file storage, set this option to ensure that users cannot run executable binaries from `/var/tmp`.</t>
  </si>
  <si>
    <t>HSI1</t>
  </si>
  <si>
    <t>HAC11:  User access was not established with concept of least privilege</t>
  </si>
  <si>
    <t>Restricting USB access on the system will decrease the physical attack surface for a device and diminish the possible vectors to introduce malware.</t>
  </si>
  <si>
    <t>OEL7-20</t>
  </si>
  <si>
    <t>OEL7-21</t>
  </si>
  <si>
    <t>OEL7-22</t>
  </si>
  <si>
    <t>OEL7-23</t>
  </si>
  <si>
    <t>Ensure gpgcheck is globally activated</t>
  </si>
  <si>
    <t>OEL7-25</t>
  </si>
  <si>
    <t>OEL7-26</t>
  </si>
  <si>
    <t>Ensure filesystem integrity is regularly checked</t>
  </si>
  <si>
    <t>OEL7-27</t>
  </si>
  <si>
    <t xml:space="preserve">If passwords are not required for access to FTI, the criticality may be upgraded to Critical. </t>
  </si>
  <si>
    <t>OEL7-28</t>
  </si>
  <si>
    <t>OEL7-29</t>
  </si>
  <si>
    <t>Requiring authentication in single user mode (rescue mode) prevents an unauthorized user from rebooting the system into single user to gain root privileges without credentials.</t>
  </si>
  <si>
    <t>HSI33</t>
  </si>
  <si>
    <t>HSI33:  Memory protection mechanisms are not sufficient</t>
  </si>
  <si>
    <t>OEL7-32</t>
  </si>
  <si>
    <t>OEL7-34</t>
  </si>
  <si>
    <t>SELinux provides Mandatory Access Control.</t>
  </si>
  <si>
    <t>HMT13</t>
  </si>
  <si>
    <t>HMT13: Access controls are not implemented properly</t>
  </si>
  <si>
    <t>1.6.1</t>
  </si>
  <si>
    <t>Without a Mandatory Access Control system installed only the default Discretionary Access Control system will be available.</t>
  </si>
  <si>
    <t>OEL7-35</t>
  </si>
  <si>
    <t>Ensure SELinux is not disabled in bootloader configuration</t>
  </si>
  <si>
    <t>SELinux must be enabled at boot time in your grub configuration to ensure that the controls it provides are not overridden.</t>
  </si>
  <si>
    <t>OEL7-36</t>
  </si>
  <si>
    <t>Security configuration requirements vary from site to site. Some sites may mandate a policy that is stricter than the default policy, which is perfectly acceptable. This item is intended to ensure that at least the default recommendations are met.</t>
  </si>
  <si>
    <t>Running SELinux in disabled mode is strongly discouraged; not only does the system avoid enforcing the SELinux policy, it also avoids labeling any persistent objects such as files, making it difficult to enable SELinux in the future.</t>
  </si>
  <si>
    <t>OEL7-38</t>
  </si>
  <si>
    <t>Ensure no unconfined services exist</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</si>
  <si>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</si>
  <si>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</si>
  <si>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OEL7-39</t>
  </si>
  <si>
    <t>The SETroubleshoot service notifies desktop users of SELinux denials through a user-friendly interface. The service provides important information around configuration errors, unauthorized intrusions, and other potential errors.</t>
  </si>
  <si>
    <t>The SETroubleshoot service is an unnecessary daemon to have running on a server, especially if X Windows is disabled.</t>
  </si>
  <si>
    <t>OEL7-40</t>
  </si>
  <si>
    <t>The `mcstransd` daemon provides category label information to client processes requesting information. The label translations are defined in `/etc/selinux/targeted/setrans.conf`</t>
  </si>
  <si>
    <t>Since this service is not used very often, remove it to reduce the amount of potentially vulnerable code running on the system.</t>
  </si>
  <si>
    <t>OEL7-41</t>
  </si>
  <si>
    <t>HAC38</t>
  </si>
  <si>
    <t>OEL7-42</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</si>
  <si>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</si>
  <si>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OEL7-43</t>
  </si>
  <si>
    <t>1.7.3</t>
  </si>
  <si>
    <t>OEL7-44</t>
  </si>
  <si>
    <t>1.7.4</t>
  </si>
  <si>
    <t>OEL7-45</t>
  </si>
  <si>
    <t>1.7.5</t>
  </si>
  <si>
    <t>OEL7-46</t>
  </si>
  <si>
    <t>1.7.6</t>
  </si>
  <si>
    <t>OEL7-47</t>
  </si>
  <si>
    <t>HAC8</t>
  </si>
  <si>
    <t>HAC8: Warning banner is insufficient</t>
  </si>
  <si>
    <t>1.8.2</t>
  </si>
  <si>
    <t>1.8.3</t>
  </si>
  <si>
    <t>IA-4</t>
  </si>
  <si>
    <t>Identifier Management</t>
  </si>
  <si>
    <t>X Display Manager Control Protocol (XDMCP) is designed to provide authenticated access to display management services for remote displays</t>
  </si>
  <si>
    <t>1.8.4</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</si>
  <si>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</si>
  <si>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</si>
  <si>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OEL7-51</t>
  </si>
  <si>
    <t>OEL7-52</t>
  </si>
  <si>
    <t>Unless your organization specifically requires graphical login access via X Windows, remove it to reduce the potential attack surface.</t>
  </si>
  <si>
    <t>OEL7-53</t>
  </si>
  <si>
    <t>Automatic discovery of network services is not normally required for system functionality. It is recommended to remove this package to reduce the potential attack surface.</t>
  </si>
  <si>
    <t>OEL7-54</t>
  </si>
  <si>
    <t>OEL7-55</t>
  </si>
  <si>
    <t>OEL7-56</t>
  </si>
  <si>
    <t>OEL7-57</t>
  </si>
  <si>
    <t>Unless a system is specifically designated to act as a DNS server, it is recommended that the package be removed to reduce the potential attack surface.</t>
  </si>
  <si>
    <t>OEL7-58</t>
  </si>
  <si>
    <t>FTP (File Transfer Protocol) is a traditional and widely used standard tool for transferring files between a server and clients over a network, especially where no authentication is necessary (permits anonymous users to connect to a server).</t>
  </si>
  <si>
    <t>OEL7-59</t>
  </si>
  <si>
    <t>OEL7-60</t>
  </si>
  <si>
    <t>OEL7-61</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</si>
  <si>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</si>
  <si>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If there is no need to mount directories and file systems to Windows systems, then this package can be removed to reduce the potential attack surface.</t>
  </si>
  <si>
    <t>OEL7-62</t>
  </si>
  <si>
    <t>OEL7-63</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</si>
  <si>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</si>
  <si>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OEL7-64</t>
  </si>
  <si>
    <t>OEL7-65</t>
  </si>
  <si>
    <t>The `telnet-server` package contains the `telnet` daemon, which accepts connections from users from other systems via the `telnet` protocol.</t>
  </si>
  <si>
    <t>OEL7-66</t>
  </si>
  <si>
    <t>OEL7-67</t>
  </si>
  <si>
    <t>2.2.17</t>
  </si>
  <si>
    <t>OEL7-68</t>
  </si>
  <si>
    <t>2.2.18</t>
  </si>
  <si>
    <t>OEL7-69</t>
  </si>
  <si>
    <t>2.2.19</t>
  </si>
  <si>
    <t>OEL7-71</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</si>
  <si>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</si>
  <si>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OEL7-73</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</si>
  <si>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</si>
  <si>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OEL7-75</t>
  </si>
  <si>
    <t>OEL7-76</t>
  </si>
  <si>
    <t>The `telnet` package contains the `telnet` client, which allows users to start connections to other systems via the telnet protocol.</t>
  </si>
  <si>
    <t>OEL7-77</t>
  </si>
  <si>
    <t>OEL7-78</t>
  </si>
  <si>
    <t>Wireless networking is used when wired networks are unavailable.</t>
  </si>
  <si>
    <t>The `net.ipv4.ip_forward` and `net.ipv6.conf.all.forwarding` flags are used to tell the system whether it can forward packets or not.</t>
  </si>
  <si>
    <t>OEL7-82</t>
  </si>
  <si>
    <t>OEL7-83</t>
  </si>
  <si>
    <t>Secure ICMP redirects are the same as ICMP redirects, except they come from gateways listed on the default gateway list. It is assumed that these gateways are known to your system, and that they are likely to be secure.</t>
  </si>
  <si>
    <t>OEL7-84</t>
  </si>
  <si>
    <t>3.3.4</t>
  </si>
  <si>
    <t>OEL7-85</t>
  </si>
  <si>
    <t>HSC36</t>
  </si>
  <si>
    <t>HSC36:  System is configured to accept unwanted network connections</t>
  </si>
  <si>
    <t>3.3.5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</si>
  <si>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</si>
  <si>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OEL7-86</t>
  </si>
  <si>
    <t>3.3.6</t>
  </si>
  <si>
    <t>OEL7-87</t>
  </si>
  <si>
    <t>3.3.7</t>
  </si>
  <si>
    <t>OEL7-88</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</si>
  <si>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</si>
  <si>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3.3.8</t>
  </si>
  <si>
    <t>OEL7-89</t>
  </si>
  <si>
    <t>3.3.9</t>
  </si>
  <si>
    <t>OEL7-90</t>
  </si>
  <si>
    <t>OEL7-93</t>
  </si>
  <si>
    <t>`firewalld.service` enables the enforcement of firewall rules configured through `firewalld`</t>
  </si>
  <si>
    <t>Ensure that the `firewalld.service` is enabled and running to enforce firewall rules configured through `firewalld`</t>
  </si>
  <si>
    <t>HSC100</t>
  </si>
  <si>
    <t>OEL7-95</t>
  </si>
  <si>
    <t>firewall zones define the trust level of network connections or interfaces.</t>
  </si>
  <si>
    <t>A network interface not assigned to the appropriate zone can allow unexpected or undesired network traffic to be accepted on the interface.</t>
  </si>
  <si>
    <t>OEL7-96</t>
  </si>
  <si>
    <t>Ensure firewalld drops unnecessary services and ports</t>
  </si>
  <si>
    <t>HSC36: System is configured to accept unwanted network connections</t>
  </si>
  <si>
    <t>To reduce the attack surface of a system, all services and ports should be blocked unless required</t>
  </si>
  <si>
    <t>OEL7-97</t>
  </si>
  <si>
    <t>HAC62</t>
  </si>
  <si>
    <t>HAC62: Host-based firewall is not configured according to industry standard best practice</t>
  </si>
  <si>
    <t>nftables is a subsystem of the Linux kernel that can protect against threats originating from within a corporate network to include malicious mobile code and poorly configured software on a host.</t>
  </si>
  <si>
    <t>OEL7-100</t>
  </si>
  <si>
    <t>Ensure iptables are flushed with nftables</t>
  </si>
  <si>
    <t>nftables is a replacement for iptables, ip6tables, ebtables and arptables</t>
  </si>
  <si>
    <t>It is possible to mix iptables and nftables. However, this increases complexity and also the chance to introduce errors. For simplicity flush out all iptables rules, and ensure it is not loaded</t>
  </si>
  <si>
    <t>OEL7-101</t>
  </si>
  <si>
    <t>Ensure an nftables table exists</t>
  </si>
  <si>
    <t>Tables hold chains. Each table only has one address family and only applies to packets of this family. Tables can have one of five families.</t>
  </si>
  <si>
    <t>nftables doesn't have any default tables. Without a table being build, nftables will not filter network traffic.</t>
  </si>
  <si>
    <t>OEL7-102</t>
  </si>
  <si>
    <t>Ensure nftables base chains exist</t>
  </si>
  <si>
    <t>Chains are containers for rules. They exist in two kinds, base chains and regular chains. A base chain is an entry point for packets from the networking stack, a regular chain may be used as jump target and is used for better rule organization.</t>
  </si>
  <si>
    <t>If a base chain doesn't exist with a hook for input, forward, and delete, packets that would flow through those chains will not be touched by nftables.</t>
  </si>
  <si>
    <t>OEL7-103</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</si>
  <si>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</si>
  <si>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OEL7-104</t>
  </si>
  <si>
    <t>Configure the firewall rules for new outbound and established connections</t>
  </si>
  <si>
    <t>If rules are not in place for new outbound and established connections, all packets will be dropped by the default policy preventing network usage.</t>
  </si>
  <si>
    <t>OEL7-105</t>
  </si>
  <si>
    <t>Base chain policy is the default verdict that will be applied to packets reaching the end of the chain.</t>
  </si>
  <si>
    <t>There are two policies: accept (Default) and drop. If the policy is set to `accept`, the firewall will accept any packet that is not configured to be denied and the packet will continue traversing the network stack.
It is easier to white list acceptable usage than to black list unacceptable usage.
**Note:** Changing firewall settings while connected over the network can result in being locked out of the system.</t>
  </si>
  <si>
    <t>The nftables service allows for the loading of nftables rulesets during boot, or starting on the nftables service</t>
  </si>
  <si>
    <t>The nftables service restores the nftables rules from the rules files referenced in the `/etc/sysconfig/nftables.conf` file during boot or the starting of the nftables service</t>
  </si>
  <si>
    <t>OEL7-107</t>
  </si>
  <si>
    <t>Ensure nftables rules are permanent</t>
  </si>
  <si>
    <t>nftables is a subsystem of the Linux kernel providing filtering and classification of network packets/datagrams/frames.
The nftables service reads the `/etc/sysconfig/nftables.conf` file for a nftables file or files to include in the nftables ruleset.
A nftables ruleset containing the input, forward, and output base chains allow network traffic to be filtered.</t>
  </si>
  <si>
    <t>Changes made to nftables ruleset only affect the live system, you will also need to configure the nftables ruleset to apply on boot</t>
  </si>
  <si>
    <t>OEL7-108</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</si>
  <si>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</si>
  <si>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A method of configuring and maintaining firewall rules is necessary to configure a Host Based Firewall.</t>
  </si>
  <si>
    <t>OEL7-111</t>
  </si>
  <si>
    <t>OEL7-112</t>
  </si>
  <si>
    <t>If rules are not in place for new outbound, and established connections all packets will be dropped by the default policy preventing network usage.
_Note: Changing firewall settings while connected over network can result in being locked out of the system._</t>
  </si>
  <si>
    <t>OEL7-113</t>
  </si>
  <si>
    <t>Ensure iptables rules exist for all open ports</t>
  </si>
  <si>
    <t>OEL7-114</t>
  </si>
  <si>
    <t>Ensure iptables default deny firewall policy</t>
  </si>
  <si>
    <t>With a default accept policy the firewall will accept any packet that is not configured to be denied. It is easier to white list acceptable usage than to black list unacceptable usage.
**Note:** Changing firewall settings while connected over network can result in being locked out of the system.</t>
  </si>
  <si>
    <t>OEL7-115</t>
  </si>
  <si>
    <t>Ensure iptables rules are saved</t>
  </si>
  <si>
    <t>The `iptables-services` package includes the `/etc/sysconfig/iptables` file. The `iptables` rules in this file will be loaded by the `iptables.service` during boot, or when it is started or re-loaded.</t>
  </si>
  <si>
    <t>If the `iptables` rules are not saved and a system re-boot occurs, the `iptables` rules will be lost.</t>
  </si>
  <si>
    <t>`iptables.service` is a utility for configuring and maintaining `iptables`.</t>
  </si>
  <si>
    <t>`iptables.service` will load the iptables rules saved in the file `/etc/sysconfig/iptables` at boot, otherwise the iptables rules will be cleared during a re-boot of the system.</t>
  </si>
  <si>
    <t>OEL7-117</t>
  </si>
  <si>
    <t>Configure the loopback interface to accept traffic. Configure all other interfaces to deny traffic to the loopback network (::1).</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</si>
  <si>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
**Note:** Changing firewall settings while connected over network can result in being locked out of the system.</t>
  </si>
  <si>
    <t>OEL7-118</t>
  </si>
  <si>
    <t>Configure the firewall rules for new outbound, and established IPv6 connections.</t>
  </si>
  <si>
    <t>If rules are not in place for new outbound, and established connections all packets will be dropped by the default policy preventing network usage.
**Note:** Changing firewall settings while connected over network can result in being locked out of the system.</t>
  </si>
  <si>
    <t>OEL7-119</t>
  </si>
  <si>
    <t>Ensure ip6tables firewall rules exist for all open ports</t>
  </si>
  <si>
    <t>Without a firewall rule configured for open ports default firewall policy will drop all packets to these ports.
**Note:**
- Changing firewall settings while connected over network can result in being locked out of the system.
- The remediation command opens up the port to traffic from all sources. Consult iptables documentation and set any restrictions in compliance with site policy.</t>
  </si>
  <si>
    <t>OEL7-120</t>
  </si>
  <si>
    <t>Ensure ip6tables default deny firewall policy</t>
  </si>
  <si>
    <t>With a default accept policy the firewall will accept any packet that is not configured to be denied. It is easier to white list acceptable usage than to black list unacceptable usage.
_Note: Changing firewall settings while connected over network can result in being locked out of the system._</t>
  </si>
  <si>
    <t>OEL7-121</t>
  </si>
  <si>
    <t>Ensure ip6tables rules are saved</t>
  </si>
  <si>
    <t>The `iptables-services` package includes the `/etc/sysconfig/ip6tables` file. The `ip6tables` rules in this file will be loaded by the `ip6tables.service` during boot, or when it is started or re-loaded.</t>
  </si>
  <si>
    <t>If the `ip6tables` rules are not saved and a system re-boot occurs, the `ip6tables` rules will be lost.</t>
  </si>
  <si>
    <t>`ip6tables.service` is a utility for configuring and maintaining `ip6tables`.</t>
  </si>
  <si>
    <t>`ip6tables.service` will load the iptables rules saved in the file `/etc/sysconfig/ip6tables` at boot, otherwise the ip6tables rules will be cleared during a re-boot of the system.</t>
  </si>
  <si>
    <t>OEL7-123</t>
  </si>
  <si>
    <t>OEL7-124</t>
  </si>
  <si>
    <t>Review `/etc/logrotate.conf` and `/etc/logrotate.d/*` and verify logs are rotated according to site policy.</t>
  </si>
  <si>
    <t>Edit `/etc/logrotate.conf` and `/etc/logrotate.d/*` to ensure logs are rotated according to site policy.</t>
  </si>
  <si>
    <t>OEL7-125</t>
  </si>
  <si>
    <t>The security enhancements of `rsyslog` such as connection-oriented (i.e. TCP) transmission of logs, the option to log to database formats, and the encryption of log data en route to a central logging server) justify installing and configuring the package.</t>
  </si>
  <si>
    <t>OEL7-128</t>
  </si>
  <si>
    <t>The `/etc/rsyslog.conf` and `/etc/rsyslog.d/*.conf` files specifies rules for logging and which files are to be used to log certain classes of messages.</t>
  </si>
  <si>
    <t>OEL7-129</t>
  </si>
  <si>
    <t>OEL7-131</t>
  </si>
  <si>
    <t xml:space="preserve">Audit Generation </t>
  </si>
  <si>
    <t>HAU8: Logs are not maintained on a centralized log server</t>
  </si>
  <si>
    <t>Storing log data on a remote host protects log integrity from local attacks. If an attacker gains root access on the local system, they could tamper with or remove log data that is stored on the local system.</t>
  </si>
  <si>
    <t>OEL7-132</t>
  </si>
  <si>
    <t>HAU9: No log reduction system exists</t>
  </si>
  <si>
    <t>Uncompressed large files may unexpectedly fill a filesystem leading to resource unavailability. Compressing logs prior to write can prevent sudden, unexpected filesystem impacts.</t>
  </si>
  <si>
    <t>OEL7-133</t>
  </si>
  <si>
    <t>Writing log data to disk will provide the ability to forensically reconstruct events which may have impacted the operations or security of a system even after a system crash or reboot.</t>
  </si>
  <si>
    <t>OEL7-135</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</si>
  <si>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</si>
  <si>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The `cron` daemon is used to execute batch jobs on the system.</t>
  </si>
  <si>
    <t>HSC16</t>
  </si>
  <si>
    <t>OEL7-137</t>
  </si>
  <si>
    <t>The `/etc/crontab` file is used by `cron` to control its own jobs. The commands in this item make sure that root is the user and group owner of the file and that only the owner can access the file.</t>
  </si>
  <si>
    <t>OEL7-138</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</si>
  <si>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</si>
  <si>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OEL7-139</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</si>
  <si>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</si>
  <si>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OEL7-140</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</si>
  <si>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</si>
  <si>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OEL7-141</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</si>
  <si>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</si>
  <si>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OEL7-142</t>
  </si>
  <si>
    <t>OEL7-144</t>
  </si>
  <si>
    <t>Ensure at is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</si>
  <si>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</si>
  <si>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</si>
  <si>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OEL7-145</t>
  </si>
  <si>
    <t>OEL7-146</t>
  </si>
  <si>
    <t>OEL7-147</t>
  </si>
  <si>
    <t>OEL7-148</t>
  </si>
  <si>
    <t>OEL7-149</t>
  </si>
  <si>
    <t>If an unauthorized user obtains the private SSH host key file, the host could be impersonated</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</si>
  <si>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</si>
  <si>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If a public host key file is modified by an unauthorized user, the SSH service may be compromised.</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</si>
  <si>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</si>
  <si>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The `MaxAuthTries` parameter specifies the maximum number of authentication attempts permitted per connection. When the login failure count reaches half the number, error messages will be written to the `syslog` file detailing the login failure.</t>
  </si>
  <si>
    <t xml:space="preserve">Authenticator Management </t>
  </si>
  <si>
    <t>The `IgnoreRhosts` parameter specifies that `.rhosts` and `.shosts` files will not be used in `RhostsRSAAuthentication` or `HostbasedAuthentication`.</t>
  </si>
  <si>
    <t>Even though the `.rhosts` files are ineffective if support is disabled in `/etc/pam.conf`, disabling the ability to use `.rhosts` files in SSH provides an additional layer of protection.</t>
  </si>
  <si>
    <t>The `PermitEmptyPasswords` parameter specifies if the SSH server allows login to accounts with empty password strings.</t>
  </si>
  <si>
    <t>HPW11</t>
  </si>
  <si>
    <t>HRM5</t>
  </si>
  <si>
    <t>HRM5: User sessions do not terminate after the Publication 1075 period of inactivity</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</si>
  <si>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</si>
  <si>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HSC17</t>
  </si>
  <si>
    <t>The `Banner` parameter specifies a file whose contents must be sent to the remote user before authentication is permitted. By default, no banner is displayed.</t>
  </si>
  <si>
    <t>OEL7-165</t>
  </si>
  <si>
    <t>The `MaxStartups` parameter specifies the maximum number of concurrent unauthenticated connections to the SSH daemon.</t>
  </si>
  <si>
    <t>HSC21</t>
  </si>
  <si>
    <t>To protect a system from denial of service due to a large number of pending authentication connection attempts, use the rate limiting function of MaxStartups to protect availability of sshd logins and prevent overwhelming the daemon.</t>
  </si>
  <si>
    <t>To protect a system from denial of service due to a large number of concurrent sessions, use the rate limiting function of MaxSessions to protect availability of sshd logins and prevent overwhelming the daemon.</t>
  </si>
  <si>
    <t>OEL7-168</t>
  </si>
  <si>
    <t>OEL7-169</t>
  </si>
  <si>
    <t>Locking out user IDs after _n_ unsuccessful consecutive login attempts mitigates brute force password attacks against your systems.</t>
  </si>
  <si>
    <t>OEL7-172</t>
  </si>
  <si>
    <t>Ensure system accounts are secured</t>
  </si>
  <si>
    <t>HAC2</t>
  </si>
  <si>
    <t>HAC2:  User sessions do not lock after the Publication 1075 required timeframe</t>
  </si>
  <si>
    <t>OEL7-173</t>
  </si>
  <si>
    <t>OEL7-174</t>
  </si>
  <si>
    <t>Setting a timeout value reduces the window of opportunity for unauthorized user access to another user's shell session that has been left unattended. It also ends the inactive session and releases the resources associated with that session.</t>
  </si>
  <si>
    <t>OEL7-175</t>
  </si>
  <si>
    <t>Setting a secure default value for `umask` ensures that users make a conscious choice about their file permissions. A permissive `umask` value could result in directories or files with excessive permissions that can be read and/or written to by unauthorized users.</t>
  </si>
  <si>
    <t>OEL7-176</t>
  </si>
  <si>
    <t>OEL7-178</t>
  </si>
  <si>
    <t>OEL7-179</t>
  </si>
  <si>
    <t>OEL7-180</t>
  </si>
  <si>
    <t>OEL7-181</t>
  </si>
  <si>
    <t>The `/etc/passwd` file contains user account information that is used by many system utilities and therefore must be readable for these utilities to operate.</t>
  </si>
  <si>
    <t>OEL7-182</t>
  </si>
  <si>
    <t>The `/etc/passwd-` file contains backup user account information.</t>
  </si>
  <si>
    <t>OEL7-183</t>
  </si>
  <si>
    <t>The `/etc/shadow` file is used to store the information about user accounts that is critical to the security of those accounts, such as the hashed password and other security information.</t>
  </si>
  <si>
    <t>OEL7-184</t>
  </si>
  <si>
    <t>The `/etc/shadow-` file is used to store backup information about user accounts that is critical to the security of those accounts, such as the hashed password and other security information.</t>
  </si>
  <si>
    <t>OEL7-185</t>
  </si>
  <si>
    <t>The `/etc/gshadow-` file is used to store backup information about groups that is critical to the security of those accounts, such as the hashed password and other security information.</t>
  </si>
  <si>
    <t>OEL7-186</t>
  </si>
  <si>
    <t>The `/etc/gshadow` file is used to store the information about groups that is critical to the security of those accounts, such as the hashed password and other security information.</t>
  </si>
  <si>
    <t>OEL7-187</t>
  </si>
  <si>
    <t>The `/etc/group` file contains a list of all the valid groups defined in the system. The command below allows read/write access for root and read access for everyone else.</t>
  </si>
  <si>
    <t>OEL7-188</t>
  </si>
  <si>
    <t>The `/etc/group-` file contains a backup list of all the valid groups defined in the system.</t>
  </si>
  <si>
    <t>OEL7-189</t>
  </si>
  <si>
    <t>OEL7-190</t>
  </si>
  <si>
    <t>OEL7-191</t>
  </si>
  <si>
    <t>OEL7-192</t>
  </si>
  <si>
    <t>OEL7-193</t>
  </si>
  <si>
    <t>OEL7-194</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</si>
  <si>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</si>
  <si>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</si>
  <si>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The accounts in /etc/passwd does not use shadowed passwords.</t>
  </si>
  <si>
    <t>OEL7-195</t>
  </si>
  <si>
    <t>Ensure /etc/shadow password fields are not empty</t>
  </si>
  <si>
    <t>OEL7-196</t>
  </si>
  <si>
    <t>Ensure all groups in /etc/passwd exist in /etc/group</t>
  </si>
  <si>
    <t>Over time, system administration errors and changes can lead to groups being defined in `/etc/passwd` but not in `/etc/group` .</t>
  </si>
  <si>
    <t>OEL7-197</t>
  </si>
  <si>
    <t>OEL7-198</t>
  </si>
  <si>
    <t>Ensure no duplicate user names exist</t>
  </si>
  <si>
    <t>Although the `useradd` program will not let you create a duplicate user name, it is possible for an administrator to manually edit the `/etc/passwd` file and change the user name.</t>
  </si>
  <si>
    <t>HAC20</t>
  </si>
  <si>
    <t>HAC20:  Agency duplicates usernames</t>
  </si>
  <si>
    <t>OEL7-199</t>
  </si>
  <si>
    <t>Ensure no duplicate group names exist</t>
  </si>
  <si>
    <t>Although the `groupadd` program will not let you create a duplicate group name, it is possible for an administrator to manually edit the `/etc/group` file and change the group name.</t>
  </si>
  <si>
    <t>OEL7-200</t>
  </si>
  <si>
    <t>Ensure no duplicate UIDs exist</t>
  </si>
  <si>
    <t>Although the `useradd` program will not let you create a duplicate User ID (UID), it is possible for an administrator to manually edit the `/etc/passwd` file and change the UID field.</t>
  </si>
  <si>
    <t>OEL7-201</t>
  </si>
  <si>
    <t>Ensure no duplicate GIDs exist</t>
  </si>
  <si>
    <t>OEL7-202</t>
  </si>
  <si>
    <t>Remove any users other than `root` with UID `0` or assign them a new UID if appropriate.</t>
  </si>
  <si>
    <t>OEL7-203</t>
  </si>
  <si>
    <t>The `root` user can execute any command on the system and could be fooled into executing programs unintentionally if the `PATH` is not set correctly.</t>
  </si>
  <si>
    <t>OEL7-204</t>
  </si>
  <si>
    <t>OEL8-01</t>
  </si>
  <si>
    <t>End of General Support:
OEL8 05/07/2031</t>
  </si>
  <si>
    <t>OEL8-02</t>
  </si>
  <si>
    <t xml:space="preserve">Transmission Confidentiality and Integrity </t>
  </si>
  <si>
    <t>OEL8-03</t>
  </si>
  <si>
    <t>OEL8-04</t>
  </si>
  <si>
    <t>OEL8-05</t>
  </si>
  <si>
    <t>OEL8-06</t>
  </si>
  <si>
    <t>OEL8-07</t>
  </si>
  <si>
    <t>OEL8-08</t>
  </si>
  <si>
    <t>OEL8-09</t>
  </si>
  <si>
    <t>OEL8-10</t>
  </si>
  <si>
    <t>OEL8-11</t>
  </si>
  <si>
    <t>OEL8-12</t>
  </si>
  <si>
    <t>OEL8-13</t>
  </si>
  <si>
    <t>OEL8-14</t>
  </si>
  <si>
    <t>OEL8-15</t>
  </si>
  <si>
    <t>OEL8-16</t>
  </si>
  <si>
    <t>OEL8-17</t>
  </si>
  <si>
    <t>OEL8-18</t>
  </si>
  <si>
    <t>OEL8-19</t>
  </si>
  <si>
    <t>OEL8-20</t>
  </si>
  <si>
    <t>OEL8-21</t>
  </si>
  <si>
    <t>1.2.4</t>
  </si>
  <si>
    <t>1.2.5</t>
  </si>
  <si>
    <t>OEL8-23</t>
  </si>
  <si>
    <t>OEL8-24</t>
  </si>
  <si>
    <t>OEL8-25</t>
  </si>
  <si>
    <t>1.3.3</t>
  </si>
  <si>
    <t>OEL8-26</t>
  </si>
  <si>
    <t>OEL8-27</t>
  </si>
  <si>
    <t>OEL8-28</t>
  </si>
  <si>
    <t>OEL8-29</t>
  </si>
  <si>
    <t>OEL8-30</t>
  </si>
  <si>
    <t>HPW1</t>
  </si>
  <si>
    <t>OEL8-31</t>
  </si>
  <si>
    <t>OEL8-32</t>
  </si>
  <si>
    <t>1.6.2</t>
  </si>
  <si>
    <t>OEL8-33</t>
  </si>
  <si>
    <t>OEL8-34</t>
  </si>
  <si>
    <t>OEL8-35</t>
  </si>
  <si>
    <t>OEL8-36</t>
  </si>
  <si>
    <t>OEL8-37</t>
  </si>
  <si>
    <t>OEL8-38</t>
  </si>
  <si>
    <t>OEL8-39</t>
  </si>
  <si>
    <t>OEL8-40</t>
  </si>
  <si>
    <t>OEL8-41</t>
  </si>
  <si>
    <t>OEL8-42</t>
  </si>
  <si>
    <t>OEL8-43</t>
  </si>
  <si>
    <t>OEL8-44</t>
  </si>
  <si>
    <t>OEL8-45</t>
  </si>
  <si>
    <t>OEL8-46</t>
  </si>
  <si>
    <t>OEL8-47</t>
  </si>
  <si>
    <t>OEL8-48</t>
  </si>
  <si>
    <t>OEL8-49</t>
  </si>
  <si>
    <t>OEL8-50</t>
  </si>
  <si>
    <t>OEL8-51</t>
  </si>
  <si>
    <t>OEL8-52</t>
  </si>
  <si>
    <t>OEL8-53</t>
  </si>
  <si>
    <t>OEL8-54</t>
  </si>
  <si>
    <t>OEL8-55</t>
  </si>
  <si>
    <t>OEL8-56</t>
  </si>
  <si>
    <t>OEL8-57</t>
  </si>
  <si>
    <t>OEL8-58</t>
  </si>
  <si>
    <t>OEL8-59</t>
  </si>
  <si>
    <t>OEL8-60</t>
  </si>
  <si>
    <t>OEL8-61</t>
  </si>
  <si>
    <t>OEL8-62</t>
  </si>
  <si>
    <t>OEL8-63</t>
  </si>
  <si>
    <t>OEL8-64</t>
  </si>
  <si>
    <t>OEL8-65</t>
  </si>
  <si>
    <t>OEL8-66</t>
  </si>
  <si>
    <t>OEL8-67</t>
  </si>
  <si>
    <t>The system includes the capability of rotating log files regularly to avoid filling up the system with logs or making the logs unmanageably large. The file `/etc/logrotate.d/syslog` is the configuration file used to rotate log files created by `syslog` or `rsyslog`.</t>
  </si>
  <si>
    <t>OEL8-68</t>
  </si>
  <si>
    <t>OEL8-69</t>
  </si>
  <si>
    <t>OEL8-70</t>
  </si>
  <si>
    <t>OEL8-71</t>
  </si>
  <si>
    <t>OEL8-72</t>
  </si>
  <si>
    <t>OEL8-73</t>
  </si>
  <si>
    <t>OEL8-74</t>
  </si>
  <si>
    <t>OEL8-75</t>
  </si>
  <si>
    <t>OEL8-76</t>
  </si>
  <si>
    <t>OEL8-77</t>
  </si>
  <si>
    <t>OEL8-78</t>
  </si>
  <si>
    <t>OEL8-79</t>
  </si>
  <si>
    <t>OEL8-80</t>
  </si>
  <si>
    <t>OEL8-82</t>
  </si>
  <si>
    <t>OEL8-83</t>
  </si>
  <si>
    <t>OEL8-84</t>
  </si>
  <si>
    <t>OEL8-85</t>
  </si>
  <si>
    <t>OEL8-86</t>
  </si>
  <si>
    <t>OEL8-87</t>
  </si>
  <si>
    <t>OEL8-88</t>
  </si>
  <si>
    <t>OEL8-89</t>
  </si>
  <si>
    <t>OEL8-90</t>
  </si>
  <si>
    <t>OEL8-91</t>
  </si>
  <si>
    <t>OEL8-92</t>
  </si>
  <si>
    <t>OEL8-93</t>
  </si>
  <si>
    <t>OEL8-94</t>
  </si>
  <si>
    <t>OEL8-95</t>
  </si>
  <si>
    <t>The `MaxSessions` parameter specifies the maximum number of open sessions permitted from a given connection.</t>
  </si>
  <si>
    <t>OEL8-96</t>
  </si>
  <si>
    <t>System-wide Crypto policy can be over-ridden or opted out of for openSSH</t>
  </si>
  <si>
    <t>OEL8-97</t>
  </si>
  <si>
    <t>HAC63</t>
  </si>
  <si>
    <t>OEL8-98</t>
  </si>
  <si>
    <t>OEL8-99</t>
  </si>
  <si>
    <t>Locking out user IDs after n unsuccessful consecutive login attempts mitigates brute force password attacks against your systems.</t>
  </si>
  <si>
    <t>OEL8-100</t>
  </si>
  <si>
    <t>OEL8-101</t>
  </si>
  <si>
    <t>OEL8-102</t>
  </si>
  <si>
    <t>OEL8-103</t>
  </si>
  <si>
    <t>OEL8-104</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</si>
  <si>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</si>
  <si>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OEL8-105</t>
  </si>
  <si>
    <t>OEL8-106</t>
  </si>
  <si>
    <t>OEL8-107</t>
  </si>
  <si>
    <t>OEL8-108</t>
  </si>
  <si>
    <t>OEL8-109</t>
  </si>
  <si>
    <t>OEL8-110</t>
  </si>
  <si>
    <t>OEL8-111</t>
  </si>
  <si>
    <t>OEL8-112</t>
  </si>
  <si>
    <t>Ensure permissions on /etc/passwd- are configured</t>
  </si>
  <si>
    <t>OEL8-113</t>
  </si>
  <si>
    <t>OEL8-114</t>
  </si>
  <si>
    <t>OEL8-115</t>
  </si>
  <si>
    <t>OEL8-116</t>
  </si>
  <si>
    <t>OEL8-117</t>
  </si>
  <si>
    <t>OEL8-118</t>
  </si>
  <si>
    <t>OEL8-119</t>
  </si>
  <si>
    <t>OEL8-120</t>
  </si>
  <si>
    <t>OEL8-121</t>
  </si>
  <si>
    <t>OEL8-122</t>
  </si>
  <si>
    <t>OEL8-123</t>
  </si>
  <si>
    <t>OEL8-124</t>
  </si>
  <si>
    <t>OEL8-125</t>
  </si>
  <si>
    <t>OEL8-126</t>
  </si>
  <si>
    <t>OEL8-128</t>
  </si>
  <si>
    <t>OEL8-129</t>
  </si>
  <si>
    <t>OEL8-130</t>
  </si>
  <si>
    <t>OEL8-131</t>
  </si>
  <si>
    <t>OEL8-132</t>
  </si>
  <si>
    <t>OEL8-133</t>
  </si>
  <si>
    <t>OEL8-134</t>
  </si>
  <si>
    <t>OEL8-135</t>
  </si>
  <si>
    <t>OEL8-136</t>
  </si>
  <si>
    <t>Although the `groupadd` program will not let you create a duplicate Group ID (GID), it is possible for an administrator to manually edit the `/etc/group` file and change the GID field.</t>
  </si>
  <si>
    <t>OEL8-137</t>
  </si>
  <si>
    <t>OEL8-138</t>
  </si>
  <si>
    <t>OEL8-139</t>
  </si>
  <si>
    <t>OEL8-140</t>
  </si>
  <si>
    <t>OEL8-141</t>
  </si>
  <si>
    <t>OEL8-142</t>
  </si>
  <si>
    <t>OEL8-143</t>
  </si>
  <si>
    <t>OEL8-144</t>
  </si>
  <si>
    <t>OEL8-145</t>
  </si>
  <si>
    <t>OEL8-146</t>
  </si>
  <si>
    <t>OEL8-147</t>
  </si>
  <si>
    <t>OEL8-148</t>
  </si>
  <si>
    <t>OEL8-149</t>
  </si>
  <si>
    <t>OEL8-150</t>
  </si>
  <si>
    <t>OEL8-151</t>
  </si>
  <si>
    <t>OEL8-152</t>
  </si>
  <si>
    <t>3.4.1.1</t>
  </si>
  <si>
    <t>3.4.2.1</t>
  </si>
  <si>
    <t>OEL8-154</t>
  </si>
  <si>
    <t>3.4.2.2</t>
  </si>
  <si>
    <t>OEL8-155</t>
  </si>
  <si>
    <t>3.4.2.3</t>
  </si>
  <si>
    <t>OEL8-156</t>
  </si>
  <si>
    <t>3.4.2.4</t>
  </si>
  <si>
    <t>OEL8-157</t>
  </si>
  <si>
    <t>3.4.2.5</t>
  </si>
  <si>
    <t>OEL8-158</t>
  </si>
  <si>
    <t>OEL8-159</t>
  </si>
  <si>
    <t>3.4.3.1</t>
  </si>
  <si>
    <t>OEL8-160</t>
  </si>
  <si>
    <t>3.4.3.2</t>
  </si>
  <si>
    <t>OEL8-161</t>
  </si>
  <si>
    <t>3.4.3.3</t>
  </si>
  <si>
    <t>OEL8-162</t>
  </si>
  <si>
    <t>Configure the loopback interface to accept traffic. Configure all other interfaces to deny traffic to the loopback network</t>
  </si>
  <si>
    <t>3.4.3.4</t>
  </si>
  <si>
    <t>OEL8-163</t>
  </si>
  <si>
    <t>3.4.3.5</t>
  </si>
  <si>
    <t>OEL8-164</t>
  </si>
  <si>
    <t>3.4.3.6</t>
  </si>
  <si>
    <t>OEL8-165</t>
  </si>
  <si>
    <t>3.4.3.7</t>
  </si>
  <si>
    <t>OEL8-166</t>
  </si>
  <si>
    <t>OEL8-167</t>
  </si>
  <si>
    <t>3.4.4.1.1</t>
  </si>
  <si>
    <t>OEL8-168</t>
  </si>
  <si>
    <t>OEL8-169</t>
  </si>
  <si>
    <t>OEL8-170</t>
  </si>
  <si>
    <t>OEL8-171</t>
  </si>
  <si>
    <t>3.4.4.2.1</t>
  </si>
  <si>
    <t>OEL8-172</t>
  </si>
  <si>
    <t>3.4.4.2.2</t>
  </si>
  <si>
    <t>OEL8-173</t>
  </si>
  <si>
    <t>3.4.4.2.3</t>
  </si>
  <si>
    <t>OEL8-174</t>
  </si>
  <si>
    <t>3.4.4.2.4</t>
  </si>
  <si>
    <t>OEL8-175</t>
  </si>
  <si>
    <t>OEL8-176</t>
  </si>
  <si>
    <t>OEL8-177</t>
  </si>
  <si>
    <t>OEL8-178</t>
  </si>
  <si>
    <t>OEL8-179</t>
  </si>
  <si>
    <t>OEL8-180</t>
  </si>
  <si>
    <t>OEL8-181</t>
  </si>
  <si>
    <t>OEL8-182</t>
  </si>
  <si>
    <t>The journald system includes the capability of compressing overly large files to avoid filling up the system with logs or making the logs unmanageably large.</t>
  </si>
  <si>
    <t>OEL8-183</t>
  </si>
  <si>
    <t>OEL8-184</t>
  </si>
  <si>
    <t>OEL8-185</t>
  </si>
  <si>
    <t>OEL8-186</t>
  </si>
  <si>
    <t>OEL8-187</t>
  </si>
  <si>
    <t>OEL8-188</t>
  </si>
  <si>
    <t>OEL9-01</t>
  </si>
  <si>
    <t xml:space="preserve">HSI2: System patch level is insufficient
HSI27:Critical security patches have not been applied </t>
  </si>
  <si>
    <t>USB storage provides a means to transfer and store files ensuring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</si>
  <si>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HCM9: Systems are not deployed using the concept of least privilege</t>
  </si>
  <si>
    <t>OEL9-04</t>
  </si>
  <si>
    <t>Ensure /tmp is a separate partition</t>
  </si>
  <si>
    <t>1.1.2.1</t>
  </si>
  <si>
    <t>OEL9-05</t>
  </si>
  <si>
    <t>1.1.2.2</t>
  </si>
  <si>
    <t>Since the `/tmp` filesystem is not intended to support devices, set this option to ensure that users cannot create a block or character special devices in `/tmp`.</t>
  </si>
  <si>
    <t>OEL9-06</t>
  </si>
  <si>
    <t>1.1.2.3</t>
  </si>
  <si>
    <t>OEL9-07</t>
  </si>
  <si>
    <t>1.1.2.4</t>
  </si>
  <si>
    <t>OEL9-08</t>
  </si>
  <si>
    <t>Since the `/var` filesystem is not intended to support devices, set this option to ensure that users cannot create a block or character special devices in `/var`.</t>
  </si>
  <si>
    <t>OEL9-09</t>
  </si>
  <si>
    <t>Since the `/var` filesystem is only intended for variable files such as logs, set this option to ensure that users cannot create `setuid` files in `/var`.</t>
  </si>
  <si>
    <t>OEL9-10</t>
  </si>
  <si>
    <t>OEL9-11</t>
  </si>
  <si>
    <t>Since the `/var/tmp` filesystem is only intended for temporary file storage, set this option to ensure that users cannot create `setuid` files in `/var/tmp`.</t>
  </si>
  <si>
    <t>OEL9-12</t>
  </si>
  <si>
    <t>Since the `/var/tmp` filesystem is not intended to support devices, set this option to ensure that users cannot create a block or character special devices in `/var/tmp`.</t>
  </si>
  <si>
    <t>OEL9-13</t>
  </si>
  <si>
    <t>Since the `/var/log` filesystem is not intended to support devices, set this option to ensure that users cannot create a block or character special devices in `/var/log`.</t>
  </si>
  <si>
    <t>OEL9-14</t>
  </si>
  <si>
    <t>Since the `/var/log` filesystem is only intended for log files, set this option to ensure that users cannot run executable binaries from `/var/log`.</t>
  </si>
  <si>
    <t>OEL9-15</t>
  </si>
  <si>
    <t>Since the `/var/log` filesystem is only intended for log files, set this option to ensure that users cannot create `setuid` files in `/var/log`.</t>
  </si>
  <si>
    <t>OEL9-16</t>
  </si>
  <si>
    <t>Since the `/var/log/audit` filesystem is only intended for audit logs, set this option to ensure that users cannot run executable binaries from `/var/log/audit`.</t>
  </si>
  <si>
    <t>OEL9-17</t>
  </si>
  <si>
    <t>Since the `/var/log/audit` filesystem is not intended to support devices, set this option to ensure that users cannot create a block or character special devices in `/var/log/audit`.</t>
  </si>
  <si>
    <t>OEL9-18</t>
  </si>
  <si>
    <t>Since the `/var/log/audit` filesystem is only intended for variable files such as logs, set this option to ensure that users cannot create `setuid` files in `/var/log/audit`.</t>
  </si>
  <si>
    <t>OEL9-19</t>
  </si>
  <si>
    <t>OEL9-20</t>
  </si>
  <si>
    <t>Since the `/home` filesystem is only intended for user file storage, set this option to ensure that users cannot create `setuid` files in `/home`.</t>
  </si>
  <si>
    <t>OEL9-21</t>
  </si>
  <si>
    <t>Making `/dev/shm` its own file system allows an administrator to set additional mount options such as the `noexec` option on the mount, making `/dev/shm`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mounting `tmpfs` to `/dev/shm`.</t>
  </si>
  <si>
    <t>OEL9-22</t>
  </si>
  <si>
    <t>OEL9-23</t>
  </si>
  <si>
    <t>OEL9-24</t>
  </si>
  <si>
    <t>OEL9-25</t>
  </si>
  <si>
    <t>OEL9-26</t>
  </si>
  <si>
    <t>If a system's package repositories are misconfigured, important patches may not be identified or a rogue repository could introduce compromised software.</t>
  </si>
  <si>
    <t>OEL9-27</t>
  </si>
  <si>
    <t>OEL9-28</t>
  </si>
  <si>
    <t>OEL9-29</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</si>
  <si>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</si>
  <si>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</si>
  <si>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HSC15</t>
  </si>
  <si>
    <t>HSC15: Encryption capabilities do not meet FIPS 140-2 requirements</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</si>
  <si>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</si>
  <si>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OEL9-30</t>
  </si>
  <si>
    <t>Setting the boot loader password will require that anyone rebooting the system must enter a password before being able to set command line boot parameters.</t>
  </si>
  <si>
    <t>OEL9-31</t>
  </si>
  <si>
    <t>The grub files contain information on boot settings and passwords for unlocking boot options.</t>
  </si>
  <si>
    <t>OEL9-32</t>
  </si>
  <si>
    <t>A core dump is the memory of an executable program. It is generally used to determine why a program aborted. It can also be used to glean confidential information from a core file.</t>
  </si>
  <si>
    <t>A core dump includes a memory image taken at the time the operating system terminates an application. The memory image could contain sensitive data and is generally useful only for developers trying to debug problems.</t>
  </si>
  <si>
    <t>OEL9-33</t>
  </si>
  <si>
    <t>A core dump includes a memory image taken at the time the operating system terminates an application. The memory image could contain sensitive data and is generally useful only for developers trying to debug problems, increasing the risk to the system.</t>
  </si>
  <si>
    <t>OEL9-35</t>
  </si>
  <si>
    <t>OEL9-36</t>
  </si>
  <si>
    <t>Configure SELINUX to be enabled at boot time and verify that it has not been overwritten by the grub boot parameters.</t>
  </si>
  <si>
    <t>OEL9-37</t>
  </si>
  <si>
    <t>Configure SELinux to meet or exceed the default targeted policy, which constrains daemons and system software only.</t>
  </si>
  <si>
    <t>OEL9-38</t>
  </si>
  <si>
    <t>Ensure the SELinux mode is not disabled</t>
  </si>
  <si>
    <t>OEL9-40</t>
  </si>
  <si>
    <t>OEL9-41</t>
  </si>
  <si>
    <t>OEL9-42</t>
  </si>
  <si>
    <t>OEL9-43</t>
  </si>
  <si>
    <t>OEL9-44</t>
  </si>
  <si>
    <t>OEL9-45</t>
  </si>
  <si>
    <t>OEL9-46</t>
  </si>
  <si>
    <t>OEL9-47</t>
  </si>
  <si>
    <t>OEL9-48</t>
  </si>
  <si>
    <t>OEL9-49</t>
  </si>
  <si>
    <t>Displaying the user list eliminates half of the Userid/Password equation that an unauthorized person would need to log on.</t>
  </si>
  <si>
    <t>OEL9-50</t>
  </si>
  <si>
    <t>AC-11</t>
  </si>
  <si>
    <t>Device Lock</t>
  </si>
  <si>
    <t>Ensure GDM screen locks when the user is idle</t>
  </si>
  <si>
    <t>Setting a lock-out value reduces the window of opportunity for unauthorized user access to another user's session that has been left unattended.</t>
  </si>
  <si>
    <t>OEL9-51</t>
  </si>
  <si>
    <t>Ensure GDM screen locks cannot be overridden</t>
  </si>
  <si>
    <t>1.8.5</t>
  </si>
  <si>
    <t>Setting a lock-out value reduces the window of opportunity for unauthorized user access to another user's session that has been left unattended.
Without locking down the system settings, user settings take precedence over the system settings.</t>
  </si>
  <si>
    <t>OEL9-52</t>
  </si>
  <si>
    <t>By default GNOME automatically mounts removable media when inserted as a convenience to the user.</t>
  </si>
  <si>
    <t>1.8.6</t>
  </si>
  <si>
    <t>OEL9-53</t>
  </si>
  <si>
    <t>Ensure GDM disabling automatic mounting of removable media is not overridden</t>
  </si>
  <si>
    <t>1.8.7</t>
  </si>
  <si>
    <t>OEL9-54</t>
  </si>
  <si>
    <t>MP-7</t>
  </si>
  <si>
    <t>Media Use</t>
  </si>
  <si>
    <t>1.8.8</t>
  </si>
  <si>
    <t>OEL9-55</t>
  </si>
  <si>
    <t>Ensure GDM autorun-never is not overridden</t>
  </si>
  <si>
    <t>HSI11</t>
  </si>
  <si>
    <t>1.8.9</t>
  </si>
  <si>
    <t>OEL9-56</t>
  </si>
  <si>
    <t>1.8.10</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</si>
  <si>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</si>
  <si>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OEL9-58</t>
  </si>
  <si>
    <t>Ensure 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</si>
  <si>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t>
  </si>
  <si>
    <t>OEL9-59</t>
  </si>
  <si>
    <t>OEL9-61</t>
  </si>
  <si>
    <t>Unless a system is specifically set up to act as a DHCP server, it is recommended that the `dhcp-server` package be removed to reduce the potential attack surface.</t>
  </si>
  <si>
    <t>OEL9-63</t>
  </si>
  <si>
    <t>Unless there is a need to run the system as a FTP server, it is recommended that the package be removed to reduce the potential attack surface.</t>
  </si>
  <si>
    <t>Trivial File Transfer Protocol (TFTP) is a simple protocol for exchanging files between two TCP/IP machines. TFTP servers allow connections from a TFTP Client for sending and receiving files.</t>
  </si>
  <si>
    <t>Unless there is a need to run the system as a TFTP server, it is recommended that the package be removed to reduce the potential attack surface.
TFTP does not have built-in encryption, access control or authentication. This makes it very easy for an attacker to exploit TFTP to gain access to files</t>
  </si>
  <si>
    <t>Web servers provide the ability to host web site content.</t>
  </si>
  <si>
    <t>Unless a system is specifically designated to act as a DNS caching, DNS forwarding and/or DHCP server, it is recommended that the package be removed to reduce the potential attack surface.</t>
  </si>
  <si>
    <t>OEL9-77</t>
  </si>
  <si>
    <t>OEL9-79</t>
  </si>
  <si>
    <t>TFTP does not have built-in encryption, access control or authentication. This makes it very easy for an attacker to exploit TFTP to gain access to files</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</si>
  <si>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t>
  </si>
  <si>
    <t>OEL9-81</t>
  </si>
  <si>
    <t>Ensure IPv6 status is identified</t>
  </si>
  <si>
    <t>Enable or disable IPv6 in accordance with system requirements and local site policy</t>
  </si>
  <si>
    <t>OEL9-82</t>
  </si>
  <si>
    <t>OEL9-84</t>
  </si>
  <si>
    <t>OEL9-85</t>
  </si>
  <si>
    <t>Ensure source routed packets are not accepted</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</si>
  <si>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</si>
  <si>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OEL9-87</t>
  </si>
  <si>
    <t>OEL9-88</t>
  </si>
  <si>
    <t>OEL9-89</t>
  </si>
  <si>
    <t>OEL9-90</t>
  </si>
  <si>
    <t>OEL9-91</t>
  </si>
  <si>
    <t>OEL9-94</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</si>
  <si>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t>
  </si>
  <si>
    <t>OEL9-95</t>
  </si>
  <si>
    <t>Ensure a single firewall configuration utility is in use</t>
  </si>
  <si>
    <t>OEL9-98</t>
  </si>
  <si>
    <t>OEL9-100</t>
  </si>
  <si>
    <t>OEL9-101</t>
  </si>
  <si>
    <t>If rules are not in place for established connections, all packets will be dropped by the default policy preventing network usage.</t>
  </si>
  <si>
    <t>OEL9-102</t>
  </si>
  <si>
    <t>It is important that log files have the correct permissions to ensure that sensitive data is protected and that only the appropriate users / groups have access to them.</t>
  </si>
  <si>
    <t>OEL9-105</t>
  </si>
  <si>
    <t>OEL9-107</t>
  </si>
  <si>
    <t>HAU13</t>
  </si>
  <si>
    <t>OEL9-110</t>
  </si>
  <si>
    <t>OEL9-111</t>
  </si>
  <si>
    <t>Ensure rsyslog is not configured to receive logs from a remote client</t>
  </si>
  <si>
    <t>AU-4</t>
  </si>
  <si>
    <t>Data from journald may be stored in volatile memory or persisted locally on the server. Logs in memory will be lost upon a system reboot. By persisting logs to local disk on the server they are protected from loss due to a reboot.</t>
  </si>
  <si>
    <t>Journald will create logfiles that do not already exist on the system. This setting controls what permissions will be applied to these newly created files.</t>
  </si>
  <si>
    <t>OEL9-118</t>
  </si>
  <si>
    <t>HAC13: Operating system configuration files have incorrect permissions</t>
  </si>
  <si>
    <t>OEL9-123</t>
  </si>
  <si>
    <t>OEL9-124</t>
  </si>
  <si>
    <t>OEL9-125</t>
  </si>
  <si>
    <t>OEL9-126</t>
  </si>
  <si>
    <t>OEL9-127</t>
  </si>
  <si>
    <t>OEL9-128</t>
  </si>
  <si>
    <t>OEL9-129</t>
  </si>
  <si>
    <t>OEL9-130</t>
  </si>
  <si>
    <t>OEL9-131</t>
  </si>
  <si>
    <t>OEL9-132</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</si>
  <si>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</si>
  <si>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OEL9-133</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</si>
  <si>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</si>
  <si>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OEL9-149</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</si>
  <si>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and any entries in `/etc/sudoers.d`.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</si>
  <si>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OEL9-150</t>
  </si>
  <si>
    <t>Ensure sudo commands use pty</t>
  </si>
  <si>
    <t>Attackers can run a malicious program using `sudo` which would fork a background process that remains even when the main program has finished executing.</t>
  </si>
  <si>
    <t>OEL9-151</t>
  </si>
  <si>
    <t>AU-3</t>
  </si>
  <si>
    <t>Content of Audit Records</t>
  </si>
  <si>
    <t>Ensure sudo log file exists</t>
  </si>
  <si>
    <t>OEL9-152</t>
  </si>
  <si>
    <t>Ensure re-authentication for privilege escalation is not disabled globally</t>
  </si>
  <si>
    <t>The operating system must be configured so that users must re-authenticate for privilege escalation.</t>
  </si>
  <si>
    <t>Without re-authentication, users may access resources or perform tasks for which they do not have authorization. 
When operating systems provide the capability to escalate a functional capability, it is critical the user re-authenticate.</t>
  </si>
  <si>
    <t>OEL9-153</t>
  </si>
  <si>
    <t>Setting a timeout value reduces the window of opportunity for unauthorized privileged access to another user.</t>
  </si>
  <si>
    <t>OEL9-154</t>
  </si>
  <si>
    <t>A cryptographic hash function converts an arbitrary-length input into a fixed length output. Password hashing performs a one-way transformation of a password, turning the password into another string, called the hashed password.</t>
  </si>
  <si>
    <t>HPW13</t>
  </si>
  <si>
    <t>Access to `root` should be secured at all times.</t>
  </si>
  <si>
    <t>OEL9-170</t>
  </si>
  <si>
    <t>Ensure all users last password change date is in the past</t>
  </si>
  <si>
    <t>If a user's recorded password change date is in the future, then they could bypass any set password expiration.</t>
  </si>
  <si>
    <t>OEL9-171</t>
  </si>
  <si>
    <t>6.1.1</t>
  </si>
  <si>
    <t>OEL9-172</t>
  </si>
  <si>
    <t>OEL9-173</t>
  </si>
  <si>
    <t>OEL9-174</t>
  </si>
  <si>
    <t>OEL9-175</t>
  </si>
  <si>
    <t>OEL9-176</t>
  </si>
  <si>
    <t>OEL9-177</t>
  </si>
  <si>
    <t>OEL9-178</t>
  </si>
  <si>
    <t>OEL9-185</t>
  </si>
  <si>
    <t>OEL9-186</t>
  </si>
  <si>
    <t>HPW18</t>
  </si>
  <si>
    <t>OEL9-187</t>
  </si>
  <si>
    <t>OEL9-188</t>
  </si>
  <si>
    <t>OEL9-189</t>
  </si>
  <si>
    <t>OEL9-190</t>
  </si>
  <si>
    <t>OEL9-191</t>
  </si>
  <si>
    <t>Including the current working directory (.) or other writable directory in `root`'s executable path makes it likely that an attacker can gain superuser access by forcing an administrator operating as `root` to execute a Trojan horse program.</t>
  </si>
  <si>
    <t>OEL9-193</t>
  </si>
  <si>
    <t>OEL9-194</t>
  </si>
  <si>
    <t>OEL9-195</t>
  </si>
  <si>
    <t>OEL9-196</t>
  </si>
  <si>
    <t>OEL9-197</t>
  </si>
  <si>
    <t>OEL9-198</t>
  </si>
  <si>
    <t>OEL9-199</t>
  </si>
  <si>
    <t>OEL9-200</t>
  </si>
  <si>
    <t>Change Log</t>
  </si>
  <si>
    <t>Version</t>
  </si>
  <si>
    <t>Date</t>
  </si>
  <si>
    <t>Description of Changes</t>
  </si>
  <si>
    <t>Author</t>
  </si>
  <si>
    <t>First Release</t>
  </si>
  <si>
    <t xml:space="preserve">Internal Revenue Service </t>
  </si>
  <si>
    <t xml:space="preserve">Added baseline Criticality Score and Issue Codes, weighted test cases based on criticality, and updated Results Tab. </t>
  </si>
  <si>
    <t>Added OEL7 Test Case Tab</t>
  </si>
  <si>
    <t>Updated Issue Codes and Addressed Pub 1075 Updates</t>
  </si>
  <si>
    <t>Updated issue code table</t>
  </si>
  <si>
    <t>Minor content updates.</t>
  </si>
  <si>
    <t>Updated OEL6 and OEL 7 test cases tab with latest benchmark</t>
  </si>
  <si>
    <t>Updated issue code table.</t>
  </si>
  <si>
    <t>Internal Updates and Issue Code Table</t>
  </si>
  <si>
    <t>Added in OEL 8 test cases based on RHEL 8 v1.0.0 CIS Benchmark and Updated issue code table</t>
  </si>
  <si>
    <t xml:space="preserve">Internal Updates and updated issue code table </t>
  </si>
  <si>
    <t>Added CIS RedHat Enterprise Linux 7 Benchmark v3.1.1, Updated based on IRS Publication 1075 (November 2021) Internal updates and Issue Code Table updates</t>
  </si>
  <si>
    <t>Internal changes &amp; updates</t>
  </si>
  <si>
    <t xml:space="preserve">Updated issue code </t>
  </si>
  <si>
    <t>Added CIS Red Hat Enterprise Linux 9 Benchmark v1.0.0</t>
  </si>
  <si>
    <t>Internal Updates</t>
  </si>
  <si>
    <t>Updated Issue Code Table</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</si>
  <si>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</si>
  <si>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</si>
  <si>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</si>
  <si>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</si>
  <si>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</si>
  <si>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Red Hat Enterprise Linux 6 Security Checklist Version 1.3.0</t>
  </si>
  <si>
    <t>▪ CIS Red Hat Enterprise Linux 7 Security Checklist Version 2.1.0</t>
  </si>
  <si>
    <t>▪ CIS CentOS Linux 8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</si>
  <si>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</si>
  <si>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</si>
  <si>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</si>
  <si>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</si>
  <si>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</si>
  <si>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</si>
  <si>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</si>
  <si>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</si>
  <si>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</si>
  <si>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</si>
  <si>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</si>
  <si>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</si>
  <si>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</si>
  <si>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</si>
  <si>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</si>
  <si>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</si>
  <si>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 xml:space="preserve">Test Case Tab </t>
  </si>
  <si>
    <t xml:space="preserve">Date </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</si>
  <si>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</si>
  <si>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</si>
  <si>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</si>
  <si>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</si>
  <si>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</si>
  <si>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</si>
  <si>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</si>
  <si>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</si>
  <si>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</si>
  <si>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</si>
  <si>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</si>
  <si>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</si>
  <si>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</si>
  <si>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</si>
  <si>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</si>
  <si>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</si>
  <si>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</si>
  <si>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</si>
  <si>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</si>
  <si>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</si>
  <si>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</si>
  <si>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</si>
  <si>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</si>
  <si>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</si>
  <si>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</si>
  <si>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</si>
  <si>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</si>
  <si>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</si>
  <si>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</si>
  <si>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</si>
  <si>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</si>
  <si>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</si>
  <si>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</si>
  <si>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</si>
  <si>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</si>
  <si>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</si>
  <si>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</si>
  <si>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</si>
  <si>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</si>
  <si>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</si>
  <si>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</si>
  <si>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</si>
  <si>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</si>
  <si>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</si>
  <si>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</si>
  <si>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</si>
  <si>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</si>
  <si>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</si>
  <si>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</si>
  <si>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</si>
  <si>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</si>
  <si>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</si>
  <si>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</si>
  <si>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</si>
  <si>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</si>
  <si>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</si>
  <si>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</si>
  <si>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</si>
  <si>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</si>
  <si>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</si>
  <si>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</si>
  <si>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</si>
  <si>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</si>
  <si>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</si>
  <si>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</si>
  <si>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</si>
  <si>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</si>
  <si>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</si>
  <si>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</si>
  <si>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</si>
  <si>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</si>
  <si>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</si>
  <si>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</si>
  <si>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</si>
  <si>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</si>
  <si>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</si>
  <si>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</si>
  <si>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</si>
  <si>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</si>
  <si>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</si>
  <si>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</si>
  <si>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</si>
  <si>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</si>
  <si>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</si>
  <si>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</si>
  <si>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</si>
  <si>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</si>
  <si>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</si>
  <si>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</si>
  <si>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</si>
  <si>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</si>
  <si>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</si>
  <si>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</si>
  <si>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</si>
  <si>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</si>
  <si>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</si>
  <si>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</si>
  <si>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</si>
  <si>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</si>
  <si>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</si>
  <si>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</si>
  <si>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</si>
  <si>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</si>
  <si>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</si>
  <si>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</si>
  <si>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</si>
  <si>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</si>
  <si>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</si>
  <si>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</si>
  <si>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</si>
  <si>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</si>
  <si>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</si>
  <si>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</si>
  <si>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</si>
  <si>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</si>
  <si>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</si>
  <si>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</si>
  <si>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</si>
  <si>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</si>
  <si>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</si>
  <si>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</si>
  <si>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</si>
  <si>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</si>
  <si>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</si>
  <si>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</si>
  <si>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</si>
  <si>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</si>
  <si>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</si>
  <si>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</si>
  <si>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</si>
  <si>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</si>
  <si>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</si>
  <si>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</si>
  <si>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</si>
  <si>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</si>
  <si>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</si>
  <si>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</si>
  <si>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</si>
  <si>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</si>
  <si>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</si>
  <si>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</si>
  <si>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</si>
  <si>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</si>
  <si>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</si>
  <si>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</si>
  <si>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</si>
  <si>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</si>
  <si>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</si>
  <si>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</si>
  <si>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</si>
  <si>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</si>
  <si>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</si>
  <si>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</si>
  <si>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</si>
  <si>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</si>
  <si>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</si>
  <si>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</si>
  <si>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</si>
  <si>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</si>
  <si>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</si>
  <si>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</si>
  <si>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</si>
  <si>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</si>
  <si>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</si>
  <si>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</si>
  <si>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</si>
  <si>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</si>
  <si>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</si>
  <si>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</si>
  <si>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</si>
  <si>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</si>
  <si>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</si>
  <si>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</si>
  <si>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</si>
  <si>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</si>
  <si>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</si>
  <si>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</si>
  <si>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</si>
  <si>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</si>
  <si>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</si>
  <si>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</si>
  <si>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</si>
  <si>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</si>
  <si>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</si>
  <si>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</si>
  <si>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</si>
  <si>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</si>
  <si>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</si>
  <si>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</si>
  <si>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</si>
  <si>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</si>
  <si>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</si>
  <si>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</si>
  <si>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</si>
  <si>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</si>
  <si>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</si>
  <si>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</si>
  <si>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</si>
  <si>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</si>
  <si>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</si>
  <si>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</si>
  <si>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</si>
  <si>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</si>
  <si>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</si>
  <si>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</si>
  <si>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</si>
  <si>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</si>
  <si>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</si>
  <si>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</si>
  <si>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</si>
  <si>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</si>
  <si>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</si>
  <si>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</si>
  <si>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</si>
  <si>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</si>
  <si>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</si>
  <si>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</si>
  <si>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</si>
  <si>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</si>
  <si>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</si>
  <si>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</si>
  <si>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</si>
  <si>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</si>
  <si>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</si>
  <si>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</si>
  <si>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</si>
  <si>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</si>
  <si>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</si>
  <si>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</si>
  <si>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</si>
  <si>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</si>
  <si>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</si>
  <si>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</si>
  <si>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</si>
  <si>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</si>
  <si>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</si>
  <si>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</si>
  <si>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</si>
  <si>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</si>
  <si>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</si>
  <si>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</si>
  <si>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</si>
  <si>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</si>
  <si>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</si>
  <si>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</si>
  <si>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</si>
  <si>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</si>
  <si>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</si>
  <si>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</si>
  <si>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</si>
  <si>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</si>
  <si>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</si>
  <si>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</si>
  <si>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</si>
  <si>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</si>
  <si>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</si>
  <si>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</si>
  <si>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</si>
  <si>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</si>
  <si>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</si>
  <si>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</si>
  <si>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</si>
  <si>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</si>
  <si>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</si>
  <si>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</si>
  <si>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</si>
  <si>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</si>
  <si>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</si>
  <si>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</si>
  <si>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</si>
  <si>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</si>
  <si>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</si>
  <si>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</si>
  <si>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</si>
  <si>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</si>
  <si>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</si>
  <si>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</si>
  <si>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</si>
  <si>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</si>
  <si>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</si>
  <si>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</si>
  <si>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</si>
  <si>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</si>
  <si>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</si>
  <si>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</si>
  <si>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</si>
  <si>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</si>
  <si>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</si>
  <si>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</si>
  <si>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</si>
  <si>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</si>
  <si>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</si>
  <si>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</si>
  <si>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</si>
  <si>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</si>
  <si>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</si>
  <si>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</si>
  <si>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</si>
  <si>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</si>
  <si>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</si>
  <si>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</si>
  <si>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</si>
  <si>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</si>
  <si>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</si>
  <si>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</si>
  <si>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</si>
  <si>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</si>
  <si>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</si>
  <si>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</si>
  <si>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</si>
  <si>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</si>
  <si>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</si>
  <si>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</si>
  <si>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</si>
  <si>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</si>
  <si>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</si>
  <si>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</si>
  <si>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</si>
  <si>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</si>
  <si>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</si>
  <si>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</si>
  <si>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</si>
  <si>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</si>
  <si>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</si>
  <si>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</si>
  <si>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</si>
  <si>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</si>
  <si>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</si>
  <si>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</si>
  <si>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</si>
  <si>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</si>
  <si>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</si>
  <si>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</si>
  <si>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</si>
  <si>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</si>
  <si>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</si>
  <si>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</si>
  <si>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</si>
  <si>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</si>
  <si>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</si>
  <si>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</si>
  <si>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</si>
  <si>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</si>
  <si>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</si>
  <si>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</si>
  <si>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</si>
  <si>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</si>
  <si>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</si>
  <si>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</si>
  <si>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</si>
  <si>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</si>
  <si>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</si>
  <si>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</si>
  <si>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</si>
  <si>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</si>
  <si>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</si>
  <si>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</si>
  <si>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</si>
  <si>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</si>
  <si>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</si>
  <si>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</si>
  <si>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</si>
  <si>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</si>
  <si>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</si>
  <si>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</si>
  <si>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</si>
  <si>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</si>
  <si>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</si>
  <si>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</si>
  <si>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</si>
  <si>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</si>
  <si>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</si>
  <si>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</si>
  <si>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</si>
  <si>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</si>
  <si>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</si>
  <si>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</si>
  <si>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</si>
  <si>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</si>
  <si>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</si>
  <si>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</si>
  <si>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</si>
  <si>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</si>
  <si>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</si>
  <si>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</si>
  <si>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</si>
  <si>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</si>
  <si>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</si>
  <si>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</si>
  <si>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</si>
  <si>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</si>
  <si>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</si>
  <si>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</si>
  <si>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</si>
  <si>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</si>
  <si>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</si>
  <si>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</si>
  <si>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</si>
  <si>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</si>
  <si>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</si>
  <si>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</si>
  <si>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</si>
  <si>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</si>
  <si>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</si>
  <si>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</si>
  <si>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</si>
  <si>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</si>
  <si>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</si>
  <si>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</si>
  <si>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</si>
  <si>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</si>
  <si>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</si>
  <si>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</si>
  <si>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</si>
  <si>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</si>
  <si>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</si>
  <si>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</si>
  <si>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</si>
  <si>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</si>
  <si>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</si>
  <si>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</si>
  <si>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</si>
  <si>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</si>
  <si>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</si>
  <si>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</si>
  <si>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</si>
  <si>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</si>
  <si>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</si>
  <si>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</si>
  <si>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</si>
  <si>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</si>
  <si>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</si>
  <si>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</si>
  <si>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</si>
  <si>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</si>
  <si>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</si>
  <si>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</si>
  <si>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</si>
  <si>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</si>
  <si>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</si>
  <si>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</si>
  <si>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</si>
  <si>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</si>
  <si>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</si>
  <si>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</si>
  <si>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</si>
  <si>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</si>
  <si>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</si>
  <si>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</si>
  <si>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</si>
  <si>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</si>
  <si>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</si>
  <si>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</si>
  <si>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</si>
  <si>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</si>
  <si>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</si>
  <si>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</si>
  <si>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</si>
  <si>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</si>
  <si>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</si>
  <si>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</si>
  <si>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</si>
  <si>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</si>
  <si>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</si>
  <si>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</si>
  <si>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</si>
  <si>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</si>
  <si>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</si>
  <si>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</si>
  <si>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</si>
  <si>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</si>
  <si>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</si>
  <si>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</si>
  <si>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</si>
  <si>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</si>
  <si>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</si>
  <si>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</si>
  <si>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</si>
  <si>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</si>
  <si>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</si>
  <si>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</si>
  <si>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</si>
  <si>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</si>
  <si>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</si>
  <si>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</si>
  <si>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</si>
  <si>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</si>
  <si>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</si>
  <si>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</si>
  <si>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</si>
  <si>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</si>
  <si>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</si>
  <si>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</si>
  <si>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</si>
  <si>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</si>
  <si>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</si>
  <si>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</si>
  <si>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</si>
  <si>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</si>
  <si>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</si>
  <si>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</si>
  <si>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</si>
  <si>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</si>
  <si>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</si>
  <si>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</si>
  <si>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</si>
  <si>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</si>
  <si>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</si>
  <si>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</si>
  <si>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</si>
  <si>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</si>
  <si>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</si>
  <si>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</si>
  <si>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</si>
  <si>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</si>
  <si>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</si>
  <si>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</si>
  <si>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</si>
  <si>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</si>
  <si>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</si>
  <si>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</si>
  <si>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</si>
  <si>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</si>
  <si>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</si>
  <si>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</si>
  <si>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</si>
  <si>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</si>
  <si>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</si>
  <si>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</si>
  <si>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</si>
  <si>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</si>
  <si>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</si>
  <si>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</si>
  <si>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</si>
  <si>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</si>
  <si>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</si>
  <si>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</si>
  <si>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</si>
  <si>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</si>
  <si>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</si>
  <si>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</si>
  <si>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</si>
  <si>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</si>
  <si>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</si>
  <si>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</si>
  <si>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</si>
  <si>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</si>
  <si>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</si>
  <si>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</si>
  <si>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</si>
  <si>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</si>
  <si>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</si>
  <si>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</si>
  <si>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</si>
  <si>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</si>
  <si>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</si>
  <si>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</si>
  <si>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</si>
  <si>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</si>
  <si>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</si>
  <si>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</si>
  <si>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</si>
  <si>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</si>
  <si>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</si>
  <si>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</si>
  <si>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</si>
  <si>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</si>
  <si>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</si>
  <si>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</si>
  <si>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</si>
  <si>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</si>
  <si>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</si>
  <si>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</si>
  <si>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</si>
  <si>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</si>
  <si>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</si>
  <si>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</si>
  <si>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</si>
  <si>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</si>
  <si>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</si>
  <si>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</si>
  <si>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</si>
  <si>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</si>
  <si>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</si>
  <si>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</si>
  <si>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</si>
  <si>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</si>
  <si>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</si>
  <si>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</si>
  <si>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</si>
  <si>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</si>
  <si>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</si>
  <si>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</si>
  <si>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</si>
  <si>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</si>
  <si>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</si>
  <si>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</si>
  <si>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</si>
  <si>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</si>
  <si>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</si>
  <si>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</si>
  <si>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</si>
  <si>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</si>
  <si>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</si>
  <si>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</si>
  <si>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</si>
  <si>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</si>
  <si>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</si>
  <si>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</si>
  <si>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</si>
  <si>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</si>
  <si>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</si>
  <si>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</si>
  <si>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</si>
  <si>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</si>
  <si>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</si>
  <si>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</si>
  <si>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</si>
  <si>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</si>
  <si>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</si>
  <si>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</si>
  <si>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</si>
  <si>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</si>
  <si>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</si>
  <si>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</si>
  <si>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</si>
  <si>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</si>
  <si>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</si>
  <si>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</si>
  <si>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</si>
  <si>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</si>
  <si>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</si>
  <si>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</si>
  <si>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</si>
  <si>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</si>
  <si>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</si>
  <si>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</si>
  <si>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</si>
  <si>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</si>
  <si>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</si>
  <si>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</si>
  <si>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</si>
  <si>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</si>
  <si>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</si>
  <si>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</si>
  <si>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</si>
  <si>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</si>
  <si>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</si>
  <si>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</si>
  <si>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</si>
  <si>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</si>
  <si>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</si>
  <si>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</si>
  <si>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</si>
  <si>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</si>
  <si>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</si>
  <si>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</si>
  <si>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</si>
  <si>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</si>
  <si>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</si>
  <si>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</si>
  <si>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</si>
  <si>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</si>
  <si>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</si>
  <si>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</si>
  <si>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</si>
  <si>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</si>
  <si>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</si>
  <si>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</si>
  <si>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</si>
  <si>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</si>
  <si>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</si>
  <si>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</si>
  <si>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</si>
  <si>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</si>
  <si>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</si>
  <si>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</si>
  <si>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</si>
  <si>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</si>
  <si>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</si>
  <si>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</si>
  <si>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</si>
  <si>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</si>
  <si>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</si>
  <si>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</si>
  <si>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</si>
  <si>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</si>
  <si>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</si>
  <si>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</si>
  <si>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</si>
  <si>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</si>
  <si>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</si>
  <si>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</si>
  <si>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</si>
  <si>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</si>
  <si>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</si>
  <si>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</si>
  <si>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</si>
  <si>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</si>
  <si>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</si>
  <si>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</si>
  <si>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</si>
  <si>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</si>
  <si>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</si>
  <si>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</si>
  <si>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</si>
  <si>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</si>
  <si>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</si>
  <si>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</si>
  <si>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</si>
  <si>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</si>
  <si>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</si>
  <si>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</si>
  <si>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</si>
  <si>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</si>
  <si>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</si>
  <si>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</si>
  <si>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</si>
  <si>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</si>
  <si>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</si>
  <si>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</si>
  <si>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</si>
  <si>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</si>
  <si>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</si>
  <si>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</si>
  <si>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</si>
  <si>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</si>
  <si>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</si>
  <si>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</si>
  <si>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</si>
  <si>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</si>
  <si>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</si>
  <si>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</si>
  <si>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</si>
  <si>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</si>
  <si>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</si>
  <si>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</si>
  <si>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</si>
  <si>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</si>
  <si>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</si>
  <si>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</si>
  <si>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</si>
  <si>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</si>
  <si>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</si>
  <si>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</si>
  <si>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</si>
  <si>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</si>
  <si>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</si>
  <si>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</si>
  <si>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</si>
  <si>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</si>
  <si>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</si>
  <si>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</si>
  <si>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</si>
  <si>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</si>
  <si>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</si>
  <si>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</si>
  <si>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</si>
  <si>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</si>
  <si>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</si>
  <si>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</si>
  <si>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</si>
  <si>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</si>
  <si>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</si>
  <si>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</si>
  <si>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</si>
  <si>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</si>
  <si>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</si>
  <si>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</si>
  <si>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</si>
  <si>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</si>
  <si>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</si>
  <si>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</si>
  <si>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</si>
  <si>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</si>
  <si>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</si>
  <si>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</si>
  <si>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</si>
  <si>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</si>
  <si>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</si>
  <si>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</si>
  <si>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</si>
  <si>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</si>
  <si>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</si>
  <si>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</si>
  <si>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</si>
  <si>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</si>
  <si>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</si>
  <si>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</si>
  <si>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</si>
  <si>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</si>
  <si>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</si>
  <si>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</si>
  <si>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</si>
  <si>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</si>
  <si>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</si>
  <si>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</si>
  <si>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</si>
  <si>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</si>
  <si>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</si>
  <si>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</si>
  <si>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</si>
  <si>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</si>
  <si>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</si>
  <si>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</si>
  <si>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</si>
  <si>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</si>
  <si>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</si>
  <si>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</si>
  <si>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</si>
  <si>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</si>
  <si>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</si>
  <si>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</si>
  <si>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</si>
  <si>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</si>
  <si>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</si>
  <si>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</si>
  <si>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</si>
  <si>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</si>
  <si>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</si>
  <si>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</si>
  <si>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</si>
  <si>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</si>
  <si>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</si>
  <si>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</si>
  <si>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</si>
  <si>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</si>
  <si>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</si>
  <si>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</si>
  <si>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</si>
  <si>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</si>
  <si>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</si>
  <si>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</si>
  <si>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</si>
  <si>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</si>
  <si>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</si>
  <si>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</si>
  <si>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</si>
  <si>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</si>
  <si>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</si>
  <si>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</si>
  <si>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</si>
  <si>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</si>
  <si>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</si>
  <si>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</si>
  <si>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</si>
  <si>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</si>
  <si>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</si>
  <si>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</si>
  <si>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</si>
  <si>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</si>
  <si>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</si>
  <si>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</si>
  <si>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</si>
  <si>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</si>
  <si>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</si>
  <si>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</si>
  <si>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</si>
  <si>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</si>
  <si>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</si>
  <si>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</si>
  <si>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</si>
  <si>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</si>
  <si>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</si>
  <si>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</si>
  <si>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</si>
  <si>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</si>
  <si>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</si>
  <si>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</si>
  <si>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</si>
  <si>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</si>
  <si>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</si>
  <si>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</si>
  <si>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</si>
  <si>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</si>
  <si>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</si>
  <si>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</si>
  <si>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</si>
  <si>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</si>
  <si>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</si>
  <si>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</si>
  <si>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</si>
  <si>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</si>
  <si>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</si>
  <si>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</si>
  <si>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</si>
  <si>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</si>
  <si>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</si>
  <si>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</si>
  <si>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</si>
  <si>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</si>
  <si>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</si>
  <si>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</si>
  <si>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</si>
  <si>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</si>
  <si>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</si>
  <si>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</si>
  <si>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</si>
  <si>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</si>
  <si>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</si>
  <si>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</si>
  <si>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</si>
  <si>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</si>
  <si>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</si>
  <si>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</si>
  <si>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</si>
  <si>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</si>
  <si>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</si>
  <si>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</si>
  <si>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</si>
  <si>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</si>
  <si>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</si>
  <si>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</si>
  <si>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</si>
  <si>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</si>
  <si>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</si>
  <si>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</si>
  <si>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</si>
  <si>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</si>
  <si>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</si>
  <si>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</si>
  <si>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</si>
  <si>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</si>
  <si>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</si>
  <si>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</si>
  <si>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</si>
  <si>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</si>
  <si>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</si>
  <si>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</si>
  <si>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</si>
  <si>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</si>
  <si>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</si>
  <si>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</si>
  <si>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</si>
  <si>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</si>
  <si>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</si>
  <si>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</si>
  <si>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</si>
  <si>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</si>
  <si>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</si>
  <si>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</si>
  <si>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</si>
  <si>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</si>
  <si>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</si>
  <si>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</si>
  <si>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</si>
  <si>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</si>
  <si>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</si>
  <si>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</si>
  <si>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</si>
  <si>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</si>
  <si>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</si>
  <si>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</si>
  <si>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</si>
  <si>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</si>
  <si>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</si>
  <si>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</si>
  <si>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</si>
  <si>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</si>
  <si>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</si>
  <si>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</si>
  <si>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</si>
  <si>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</si>
  <si>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</si>
  <si>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</si>
  <si>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</si>
  <si>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</si>
  <si>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</si>
  <si>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</si>
  <si>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</si>
  <si>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</si>
  <si>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</si>
  <si>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</si>
  <si>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</si>
  <si>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</si>
  <si>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</si>
  <si>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</si>
  <si>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</si>
  <si>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</si>
  <si>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</si>
  <si>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</si>
  <si>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</si>
  <si>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</si>
  <si>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</si>
  <si>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</si>
  <si>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</si>
  <si>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</si>
  <si>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</si>
  <si>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</si>
  <si>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</si>
  <si>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</si>
  <si>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</si>
  <si>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</si>
  <si>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</si>
  <si>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</si>
  <si>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</si>
  <si>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</si>
  <si>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</si>
  <si>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</si>
  <si>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</si>
  <si>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</si>
  <si>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</si>
  <si>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</si>
  <si>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</si>
  <si>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</si>
  <si>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</si>
  <si>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</si>
  <si>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</si>
  <si>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</si>
  <si>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</si>
  <si>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</si>
  <si>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</si>
  <si>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</si>
  <si>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</si>
  <si>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</si>
  <si>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</si>
  <si>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</si>
  <si>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</si>
  <si>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</si>
  <si>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</si>
  <si>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</si>
  <si>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</si>
  <si>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1.2.2.1</t>
  </si>
  <si>
    <t>1.1.2.1.1</t>
  </si>
  <si>
    <t>1.1.2.1.2</t>
  </si>
  <si>
    <t>1.1.2.1.4</t>
  </si>
  <si>
    <t>1.1.2.1.3</t>
  </si>
  <si>
    <t>1.1.2.4.2</t>
  </si>
  <si>
    <t>1.1.2.4.3</t>
  </si>
  <si>
    <t>1.1.2.5.4</t>
  </si>
  <si>
    <t>1.1.2.5.3</t>
  </si>
  <si>
    <t>1.1.2.5.2</t>
  </si>
  <si>
    <t>1.1.2.6.2</t>
  </si>
  <si>
    <t>1.1.2.6.4</t>
  </si>
  <si>
    <t>1.1.2.6.3</t>
  </si>
  <si>
    <t>1.1.2.7.4</t>
  </si>
  <si>
    <t>1.1.2.7.2</t>
  </si>
  <si>
    <t>1.1.2.7.3</t>
  </si>
  <si>
    <t>1.1.2.3.2</t>
  </si>
  <si>
    <t>1.1.2.3.3</t>
  </si>
  <si>
    <t>1.1.2.2.1</t>
  </si>
  <si>
    <t>1.1.2.2.2</t>
  </si>
  <si>
    <t>1.1.2.2.4</t>
  </si>
  <si>
    <t>1.1.2.2.3</t>
  </si>
  <si>
    <t>1.2.1.2</t>
  </si>
  <si>
    <t>1.2.1.4</t>
  </si>
  <si>
    <t>1.3.1.1</t>
  </si>
  <si>
    <t>1.3.1.2</t>
  </si>
  <si>
    <t>1.3.1.3</t>
  </si>
  <si>
    <t>1.3.1.4</t>
  </si>
  <si>
    <t>1.3.1.8</t>
  </si>
  <si>
    <t>1.3.1.7</t>
  </si>
  <si>
    <t>4.1.1</t>
  </si>
  <si>
    <t>4.1.2</t>
  </si>
  <si>
    <t>4.3.1</t>
  </si>
  <si>
    <t>4.3.2</t>
  </si>
  <si>
    <t>4.3.3</t>
  </si>
  <si>
    <t>6.2.3.1</t>
  </si>
  <si>
    <t>6.2.3.3</t>
  </si>
  <si>
    <t>6.2.3.6</t>
  </si>
  <si>
    <t>6.2.3.7</t>
  </si>
  <si>
    <t>6.2.2.1.1</t>
  </si>
  <si>
    <t>2.4.1.2</t>
  </si>
  <si>
    <t>2.4.1.3</t>
  </si>
  <si>
    <t>2.4.1.4</t>
  </si>
  <si>
    <t>2.4.1.5</t>
  </si>
  <si>
    <t>2.4.1.6</t>
  </si>
  <si>
    <t>2.4.1.7</t>
  </si>
  <si>
    <t>2.4.2.1</t>
  </si>
  <si>
    <t>5.4.1.6</t>
  </si>
  <si>
    <t>7.1.2</t>
  </si>
  <si>
    <t>7.1.3</t>
  </si>
  <si>
    <t>7.1.4</t>
  </si>
  <si>
    <t>7.1.5</t>
  </si>
  <si>
    <t>7.1.6</t>
  </si>
  <si>
    <t>7.1.7</t>
  </si>
  <si>
    <t>7.1.8</t>
  </si>
  <si>
    <t>7.2.1</t>
  </si>
  <si>
    <t>7.2.2</t>
  </si>
  <si>
    <t>7.2.3</t>
  </si>
  <si>
    <t>7.2.4</t>
  </si>
  <si>
    <t>7.2.5</t>
  </si>
  <si>
    <t>7.2.6</t>
  </si>
  <si>
    <t>7.2.7</t>
  </si>
  <si>
    <t>5.4.2.1</t>
  </si>
  <si>
    <t>1.1.1.8</t>
  </si>
  <si>
    <t>1.1.1.9</t>
  </si>
  <si>
    <t>1.2.1.1</t>
  </si>
  <si>
    <t>1.6.3</t>
  </si>
  <si>
    <t>1.6.4</t>
  </si>
  <si>
    <t>1.6.5</t>
  </si>
  <si>
    <t>1.6.6</t>
  </si>
  <si>
    <t>1.6.7</t>
  </si>
  <si>
    <t>2.1.12</t>
  </si>
  <si>
    <t>2.1.13</t>
  </si>
  <si>
    <t>2.1.14</t>
  </si>
  <si>
    <t>2.1.15</t>
  </si>
  <si>
    <t>2.1.16</t>
  </si>
  <si>
    <t>2.1.17</t>
  </si>
  <si>
    <t>2.1.18</t>
  </si>
  <si>
    <t>2.1.19</t>
  </si>
  <si>
    <t>2.1.21</t>
  </si>
  <si>
    <t>2.1.22</t>
  </si>
  <si>
    <t>2.4.1.1</t>
  </si>
  <si>
    <t>2.4.1.8</t>
  </si>
  <si>
    <t>3.1.3</t>
  </si>
  <si>
    <t>3.3.10</t>
  </si>
  <si>
    <t>3.3.11</t>
  </si>
  <si>
    <t>4.3.4</t>
  </si>
  <si>
    <t>5.1.12</t>
  </si>
  <si>
    <t>5.1.13</t>
  </si>
  <si>
    <t>5.1.14</t>
  </si>
  <si>
    <t>5.1.15</t>
  </si>
  <si>
    <t>5.1.16</t>
  </si>
  <si>
    <t>5.1.17</t>
  </si>
  <si>
    <t>5.1.18</t>
  </si>
  <si>
    <t>5.1.19</t>
  </si>
  <si>
    <t>5.1.20</t>
  </si>
  <si>
    <t>5.1.21</t>
  </si>
  <si>
    <t>5.1.22</t>
  </si>
  <si>
    <t>5.3.1.1</t>
  </si>
  <si>
    <t>5.3.1.2</t>
  </si>
  <si>
    <t>5.3.1.3</t>
  </si>
  <si>
    <t>5.3.2.1</t>
  </si>
  <si>
    <t>5.3.2.2</t>
  </si>
  <si>
    <t>5.3.2.3</t>
  </si>
  <si>
    <t>5.3.2.4</t>
  </si>
  <si>
    <t>5.3.2.5</t>
  </si>
  <si>
    <t>5.3.3.1.1</t>
  </si>
  <si>
    <t>5.3.3.1.2</t>
  </si>
  <si>
    <t>5.3.3.2.1</t>
  </si>
  <si>
    <t>5.3.3.2.2</t>
  </si>
  <si>
    <t>5.3.3.2.3</t>
  </si>
  <si>
    <t>5.3.3.2.4</t>
  </si>
  <si>
    <t>5.3.3.2.5</t>
  </si>
  <si>
    <t>5.3.3.2.6</t>
  </si>
  <si>
    <t>5.3.3.2.7</t>
  </si>
  <si>
    <t>5.3.3.3.1</t>
  </si>
  <si>
    <t>5.3.3.3.2</t>
  </si>
  <si>
    <t>5.3.3.3.3</t>
  </si>
  <si>
    <t>5.3.3.4.1</t>
  </si>
  <si>
    <t>5.3.3.4.2</t>
  </si>
  <si>
    <t>5.3.3.4.3</t>
  </si>
  <si>
    <t>5.3.3.4.4</t>
  </si>
  <si>
    <t>5.4.1.1</t>
  </si>
  <si>
    <t>5.4.2.2</t>
  </si>
  <si>
    <t>5.4.2.3</t>
  </si>
  <si>
    <t>5.4.2.4</t>
  </si>
  <si>
    <t>5.4.2.5</t>
  </si>
  <si>
    <t>5.4.2.6</t>
  </si>
  <si>
    <t>5.4.2.7</t>
  </si>
  <si>
    <t>5.4.2.8</t>
  </si>
  <si>
    <t>5.4.3.2</t>
  </si>
  <si>
    <t>5.4.3.3</t>
  </si>
  <si>
    <t>6.2.1.1</t>
  </si>
  <si>
    <t>6.2.1.2</t>
  </si>
  <si>
    <t>6.2.1.3</t>
  </si>
  <si>
    <t>6.2.1.4</t>
  </si>
  <si>
    <t>6.2.2.2</t>
  </si>
  <si>
    <t>6.2.2.3</t>
  </si>
  <si>
    <t>6.2.2.4</t>
  </si>
  <si>
    <t>6.2.2.1.2</t>
  </si>
  <si>
    <t>6.2.2.1.3</t>
  </si>
  <si>
    <t>6.2.2.1.4</t>
  </si>
  <si>
    <t>6.2.3.2</t>
  </si>
  <si>
    <t>6.2.3.4</t>
  </si>
  <si>
    <t>6.2.3.5</t>
  </si>
  <si>
    <t>6.2.3.8</t>
  </si>
  <si>
    <t>6.2.4.1</t>
  </si>
  <si>
    <t>7.1.9</t>
  </si>
  <si>
    <t>7.1.10</t>
  </si>
  <si>
    <t>7.1.11</t>
  </si>
  <si>
    <t>7.1.12</t>
  </si>
  <si>
    <t>7.1.13</t>
  </si>
  <si>
    <t>7.2.8</t>
  </si>
  <si>
    <t>7.2.9</t>
  </si>
  <si>
    <t>The `hfs` filesystem type is a hierarchical filesystem that allows you to mount Mac OS filesystems.</t>
  </si>
  <si>
    <t>The `hfsplus` filesystem type is a hierarchical filesystem designed to replace `hfs` that allows you to mount Mac OS filesystems.</t>
  </si>
  <si>
    <t>Filesystem kernel modules are pieces of code that can be dynamically loaded into the Linux kernel to extend its filesystem capabilities, or so-called base kernel, of an operating system. Filesystem kernel modules are typically used to add support for new hardware (as device drivers), or for adding system calls.</t>
  </si>
  <si>
    <t>The RPM Package Manager implements GPG key signing to verify package integrity during and after installation.</t>
  </si>
  <si>
    <t>The `ptrace()` system call provides a means by which one process (the "tracer") may observe and control the execution of another process (the "tracee"), and examine and change the tracee's memory and registers.</t>
  </si>
  <si>
    <t>When a system-wide policy is set up, the default behavior of applications will be to follow the policy. Applications will be unable to use algorithms and
protocols that do not meet the policy, unless you explicitly request the application to do so.
The system-wide crypto-policies followed by the crypto core components allow consistently deprecating and disabling algorithms system-wide.
The `LEGACY` policy ensures maximum compatibility with version 5 of the operating system and earlier; it is less secure due to an increased attack surface. In addition to the `DEFAULT` level algorithms and protocols, it includes support for the `TLS 1.0` and `1.1` protocols. The algorithms `DSA`, `3DES`, and `RC4` are allowed, while `RSA keys` and `Diffie-Hellman` parameters are accepted if they are at least 1023 bits long.</t>
  </si>
  <si>
    <t>SHA-1 (Secure Hash Algorithm) is a cryptographic hash function that produces a 160 bit hash value.</t>
  </si>
  <si>
    <t>Message Authentication Code (MAC) algorithm is a family of cryptographic functions that is parameterized by a symmetric key. Each of the functions can act on input data (called a “message”) of variable length to produce an output value of a specified length. The output value is called the MAC of the input message.
A MAC algorithm can be used to provide data-origin authentication and data-integrity protection</t>
  </si>
  <si>
    <t>Cypher Block Chaining (CBC) is an algorithm that uses a block cipher.</t>
  </si>
  <si>
    <t>ChaCha20-Poly1305 is an authenticated encryption with additional data (AEAD) algorithm, that combines the ChaCha20 stream cipher with the Poly1305 message authentication code. Its usage in IETF protocols is standardized in RFC 8439.</t>
  </si>
  <si>
    <t>Encrypt-then-MAC (EtM) - The ciphertext is generated by encrypting the plaintext and then appending a MAC of the encrypted plaintext</t>
  </si>
  <si>
    <t>The Dynamic Host Configuration Protocol (DHCP) is a service that allows machines to be dynamically assigned IP addresses. There are two versions of the DHCP protocol `DHCPv4` and `DHCPv6`. At startup the server may be started for one or the other via the `-4` or `-6` arguments.</t>
  </si>
  <si>
    <t>`dnsmasq` is a lightweight tool that provides DNS caching, DNS forwarding and DHCP (Dynamic Host Configuration Protocol) services.</t>
  </si>
  <si>
    <t>`dovecot` and `cyrus-imapd` are open source IMAP and POP3 server packages for Linux based systems.</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</si>
  <si>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</si>
  <si>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The `rsyncd.service` can be used to synchronize files between systems over network links.</t>
  </si>
  <si>
    <t>The eXtended InterNET Daemon (`xinetd`) is an open source super daemon that replaced the original `inetd` daemon. The `xinetd` daemon listens for well known services and dispatches the appropriate daemon to properly respond to service requests.</t>
  </si>
  <si>
    <t>`crontab` is the program used to install, deinstall, or list the tables used to drive the cron daemon. Each user can have their own crontab, and though these are files in `/var/spool/cron/crontabs`, they are not intended to be edited directly.
If the `/etc/cron.allow` file exists, then you must be listed (one user per line) therein in order to be allowed to use this command. If the `/etc/cron.allow` file does not exist but the `/etc/cron.deny` file does exist, then you must not be listed in the `/etc/cron.deny` file in order to use this command.
If neither of these files exists, then depending on site-dependent configuration parameters, only the super user will be allowed to use this command, or all users will be able to use this command.
If both files exist then `/etc/cron.allow` takes precedence. Which means that `/etc/cron.deny` is not considered and your user must be listed in `/etc/cron.allow` in order to be able to use the crontab.
Regardless of the existence of any of these files, the root administrative user is always allowed to setup a crontab.
The files `/etc/cron.allow` and `/etc/cron.deny`, if they exist, must be either world-readable, or readable by group `crontab`. If they are not, then cron will deny access to all users until the permissions are fixed.
There is one file for each user's crontab under the `/var/spool/cron/crontabs` directory. Users are not allowed to edit the files under that directory directly to ensure that only users allowed by the system to run periodic tasks can add them, and only syntactically correct crontabs will be written there. This is enforced by having the directory writable only by the `crontab` group and configuring crontab command with the setgid bid set for that specific group.
**Note:**
- Even though a given user is not listed in `cron.allow`, cron jobs can still be run as that user
- The files `/etc/cron.allow` and `/etc/cron.deny`, if they exist, only controls administrative access to the crontab command for scheduling and modifying cron jobs</t>
  </si>
  <si>
    <t>Bluetooth is a short-range wireless technology standard that is used for exchanging data between devices over short distances. It employs UHF radio waves in the ISM bands, from 2.402 GHz to 2.48 GHz. It is mainly used as an alternative to wire connections.</t>
  </si>
  <si>
    <t>Setting `net.ipv4.icmp_echo_ignore_broadcasts` to `1` will cause the system to ignore all ICMP echo and timestamp requests to broadcast and multicast addresses.</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</si>
  <si>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</si>
  <si>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Routers periodically multicast Router Advertisement messages to announce their availability and convey information to neighboring nodes that enable them to be automatically configured on the network.
`net.ipv6.conf.all.accept_ra` and `net.ipv6.conf.default.accept_ra` determine the systems ability to accept these advertisements</t>
  </si>
  <si>
    <t>This variable limits the ciphers that SSH can use during communication.
**Notes:**
- Some organizations may have stricter requirements for approved ciphers.
- Ensure that ciphers used are in compliance with site policy.
- The only "strong" ciphers currently FIPS 140 compliant are:
 - aes256-gcm@openssh.com
 - aes128-gcm@openssh.com
 - aes256-ctr
 - aes192-ctr
 - aes128-ctr</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</si>
  <si>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**Notes:**
- Kex algorithms have a higher preference the earlier they appear in the list
- Some organizations may have stricter requirements for approved Key exchange algorithms
- Ensure that Key exchange algorithms used are in compliance with site policy
- The only Key Exchange Algorithms currently FIPS 140 approved are:
 - ecdh-sha2-nistp256
 - ecdh-sha2-nistp384
 - ecdh-sha2-nistp521
 - diffie-hellman-group-exchange-sha256
 - diffie-hellman-group16-sha512
 - diffie-hellman-group18-sha512
 - diffie-hellman-group14-sha256</t>
  </si>
  <si>
    <t>This variable limits the types of MAC algorithms that SSH can use during communication.
**Notes:**
- Some organizations may have stricter requirements for approved MACs.
- Ensure that MACs used are in compliance with site policy.
- The only "strong" MACs currently FIPS 140 approved are:
 - HMAC-SHA1
 - HMAC-SHA2-256
 - HMAC-SHA2-384
 - HMAC-SHA2-512</t>
  </si>
  <si>
    <t>**Note:** To clarify, the two settings described below are only meant for idle connections from a protocol perspective and are not meant to check if the user is active or not. An idle user does not mean an idle connection. SSH does not and never had, intentionally, the capability to drop idle users. In SSH versions before `8.2p1` there was a bug that caused these values to behave in such a manner that they were abused to disconnect idle users. This bug has been resolved in `8.2p1` and thus it can no longer be abused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</si>
  <si>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The `HostbasedAuthentication` parameter specifies if authentication is allowed through trusted hosts via the user of `.rhosts`, or `/etc/hosts.equiv`, along with successful public key client host authentication.</t>
  </si>
  <si>
    <t>SSH provides several logging levels with varying amounts of verbosity. The `DEBUG` options are specifically not recommended other than strictly for debugging SSH communications. These levels provide so much data that it is difficult to identify important security information, and may violate the privacy of users.</t>
  </si>
  <si>
    <t>The `PermitRootLogin` parameter specifies if the root user can log in using SSH. The default is `prohibit-password`.</t>
  </si>
  <si>
    <t>The `PermitUserEnvironment` option allows users to present environment options to the SSH daemon.</t>
  </si>
  <si>
    <t>The `UsePAM` directive enables the Pluggable Authentication Module (PAM) interface. If set to `yes` this will enable PAM authentication using `ChallengeResponseAuthentication` and `PasswordAuthentication` directives in addition to PAM account and session module processing for all authentication types.</t>
  </si>
  <si>
    <t>Updated versions of PAM include additional functionality</t>
  </si>
  <si>
    <t>Authselect is a utility that simplifies the configuration of user authentication. Authselect offers ready-made profiles that can be universally used with all modern identity management systems
You can create and deploy a custom profile by customizing one of the default profiles, the sssd, winbind, or the nis profile. This is particularly useful if Modifying a ready-made authselect profile is not enough for your needs. When you deploy a custom profile, the profile is applied to every user logging into the given host. This would be the recommended method, so that the existing profiles can remain unmodified.
Updated versions of `authselect` include additional functionality</t>
  </si>
  <si>
    <t>`libpwquality` provides common functions for password quality checking and scoring them based on their apparent randomness. The library also provides a function for generating random passwords with good pronounceability.
This module can be plugged into the password stack of a given service to provide some plug-in strength-checking for passwords. The code was originally based on `pam_cracklib` module and the module is backwards compatible with its options.</t>
  </si>
  <si>
    <t>A custom profile can be created by copying and customizing one of the default profiles. The default profiles include: sssd, winbind, and nis. These profile can be customized to follow site specific requirements.
You can select a profile for the authselect utility for a specific host. The profile will be applied to every user logging into the host.</t>
  </si>
  <si>
    <t>The `pam_faillock.so` module maintains a list of failed authentication attempts per user during a specified interval and locks the account in case there were more than the configured number of consecutive failed authentications (this is defined by the `deny` parameter in the faillock configuration). It stores the failure records into per-user files in the tally directory.</t>
  </si>
  <si>
    <t>The `pam_pwquality.so` module performs password quality checking. This module can be plugged into the password stack of a given service to provide strength-checking for passwords. The code was originally based on pam_cracklib module and the module is backwards compatible with its options. 
The action of this module is to prompt the user for a password and check its strength against a system dictionary and a set of rules for identifying poor choices.
The first action is to prompt for a single password, check its strength and then, if it is considered strong, prompt for the password a second time (to verify that it was typed correctly on the first occasion). All being well, the password is passed on to subsequent modules to be installed as the new authentication token.</t>
  </si>
  <si>
    <t>The `pam_history.so` module saves the last passwords for each user in order to force password change history and keep the user from alternating between the same password too frequently.</t>
  </si>
  <si>
    <t>The `pam_unix.so` module is the standard Unix authentication module. It uses standard calls from the system's libraries to retrieve and set account information as well as authentication. Usually this is obtained from the `/etc/passwd` and the `/etc/shadow` file as well if shadow is enabled.</t>
  </si>
  <si>
    <t>The `deny=&lt;n&gt;` option will deny access if the number of consecutive authentication failures for this user during the recent interval exceeds _&lt;n&gt;_.</t>
  </si>
  <si>
    <t>`unlock_time=&lt;n&gt;` - The access will be re-enabled after _&lt;n&gt;_ seconds after the lock out. The value `0` has the same meaning as value never - the access will not be re-enabled without resetting the faillock entries by the faillock(8) command.
**Notes:**
- The default directory that pam_faillock uses is usually cleared on system boot so the access will be also re-enabled after system reboot. If that is undesirable a different tally directory must be set with the dir option.
- It is usually undesirable to permanently lock out users as they can become easily a target of denial of service attack unless the usernames are random and kept secret to potential attackers.
- The maximum configurable value for `unlock_time` is `604800`</t>
  </si>
  <si>
    <t>The `pwquality` `difok` option sets the number of characters in a password that must not be present in the old password.</t>
  </si>
  <si>
    <t>`minlen` - Minimum acceptable size for the new password (plus one if credits are not disabled which is the default). Cannot be set to lower value than 6.</t>
  </si>
  <si>
    <t>Password complexity can be set through:
- `minclass` - The minimum number of classes of characters required in a new password. (digits, uppercase, lowercase, others). e.g. `minclass = 4` requires digits, uppercase, lower case, and special characters. 
- `dcredit` - The maximum credit for having digits in the new password. If less than `0` it is the minimum number of digits in the new password. e.g. `dcredit = -1` requires at least one digit
- `ucredit` - The maximum credit for having uppercase characters in the new password. If less than 0 it is the minimum number of uppercase characters in the new password. e.g. `ucredit = -1` requires at least one uppercase character
- `ocredit` - The maximum credit for having other characters in the new password. If less than 0 it is the minimum number of other characters in the new password. e.g. `ocredit = -1` requires at least one special character
- `lcredit` - The maximum credit for having lowercase characters in the new password. If less than 0 it is the minimum number of lowercase characters in the new password. e.g. `lcredit = -1` requires at least one lowercase character</t>
  </si>
  <si>
    <t>The `pwquality` `maxrepeat` option sets the maximum number of allowed same consecutive characters in a new password.</t>
  </si>
  <si>
    <t>The `pwquality` `maxsequence` option sets the maximum length of monotonic character sequences in the new password. Examples of such sequence are `12345` or `fedcb`. The check is disabled if the value is `0`.
**Note:** Most such passwords will not pass the simplicity check unless the sequence is only a minor part of the password.</t>
  </si>
  <si>
    <t>The `pwquality` `dictcheck` option sets whether to check for the words from the `cracklib` dictionary.</t>
  </si>
  <si>
    <t>If the `pwquality` `enforce_for_root` option is enabled, the module will return error on failed check even if the user changing the password is root. 
This option is off by default which means that just the message about the failed check is printed but root can change the password anyway. 
**Note:** The root is not asked for an old password so the checks that compare the old and new password are not performed.</t>
  </si>
  <si>
    <t>The `/etc/security/opasswd` file stores the users' old passwords and can be checked to ensure that users are not recycling recent passwords. The number of passwords remembered is set via the remember argument value in set for the `pam_pwhistory` module.
- remember=&lt;N&gt; - `&lt;N&gt;` is the number of old passwords to remember</t>
  </si>
  <si>
    <t>If the `pwhistory` `enforce_for_root` option is enabled, the module will enforce password history for the root user as well</t>
  </si>
  <si>
    <t>`use_authtok` - When password changing enforce the module to set the new password to the one provided by a previously stacked password module</t>
  </si>
  <si>
    <t>The `nullok` argument overrides the default action of `pam_unix.so` to not permit the user access to a service if their official password is blank.</t>
  </si>
  <si>
    <t>The `remember=n` argument saves the last n passwords for each user in `/etc/security/opasswd` in order to force password change history and keep the user from alternating between the same password too frequently. The MD5 password hash algorithm is used for storing the old passwords. Instead of this option the `pam_pwhistory` module should be used. The `pam_pwhistory` module saves the last n passwords for each user in `/etc/security/opasswd` using the password hash algorithm set on the `pam_unix` module. This allows for the `sha512` hash algorithm to be used.</t>
  </si>
  <si>
    <t>The `PASS_MAX_DAYS` parameter in `/etc/login.defs` allows an administrator to force passwords to expire once they reach a defined age.
`PASS_MAX_DAYS` _&lt;N&gt;_ - The maximum number of days a password may be used. If the password is older than this, a password change will be forced. If not specified, -1 will be assumed (which disables the restriction).</t>
  </si>
  <si>
    <t>The `PASS_WARN_AGE` parameter in `/etc/login.defs` allows an administrator to notify users that their password will expire in a defined number of days.
`PASS_WARN_AGE` _&lt;N&gt;_ - The number of days warning given before a password expires. A zero means warning is given only upon the day of expiration, a negative value means no warning is given. If not specified, no warning will be provided.</t>
  </si>
  <si>
    <t>A cryptographic hash function converts an arbitrary-length input into a fixed length output. Password hashing performs a one-way transformation of a password, turning the password into another string, called the hashed password.
`ENCRYPT_METHOD` (string) - This defines the system default encryption algorithm for encrypting passwords (if no algorithm are specified on the command line). It can take one of these values:
- `MD5` - MD5-based algorithm will be used for encrypting password
- `SHA256` - SHA256-based algorithm will be used for encrypting password
- `SHA512` - SHA512-based algorithm will be used for encrypting password
- `BCRYPT` - BCRYPT-based algorithm will be used for encrypting password
- `YESCRYPT` - YESCRYPT-based algorithm will be used for encrypting password
- `DES` - DES-based algorithm will be used for encrypting password (default)
**Note:**
- This parameter overrides the deprecated `MD5_CRYPT_ENAB` variable.
- This parameter will only affect the generation of group passwords.
- The generation of user passwords is done by PAM and subject to the PAM configuration.
- It is recommended to set this variable consistently with the PAM configuration.</t>
  </si>
  <si>
    <t>User accounts that have been inactive for over a given period of time can be automatically disabled.
`INACTIVE` - Defines the number of days after the password exceeded its maximum age where the user is expected to replace this password.
The value is stored in the shadow password file. An input of `0` will disable an expired password with no delay. An input of `-1` will blank the respective field in the shadow password file.</t>
  </si>
  <si>
    <t>The `usermod` command can be used to specify which group the `root` account belongs to. This affects permissions of files that are created by the `root` account.</t>
  </si>
  <si>
    <t>The `groupmod` command can be used to specify which group the `root` group belongs to. This affects permissions of files that are group owned by the `root` group.</t>
  </si>
  <si>
    <t>There are a number of methods to access the root account directly. Without a password set any user would be able to gain access and thus control over the entire system.</t>
  </si>
  <si>
    <t>The user file-creation mode mask (`umask`) is used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**root user Shell Configuration Files:**
- `/root/.bash_profile` - Is executed to configure the root users' shell before the initial command prompt. **Is only read by login shells.**
- `/root/.bashrc` - Is executed for interactive shells. **only read by a shell that's both interactive and non-login**
`umask` is set by order of precedence. If `umask` is set in multiple locations, this order of precedence will determine the system's default `umask`.
**Order of precedence:**
1. `/root/.bash_profile`
2. `/root/.bashrc`
3. The system default umask</t>
  </si>
  <si>
    <t>There are a number of accounts provided with most distributions that are used to manage applications and are not intended to provide an interactive shell. Furthermore, a user may add special accounts that are not intended to provide an interactive shell.</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</si>
  <si>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t>
  </si>
  <si>
    <t>The user file-creation mode mask (`umask`) is used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
`umask` is set by order of precedence. If `umask` is set in multiple locations, this order of precedence will determine the system's default `umask`.
**Order of precedence:**
1. A file in `/etc/profile.d/` ending in `.sh` - This will override any other system-wide `umask` setting
2. In the file `/etc/profile`
3. On the `pam_umask.so` module in `/etc/pam.d/postlogin`
4. In the file `/etc/login.defs`
5. In the file `/etc/default/login`</t>
  </si>
  <si>
    <t>Ensure that the `systemd-journald` service is enabled to allow capturing of logging events.</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</si>
  <si>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</si>
  <si>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Best practices recommend that a single centralized logging system be used for log management, choose a single service either `rsyslog` **- OR -** `journald` to be used as a single centralized logging system.</t>
  </si>
  <si>
    <t>Data from `journald` should be kept in the confines of the service and not forwarded to other services.</t>
  </si>
  <si>
    <t>Journald `systemd-journal-upload` supports the ability to send log events it gathers to a remote log host.</t>
  </si>
  <si>
    <t>Journald `systemd-journal-remote`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</si>
  <si>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Once the `rsyslog` package is installed, ensure that the service is enabled.</t>
  </si>
  <si>
    <t>`rsyslog` will create logfiles that do not already exist on the system.
The `$FileCreateMode` parameter allows you to specify the creation mode with which `rsyslog` creates new files. If not specified, the value 0644 is used (which retains backward-compatibility with earlier releases). The value given must always be a 4-digit octal number, with the initial digit being zero.
Please note that the actual permission depend on rsyslogd’s process umask. 
`$FileCreateMode` may be specified multiple times. If so, it specifies the creation mode for all selector lines that follow until the next $FileCreateMode parameter. Order of lines is vitally important.</t>
  </si>
  <si>
    <t>The system includes the capability of rotating log files regularly to avoid filling up the system with logs or making the logs unmanageably large. The file `/etc/logrotate.d/rsyslog` is the configuration file used to rotate log files created by `rsyslog`.</t>
  </si>
  <si>
    <t>`/etc/shells` is a text file which contains the full pathnames of valid login shells. This file is consulted by `chsh` and available to be queried by other programs.</t>
  </si>
  <si>
    <t>`/etc/security/opasswd` and it's backup `/etc/security/opasswd.old` hold user's previous passwords if `pam_unix` or `pam_pwhistory` is in use on the system</t>
  </si>
  <si>
    <t>World writable files are the least secure. Data in world-writable files can be modified and compromised by any user on the system. World writable files may also indicate an incorrectly written script or program that could potentially be the cause of a larger compromise to the system's integrity. See the `chmod(2)` man page for more information.
Setting the sticky bit on world writable directories prevents users from deleting or renaming files in that directory that are not owned by them.</t>
  </si>
  <si>
    <t>Administrators may delete users or groups from the system and neglect to remove all files and/or directories owned by those users or groups.</t>
  </si>
  <si>
    <t>The owner of a file can set the file's permissions to run with the owner's or group's permissions, even if the user running the program is not the owner or a member of the group. The most common reason for a SUID or SGID program is to enable users to perform functions (such as changing their password) that require root privileges.</t>
  </si>
  <si>
    <t>The user home directory is space defined for the particular user to set local environment variables and to store personal files. While the system administrator can establish secure permissions for users' home directories, the users can easily override these. Users can be defined in `/etc/passwd` without a home directory or with a home directory that does not actually exist.</t>
  </si>
  <si>
    <t>While the system administrator can establish secure permissions for users' "dot" files, the users can easily override these.
- `.forward` file specifies an email address to forward the user's mail to.
- `.rhost` file provides the "remote authentication" database for the rcp, rlogin, and rsh commands and the rcmd() function. These files bypass the standard password-based user authentication mechanism. They specify remote hosts and users that are considered trusted (i.e. are allowed to access the local system without supplying a password)
- `.netrc` file contains data for logging into a remote host or passing authentication to an API.
- `.bash_history` file keeps track of the user’s commands.</t>
  </si>
  <si>
    <t>The `/tmp` directory is a world-writable directory used for temporary storage by all users and some applications.
**- IF -** an entry for `/tmp` exists in `/etc/fstab` it will take precedence over entries in systemd default unit file.
**Note:** In an environment where the main system is diskless and connected to iSCSI, entries in `/etc/fstab` may not take precedence.
`/tmp` can be configured to use `tmpfs`. 
`tmpfs` puts everything into the kernel internal caches and grows and shrinks to accommodate the files it contains and is able to swap unneeded pages out to swap space. It has maximum size limits which can be adjusted on the fly via `mount -o remount`.
Since `tmpfs` lives completely in the page cache and on swap, all `tmpfs` pages will be shown as "Shmem" in `/proc/meminfo` and "Shared" in `free`. Notice that these counters also include shared memory. The most reliable way to get the count is using `df` and `du`.
`tmpfs` has three mount options for sizing:
 - `size`: The limit of allocated bytes for this `tmpfs` instance. The default is half of your physical RAM without swap. If you oversize your `tmpfs` instances the machine will deadlock since the OOM handler will not be able to free that memory.
 - `nr_blocks`: The same as size, but in blocks of PAGE_SIZE.
 - `nr_inodes`: The maximum number of inodes for this instance. The default is half of the number of your physical RAM pages, or (on a machine with highmem) the number of lowmem RAM pages, whichever is the lower.
These parameters accept a suffix k, m or g and can be changed on remount. The size parameter also accepts a suffix % to limit this `tmpfs` instance to that percentage of your physical RAM. The default, when neither `size` nor `nr_blocks` is specified, is `size=50%`.</t>
  </si>
  <si>
    <t>The `/dev/shm` directory is a world-writable directory that can function as shared memory that facilitates inter process communication (IPC).</t>
  </si>
  <si>
    <t>The `gpgcheck` option, found in the main section of the `/etc/dnf/dnf.conf` and individual `/etc/yum.repos.d/*` files, determines if an RPM package's signature is checked prior to its installation.</t>
  </si>
  <si>
    <t>Systems need to have the respective package manager repositories configured to ensure that the system is able to receive the latest patches and updates.</t>
  </si>
  <si>
    <t>Advanced Intrusion Detection Environment (AIDE) is a intrusion detection tool that uses predefined rules to check the integrity of files and directories in the Linux operating system. AIDE has its own database to check the integrity of files and directories. 
`aide` takes a snapshot of files and directories including modification times, permissions, and file hashes which can then be used to compare against the current state of the filesystem to detect modifications to the system.</t>
  </si>
  <si>
    <t>SELinux can run in one of three modes: disabled, permissive, or enforcing:
-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 semanage permissive -a httpd_t
```</t>
  </si>
  <si>
    <t>GDM is the GNOME Display Manager which handles graphical login for GNOME based systems.
The `disable-user-list` option controls if a list of users is displayed on the login screen</t>
  </si>
  <si>
    <t>GNOME Desktop Manager can make the screen lock automatically whenever the user is idle for some amount of time.
- `idle-delay=uint32 {n}` - Number of seconds of inactivity before the screen goes blank
- `lock-delay=uint32 {n}` - Number of seconds after the screen is blank before locking the screen
_Example key file:_
```
# Specify the dconf path
[org/gnome/desktop/session]
# Number of seconds of inactivity before the screen goes blank
# Set to 0 seconds if you want to deactivate the screensaver.
idle-delay=uint32 900
# Specify the dconf path
[org/gnome/desktop/screensaver]
# Number of seconds after the screen is blank before locking the screen
lock-delay=uint32 5
```</t>
  </si>
  <si>
    <t>GNOME Desktop Manager can make the screen lock automatically whenever the user is idle for some amount of time.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 Lock desktop screensaver settings
/org/gnome/desktop/session/idle-delay
/org/gnome/desktop/screensaver/lock-delay
```</t>
  </si>
  <si>
    <t>By default GNOME automatically mounts removable media when inserted as a convenience to the user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 Lock automount settings
/org/gnome/desktop/media-handling/automount
/org/gnome/desktop/media-handling/automount-open
```</t>
  </si>
  <si>
    <t>The `autorun-never` setting allows the GNOME Desktop Display Manager to disable autorun through GDM.</t>
  </si>
  <si>
    <t>The autorun-never setting allows the GNOME Desktop Display Manager to disable autorun through GDM.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Example Lock File:
```
# Lock desktop media-handling settings
/org/gnome/desktop/media-handling/autorun-never
```</t>
  </si>
  <si>
    <t>The file `/etc/sysconfig/chronyd` allows configuration of options for `chrony` to include the user `chrony` is run as. By default, this is set to the user `chrony`</t>
  </si>
  <si>
    <t>Internet Protocol Version 6 (IPv6) is the most recent version of Internet Protocol (IP). It's designed to supply IP addressing and additional security to support the predicted growth of connected devices. IPv6 is based on 128-bit addressing and can support 340 undecillion, which is 340,282,366,920,938,463,463,374,607,431,768,211,456 unique addresses.
Features of IPv6
- Hierarchical addressing and routing infrastructure
- Statefull and Stateless configuration
- Support for quality of service (QoS)
- An ideal protocol for neighboring node interaction</t>
  </si>
  <si>
    <t>Setting `net.ipv4.icmp_ignore_bogus_error_responses` to `1` prevents the kernel from logging bogus responses (RFC-1122 non-compliant) from broadcast reframes, keeping file systems from filling up with useless log messages.</t>
  </si>
  <si>
    <t>ICMP redirect messages are packets that convey routing information and tell your host (acting as a router) to send packets via an alternate path. It is a way of allowing an outside routing device to update your system routing tables.</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</si>
  <si>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</si>
  <si>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In Linux security, employing a single, effective firewall configuration utility is crucial. Firewalls act as digital gatekeepers by filtering network traffic based on rules. Proper firewall configurations ensure that only legitimate traffic gets processed, reducing the system’s exposure to potential threats. The choice between FirewallD and NFTables depends on organizational specific needs:
`FirewallD` - Is a firewall service daemon that provides a dynamic customizable host-based firewall with a D-Bus interface. Being dynamic, it enables creating, changing, and deleting the rules without the necessity to restart the firewall daemon each time the rules are changed.
`NFTables` - Includes the nft utility for configuration of the nftables subsystem of the Linux kernel.
**Notes:** 
- firewalld with nftables backend does not support passing custom nftables rules to firewalld, using the `--direct` option.
- In order to configure firewall rules for nftables, a firewall utility needs to be installed and active of the system. The use of more than one firewall utility may produce unexpected results.
- Allow port 22(ssh) needs to be updated to only allow systems requiring ssh connectivity to connect, as per site policy.</t>
  </si>
  <si>
    <t>Chains are containers for rules. They exist in two kinds, base chains and regular chains. A base chain is an entry point for packets from the networking stack, a regular chain may be used as jump target and is used for better rule organization.
**Note:** **- IF -** `Firewalld` is in use, this recommendation can be skipped.</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</si>
  <si>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 ACCEPT - you accept all incoming packets except those disabled by a specific rule.
- REJECT - you disable all incoming packets except those that you have allowed in specific rules and the source machine is informed about the rejection.
- DROP - you disable all incoming packets except those that you have allowed in specific rules and no information sent to the source machine.
**Note:** 
- **- IF -** ```NFTables``` is being used, this recommendation can be skipped.
- Allow port 22(ssh) needs to be updated to only allow systems requiring ssh connectivity to connect, as per site policy.</t>
  </si>
  <si>
    <t>Configure the firewall rules for new outbound and established connections
**Note:** **- IF -** `Firewalld` is in use, this recommendation can be skipped.</t>
  </si>
  <si>
    <t>The `rsyslog` software is recommended in environments where `journald` does not meet operation requirements.</t>
  </si>
  <si>
    <t>Data from `systemd-journald` may be stored in volatile memory or persisted locally on the server. Utilities exist to accept remote export of `systemd-journald` logs, however, use of the `rsyslog` service provides a consistent means of log collection and export.</t>
  </si>
  <si>
    <t>`rsyslog` supports the ability to send log events it gathers to a remote log host or to receive messages from remote hosts, thus enabling centralized log management.</t>
  </si>
  <si>
    <t>`rsyslog` supports the ability to receive messages from remote hosts, thus acting as a log server. Clients should not receive data from other hosts.</t>
  </si>
  <si>
    <t>Journald `systemd-journal-remote` supports the ability to send log events it gathers to a remote log host or to receive messages from remote hosts, thus enabling centralized log management.</t>
  </si>
  <si>
    <t>The file `/etc/ssh/sshd_config`, and files ending in `.conf` in the `/etc/ssh/sshd_config.d` directory, contain configuration specifications for `sshd`.</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</si>
  <si>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</si>
  <si>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</si>
  <si>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</si>
  <si>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`at` allows fairly complex time specifications, extending the POSIX.2 standard. It accepts times of the form HH:MM to run a job at a specific time of day. (If that time is already past, the next day is assumed.) You may also specify midnight, noon, or teatime (4pm) and you can have a time-of-day suffixed with AM or PM for running in the morning or the evening. You can also say what day the job will be run, by giving a date in the form month-name day with an optional year, or giving a date of the form MMDD[CC]YY, MM/DD/[CC]YY, DD.MM.[CC]YY or [CC]YY-MM-DD. The specification of a date must follow the specification of the time of day. You can also give times like now + count time-units, where the time-units can be minutes, hours, days, or weeks and you can tell at to run the job today by suffixing the time with today and to run the job tomorrow by suffixing the time with tomorrow.
The `/etc/at.allow` and `/etc/at.deny` files determine which user can submit commands for later execution via at or batch. The format of the files is a list of usernames, one on each line. Whitespace is not permitted. If the file `/etc/at.allow` exists, only usernames mentioned in it are allowed to use at. If `/etc/at.allow` does not exist, `/etc/at.deny` is checked, every username not mentioned in it is then allowed to use at. An empty `/etc/at.deny` means that every user may use at. If neither file exists, only the superuser is allowed to use at.</t>
  </si>
  <si>
    <t>`sudo` caches used credentials for a default of 5 minutes. This is for ease of use when there are multiple administrative tasks to perform. The timeout can be modified to suit local security policies.</t>
  </si>
  <si>
    <t>`sudo` allows a permitted user to execute a command as the superuser or another user, as specified by the security policy. The invoking user's real (not effective) user ID is used to determine the user name with which to query the security policy.</t>
  </si>
  <si>
    <t>`sudo` can be configured to run only from a pseudo terminal (`pseudo-pty`).</t>
  </si>
  <si>
    <t>The `Defaults logfile` entry sets the path to the sudo log file. Setting a path turns on logging to a file; negating this option turns it off. By default, sudo logs via syslog.</t>
  </si>
  <si>
    <t>Run the following command and verify there are no updates or patches to install:
```
# dnf check-update
```
Check to make sure no system reboot is required
```
dnf needs-restarting -r
```</t>
  </si>
  <si>
    <t>Run the following script to verify:
**- IF -** the `cramfs` kernel module is available in ANY installed kernel, verify:
- An entry including `/bin/true` or `/bin/false` exists in a file within the `/etc/modprobe.d/` directory
- The module is deny listed in a file within the `/etc/modprobe.d/` directory
- The module is not loaded in the running kernel
**- IF -** the `cramfs` kernel module is not available on the system, or pre-compiled into the kernel, no additional configuration is necessary
```
#!/usr/bin/env bash
{
 l_output3="" l_dl="" # clear variables
 unset a_output; unset a_output2 # unset arrays
 l_mod_name="cramfs" # set module name
 l_mod_type="fs"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</si>
  <si>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verify:
**- IF -** the `freevxfs` kernel module is available in ANY installed kernel, verify:
- An entry including `/bin/true` or `/bin/false` exists in a file within the `/etc/modprobe.d/` directory
- The module is deny listed in a file within the `/etc/modprobe.d/` directory
- The module is not loaded in the running kernel
**- IF -** the `freevxfs` kernel module is not available on the system, or pre-compiled into the kernel, no additional configuration is necessary
```
#!/usr/bin/env bash
{
 l_output3="" l_dl="" # clear variables
 unset a_output; unset a_output2 # unset arrays
 l_mod_name="freevxfs" # set module name
 l_mod_type="fs"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</si>
  <si>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verify:
**- IF -** the `hfs` kernel module is available in ANY installed kernel, verify:
- An entry including `/bin/true` or `/bin/false` exists in a file within the `/etc/modprobe.d/` directory
- The module is deny listed in a file within the `/etc/modprobe.d/` directory
- The module is not loaded in the running kernel
**- IF -** the `hfs` kernel module is not available on the system, or pre-compiled into the kernel, no additional configuration is necessary
```
#!/usr/bin/env bash
{
 l_output3="" l_dl="" # clear variables
 unset a_output; unset a_output2 # unset arrays
 l_mod_name="hfs" # set module name
 l_mod_type="fs"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</si>
  <si>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verify:
**- IF -** the `hfsplus` kernel module is available in ANY installed kernel, verify:
- An entry including `/bin/true` or `/bin/false` exists in a file within the `/etc/modprobe.d/` directory
- The module is deny listed in a file within the `/etc/modprobe.d/` directory
- The module is not loaded in the running kernel
**- IF -** the `hfsplus` kernel module is not available on the system, or pre-compiled into the kernel, no additional configuration is necessary
```
#!/usr/bin/env bash
{
 l_output3="" l_dl="" # clear variables
 unset a_output; unset a_output2 # unset arrays
 l_mod_name="hfsplus" # set module name
 l_mod_type="fs"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</si>
  <si>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verify:
**- IF -** the `jffs2` kernel module is available in ANY installed kernel, verify:
- An entry including `/bin/true` or `/bin/false` exists in a file within the `/etc/modprobe.d/` directory
- The module is deny listed in a file within the `/etc/modprobe.d/` directory
- The module is not loaded in the running kernel
**- IF -** the `jffs2` kernel module is not available on the system, or pre-compiled into the kernel, no additional configuration is necessary
```
#!/usr/bin/env bash
{
 l_output3="" l_dl="" # clear variables
 unset a_output; unset a_output2 # unset arrays
 l_mod_name="jffs2" # set module name
 l_mod_type="fs"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</si>
  <si>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verify:
**- IF -** the `usb-storage` kernel module is available in ANY installed kernel, verify:
- An entry including `/bin/true` or `/bin/false` exists in a file within the `/etc/modprobe.d/` directory
- The module is deny listed in a file within the `/etc/modprobe.d/` directory
- The module is not loaded in the running kernel
**- IF -** the `usb-storage` kernel module is not available on the system, or pre-compiled into the kernel, no additional configuration is necessary
```
#!/usr/bin/env bash
{
 l_output3="" l_dl="" # clear variables
 unset a_output; unset a_output2 # unset arrays
 l_mod_name="usb-storage" # set module name
 l_mod_type="drivers" # set module type
 l_mod_path="$(readlink -f /lib/modules/**/kernel/$l_mod_type | sort -u)"
 f_module_chk()
 {
 l_dl="y" # Set to ignore duplicate checks
 a_showconfig=() # Create array with modprobe output
 while IFS= read -r l_showconfig; do
 a_showconfig+=("$l_showconfig")
 done &lt; &lt;(modprobe --showconfig | grep -P -- '\b(install|blacklist)\h+'"${l_mod_name//-/_}"'\b')
 if ! lsmod | grep "$l_mod_name" &amp;&gt; /dev/null; then # Check if the module is currently loaded
 a_output+=(" - kernel module: \"$l_mod_name\" is not loaded")
 else
 a_output2+=(" - kernel module: \"$l_mod_name\" is loaded")
 fi
 if grep -Pq -- '\binstall\h+'"${l_mod_name//-/_}"'\h+\/bin\/(true|false)\b' &lt;&lt;&lt; "${a_showconfig[*]}"; then
 a_output+=(" - kernel module: \"$l_mod_name\" is not loadable")
 else
 a_output2+=(" - kernel module: \"$l_mod_name\" is loadable")
 fi
 if grep -Pq -- '\bblacklist\h+'"${l_mod_name//-/_}"'\b' &lt;&lt;&lt; "${a_showconfig[*]}"; then
 a_output+=(" - kernel module: \"$l_mod_name\" is deny listed")
 else
 a_output2+=(" - kernel module: \"$l_mod_name\" is not deny listed")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f_module_chk
 else
 a_output+=(" - kernel module: \"$l_mod_name\" doesn't exist in \"$l_mod_base_directory\"")
 fi
 done
 [ -n "$l_output3" ] &amp;&amp; echo -e "\n\n -- INFO --\n - module: \"$l_mod_name\" exists in:$l_output3"
 if [ "${#a_output2[@]}" -le 0 ]; then
 printf '%s\n' "" "- Audit Result:" " ** PASS **" "${a_output[@]}"
 else
 printf '%s\n' "" "- Audit Result:" " ** FAIL **" " - Reason(s) for audit failure:" "${a_output2[@]}"
 [ "${#a_output[@]}" -gt 0 ] &amp;&amp; printf '%s\n' "- Correctly set:" "${a_output[@]}"
 fi
}
```</t>
  </si>
  <si>
    <t>Run the following script to:
- Look at the filesystem kernel modules available to the currently running kernel.
- Exclude mounted filesystem kernel modules that don't currently have a CVE
- List filesystem kernel modules that are not fully disabled, or are loaded into the kernel
Review the generated output
``` 
#! /usr/bin/env bash
{
 a_output=(); a_output2=(); a_modprope_config=(); a_excluded=(); a_available_modules=()
 a_ignore=("xfs" "vfat" "ext2" "ext3" "ext4")
 a_cve_exists=("afs" "ceph" "cifs" "exfat" "ext" "fat" "fscache" "fuse" "gfs2" "nfs_common" "nfsd" "smbfs_common")
 f_module_chk()
 {
 l_out2=""; grep -Pq -- "\b$l_mod_name\b" &lt;&lt;&lt; "${a_cve_exists[*]}" &amp;&amp; l_out2=" &lt;- CVE exists!"
 if ! grep -Pq -- '\bblacklist\h+'"$l_mod_name"'\b' &lt;&lt;&lt; "${a_modprope_config[*]}"; then
 a_output2+=(" - Kernel module: \"$l_mod_name\" is not fully disabled $l_out2")
 elif ! grep -Pq -- '\binstall\h+'"$l_mod_name"'\h+\/bin\/(false|true)\b' &lt;&lt;&lt; "${a_modprope_config[*]}"; then
 a_output2+=(" - Kernel module: \"$l_mod_name\" is not fully disabled $l_out2")
 fi
 if lsmod | grep "$l_mod_name" &amp;&gt; /dev/null; then # Check if the module is currently loaded
 l_output2+=(" - Kernel module: \"$l_mod_name\" is loaded" "")
 fi
 }
 while IFS= read -r -d $'\0' l_module_dir; do
 a_available_modules+=("$(basename "$l_module_dir")")
 done &lt; &lt;(find "$(readlink -f /lib/modules/"$(uname -r)"/kernel/fs)" -mindepth 1 -maxdepth 1 -type d ! -empty -print0)
 while IFS= read -r l_exclude; do
 if grep -Pq -- "\b$l_exclude\b" &lt;&lt;&lt; "${a_cve_exists[*]}"; then
 a_output2+=(" - ** WARNING: kernel module: \"$l_exclude\" has a CVE and is currently mounted! **")
 elif 
 grep -Pq -- "\b$l_exclude\b" &lt;&lt;&lt; "${a_available_modules[*]}"; then
 a_output+=(" - Kernel module: \"$l_exclude\" is currently mounted - do NOT unload or disable")
 fi
 ! grep -Pq -- "\b$l_exclude\b" &lt;&lt;&lt; "${a_ignore[*]}" &amp;&amp; a_ignore+=("$l_exclude")
 done &lt; &lt;(findmnt -knD | awk '{print $2}' | sort -u)
 while IFS= read -r l_config; do
 a_modprope_config+=("$l_config")
 done &lt; &lt;(modprobe --showconfig | grep -P '^\h*(blacklist|install)')
 for l_mod_name in "${a_available_modules[@]}"; do # Iterate over all filesystem modules
 [[ "$l_mod_name" =~ overlay ]] &amp;&amp; l_mod_name="${l_mod_name::-2}"
 if grep -Pq -- "\b$l_mod_name\b" &lt;&lt;&lt; "${a_ignore[*]}"; then
 a_excluded+=(" - Kernel module: \"$l_mod_name\"")
 else
 f_module_chk
 fi
 done
 [ "${#a_excluded[@]}" -gt 0 ] &amp;&amp; printf '%s\n' "" " -- INFO --" \
 "The following intentionally skipped" \
 "${a_excluded[@]}"
 if [ "${#a_output2[@]}" -le 0 ]; then
 printf '%s\n' "" " - No unused filesystem kernel modules are enabled" "${a_output[@]}" ""
 else
 printf '%s\n' "" "-- Audit Result: --" " ** REVIEW the following **" "${a_output2[@]}"
 [ "${#a_output[@]}" -gt 0 ] &amp;&amp; printf '%s\n' "" "-- Correctly set: --" "${a_output[@]}" ""
 fi
}
``` 
**WARNING**: disabling or denylisting filesystem modules that are in use on the system may be FATAL. It is extremely important to thoroughly review this list.</t>
  </si>
  <si>
    <t>**List all GPG key URLs**
Each repository should have a `gpgkey` with a URL pointing to the location of the GPG key, either local or remote.
```
# grep -r gpgkey /etc/yum.repos.d/* /etc/dnf/dnf.conf
```
**List installed GPG keys**
Run the following command to list the currently installed keys. These are the active keys used for verification and installation of RPMs. The packages are fake, they are generated on the fly by `dnf` or `rpm` during the import of keys from the URL specified in the repository configuration.
_Example:_
```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"Packager: ${RPM_PACKAGER}
Summary: ${RPM_SUMMARY}
Creation date: ${RPM_DATE}
Key ID: ${RPM_KEY_ID}
"
done
RPM: gpg-pubkey-9db62fb1-59920156
Packager: Fedora 28 (28) &lt;fedora-28@fedoraproject.org&gt;
Summary: gpg(Fedora 28 (28) &lt;fedora-28@fedoraproject.org&gt;)
Creation date: 2017-08-14
Key ID: 9db62fb1
RPM: gpg-pubkey-09eab3f2-595fbba3
Packager: RPM Fusion free repository for Fedora (28) &lt;rpmfusion-buildsys@lists.rpmfusion.org&gt;
Summary: gpg(RPM Fusion free repository for Fedora (28) &lt;rpmfusion-buildsys@lists.rpmfusion.org&gt;)
Creation date: 2017-07-07
Key ID: 09eab3f2
```
The format of the package (`gpg-pubkey-9db62fb1-59920156`) is important to understand for verification. Using the above example, it consists of three parts:
1. The general prefix name for all imported GPG keys: `gpg-pubkey-`
2. The version, which is the GPG key ID: `9db62fb1`
3. The release is the date of the key in UNIX timestamp in hexadecimal: `59920156`
With both the date and the GPG key ID, check the relevant repositories public key page to confirm that the keys are indeed correct.
**Query locally available GPG keys**
Repositories that store their respective GPG keys on disk should do so in `/etc/pki/rpm-gpg/`. These keys are available for immediate import either when `dnf` is asked to install a relevant package from the repository or when an administrator imports the key directly with the `rpm --import` command.
To find where these keys come from run:
```
# for PACKAGE in $(find /etc/pki/rpm-gpg/ -type f -exec rpm -qf {} \; | sort -u); do rpm -q --queryformat "%{NAME}-%{VERSION} %{PACKAGER} %{SUMMARY}\\n" "${PACKAGE}"; done
```</t>
  </si>
  <si>
    <t>Run the following script to verify the following kernel parameter is set in the running configuration and correctly loaded from a kernel parameter configuration file:
- `kernel.randomize_va_space` is set to `2`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a_parlist=("kernel.randomize_va_space=2")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\"$l_krp\"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</si>
  <si>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`kernel.yama.ptrace_scope`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a_parlist=("kernel.yama.ptrace_scope=1")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\"$l_krp\"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</si>
  <si>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command to verify that the system-wide crypto policy is not `LEGACY`
```
# grep -Pi '^\h*LEGACY\b' /etc/crypto-policies/config
```
Verify that no lines are returned</t>
  </si>
  <si>
    <t>Run the following command:
```
# grep -Pi '^\h*CRYPTO_POLICY\h*=' /etc/sysconfig/sshd
```
No output should be returned</t>
  </si>
  <si>
    <t>Run the following commands to verify `SHA1` hash and signature support has been disabled:
Run the following command to verify that the `hash` and `sign` lines do not include the `SHA1` hash:
```
# awk -F= '($1~/(hash|sign)/ &amp;&amp; $2~/SHA1/ &amp;&amp; $2!~/^\s*\-\s*([^#\n\r]+)?SHA1/){print}' /etc/crypto-policies/state/CURRENT.pol
```
Nothing should be returned
Run the following command to verify that `sha1_in_certs` is set to `0` (disabled):
```
# grep -Psi -- '^\h*sha1_in_certs\h*=\h*' /etc/crypto-policies/state/CURRENT.pol
sha1_in_certs = 0
```</t>
  </si>
  <si>
    <t>Run the following script to verify weak MACs are disabled:
```
# grep -Pi -- '^\h*mac\h*=\h*([^#\n\r]+)?-64\b' /etc/crypto-policies/state/CURRENT.pol
Nothing should be returned
```</t>
  </si>
  <si>
    <t>Run the following script to verify `CBC` is disabled for `SSH`:
```
#!/usr/bin/env bash
{
 l_output="" l_output2=""
 if grep -Piq -- '^\h*cipher\h*=\h*([^#\n\r]+)?-CBC\b' /etc/crypto-policies/state/CURRENT.pol; then
 if grep -Piq -- '^\h*cipher@(lib|open)ssh(-server|-client)?\h*=\h*' /etc/crypto-policies/state/CURRENT.pol; then
 if ! grep -Piq -- '^\h*cipher@(lib|open)ssh(-server|-client)?\h*=\h*([^#\n\r]+)?-CBC\b' /etc/crypto-policies/state/CURRENT.pol; then
 l_output="$l_output\n - Cipher Block Chaining (CBC) is disabled for SSH"
 else
 l_output2="$l_output2\n - Cipher Block Chaining (CBC) is enabled for SSH"
 fi
 else
 l_output2="$l_output2\n - Cipher Block Chaining (CBC) is enabled for SSH"
 fi
 else
 l_output=" - Cipher Block Chaining (CBC) is disabled"
 fi
 if [ -z "$l_output2" ]; then # Provide output from checks
 echo -e "\n- Audit Result:\n ** PASS **\n$l_output\n"
 else
 echo -e "\n- Audit Result:\n ** FAIL **\n - Reason(s) for audit failure:\n$l_output2\n"
 [ -n "$l_output" ] &amp;&amp; echo -e "\n- Correctly set:\n$l_output\n"
 fi
}
```</t>
  </si>
  <si>
    <t>**- IF -** `CVE-2023-48795` has been addressed, and it meets local site policy, this recommendation may be skipped.
Run the following script to verify `chacha20-poly1305` is disabled for `SSH`:
```
#!/usr/bin/env bash
{
 l_output="" l_output2=""
 if grep -Piq -- '^\h*cipher\h*=\h*([^#\n\r]+)?-CBC\b' /etc/crypto-policies/state/CURRENT.pol; then
 if grep -Piq -- '^\h*cipher@(lib|open)ssh(-server|-client)?\h*=\h*' /etc/crypto-policies/state/CURRENT.pol; then
 if ! grep -Piq -- '^\h*cipher@(lib|open)ssh(-server|-client)?\h*=\h*([^#\n\r]+)?\bchacha20-poly1305\b' /etc/crypto-policies/state/CURRENT.pol; then
 l_output="$l_output\n - chacha20-poly1305 is disabled for SSH"
 else
 l_output2="$l_output2\n - chacha20-poly1305 is enabled for SSH"
 fi
 else
 l_output2="$l_output2\n - chacha20-poly1305 is enabled for SSH"
 fi
 else
 l_output=" - chacha20-poly1305 is disabled"
 fi
 if [ -z "$l_output2" ]; then # Provide output from checks
 echo -e "\n- Audit Result:\n ** PASS **\n$l_output\n"
 else
 echo -e "\n- Audit Result:\n ** FAIL **\n - Reason(s) for audit failure:\n$l_output2\n"
 [ -n "$l_output" ] &amp;&amp; echo -e "\n- Correctly set:\n$l_output\n"
 fi
}
```</t>
  </si>
  <si>
    <t>**- IF -** `CVE-2023-48795` has been addressed or if CBC is disabled for OpenSSH server this recommendation is not needed.
Run the following command to verify `EtM` is disabled for `SSH`:
```
# grep -Psi -- '^\h*etm\b' /etc/crypto-policies/state/CURRENT.pol
```
Verify output includes either:
```
etm@libssh = DISABLE_ETM
etm@openssh-client = DISABLE_ETM
etm@openssh-server = DISABLE_ETM
```
**- OR -**
```
etm = DISABLE_ETM
```
**Note:** The ability to disable EtM through system wide crypto policy was added in version 9.3</t>
  </si>
  <si>
    <t>As a preference `autofs` should not be installed unless other packages depend on it.
Run the following command to verify `autofs` is not installed:
```
# rpm -q autofs
package autofs is not installed
```
**- OR -** 
**- IF -** the package is required for dependencies:
Run the following command to verify `autofs.service` is not enabled:
```
# systemctl is-enabled autofs.service 2&gt;/dev/null | grep 'enabled'
Nothing should be returned
```
Run the following command to verify the `autofs.service` is not active:
```
# systemctl is-active autofs.service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</si>
  <si>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`avahi` package is not installed:
```
# rpm -q avahi
package avahi is not installed
```
**- OR -** 
**- IF -** the `avahi` package is required as a dependency:
Run the following command to verify `avahi-daemon.socket` and `avahi-daemon.service` are not enabled:
```
# systemctl is-enabled avahi-daemon.socket avahi-daemon.service 2&gt;/dev/null | grep 'enabled'
Nothing should be returned
```
Run the following command to verify `avahi-daemon.socket` and `avahi-daemon.service` are not active:
```
# systemctl is-active avahi-daemon.socket avahi-daemon.service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</si>
  <si>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`dhcp-server` is not installed:
```
# rpm -q dhcp-server
package dhcp-server is not installed
```
**- OR -** 
**- IF -** the package is required for dependencies:
Run the following command to verify `dhcpd.service` and `dhcpd6.service` are not enabled:
```
# systemctl is-enabled dhcpd.service dhcpd6.service 2&gt;/dev/null | grep 'enabled'
Nothing should be returned
```
Run the following command to verify `dhcpd.service` and `dhcpd6.service` are not active:
```
# systemctl is-active dhcpd.service dhcpd6.service 2&gt;/dev/null | grep '^active'
Nothing should be returned
```
**Note:** If the package is required for a dependency
 - Ensure the dependent package is approved by local site policy
 - Ensure stopping and masking the service and/or socket meets local site policy</t>
  </si>
  <si>
    <t>Run one of the following commands to verify `bind` is not installed:
```
# rpm -q bind
package bind is not installed
```
**- OR -** 
**- IF -** the package is required for dependencies:
Run the following command to verify `named.service` is not enabled:
```
# systemctl is-enabled named.service 2&gt;/dev/null | grep 'enabled'
Nothing should be returned
```
Run the following command to verify the `named.service` is not active:
```
# systemctl is-active named.service 2&gt;/dev/null | grep '^active'
Nothing should be returned
```
**Note:** If the package is required for a dependency
 - Ensure the dependent package is approved by local site policy
 - Ensure stopping and masking the service and/or socket meets local site policy</t>
  </si>
  <si>
    <t>Run one of the following commands to verify `dnsmasq` is not installed:
```
# rpm -q dnsmasq
package dnsmasq is not installed
```
**- OR -** 
**- IF -** the package is required for dependencies:
Run the following command to verify `dnsmasq.service` is not enabled:
```
# systemctl is-enabled dnsmasq.service 2&gt;/dev/null | grep 'enabled'
Nothing should be returned
```
Run the following command to verify the `dnsmasq.service` is not active:
```
# systemctl is-active dnsmasq.service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</si>
  <si>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`samba` package is not installed:
```
# rpm -q samba
package samba is not installed
```
**- OR -** 
**- IF -** the package is required for dependencies:
Run the following command to verify `smb.service` is not enabled:
```
# systemctl is-enabled smb.service 2&gt;/dev/null | grep 'enabled'
Nothing should be returned
```
Run the following command to verify the `smb.service` is not active:
```
# systemctl is-active smb.service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</si>
  <si>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`vsftpd` is not installed:
```
# rpm -q vsftpd
package vsftpd is not installed
```
**- OR -** 
**- IF -** the package is required for dependencies:
Run the following command to verify `vsftpd` service is not enabled:
```
# systemctl is-enabled vsftpd.service 2&gt;/dev/null | grep 'enabled'
Nothing should be returned
```
Run the following command to verify the `vsftpd` service is not active:
```
# systemctl is-active vsftpd.service 2&gt;/dev/null | grep '^active'
Nothing should be returned
```
**Note:** 
- Other ftp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</si>
  <si>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Run the following command to verify `dovecot` and `cyrus-imapd` are not installed:
```
# rpm -q dovecot cyrus-imapd
package dovecot is not installed
package cyrus-imapd is not installed
```
**- OR -**
**- IF -** a package is installed **and** is required for dependencies:
Run the following commands to verify `dovecot.socket`, `dovecot.service`, and `cyrus-imapd.service` are not enabled:
```
# systemctl is-enabled dovecot.socket dovecot.service cyrus-imapd.service 2&gt;/dev/null | grep 'enabled'
Nothing should be returned
```
Run the following command to verify `dovecot.socket`, `dovecot.service`, and `cyrus-imapd.service` are not active:
```
# systemctl is-active dovecot.socket dovecot.service cyrus-imapd.service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</si>
  <si>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`nfs-utils` is not installed:
```
# rpm -q nfs-utils
package nfs-utils is not installed
```
**- OR -** If package is required for dependencies: 
Run the following command to verify that the `nfs-server.service` is not enabled:
```
# systemctl is-enabled nfs-server.service 2&gt;/dev/null | grep 'enabled'
Nothing should be returned
```
Run the following command to verify the `nfs-server.service` is not active:
```
# systemctl is-active nfs-server.service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</si>
  <si>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`ypserv` is not installed:
```
# rpm -q ypserv
package ypserv is not installed
```
**- OR -** 
**- IF -** the package is required for dependencies:
Run the following command to verify `ypserv.service` is not enabled:
```
# systemctl is-enabled ypserv.service 2&gt;/dev/null | grep 'enabled'
Nothing should be returned
```
Run the following command to verify `ypserv.service` is not active:
```
# systemctl is-active ypserv.service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</si>
  <si>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`cups` is not installed:
```
# rpm -q cups
package cups is not installed
```
**- OR -**
**- IF -** the `cups` package is required as a dependency:
Run the following command to verify the `cups.socket` and `cups.service` are not enabled:
```
# systemctl is-enabled cups.socket cups.service 2&gt;/dev/null | grep 'enabled'
Nothing should be returned
```
Run the following command to verify the `cups.socket` and `cups.service` are not active:
```
# systemctl is-active cups.socket cups.service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</si>
  <si>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`rpcbind` package is not installed:
```
# rpm -q rpcbind
package rpcbind is not installed
```
**- OR -** 
**- IF -** the `rpcbind` package is required as a dependency:
Run the following command to verify `rpcbind.socket` and `rpcbind.service` are not enabled:
```
# systemctl is-enabled rpcbind.socket rpcbind.service 2&gt;/dev/null | grep 'enabled'
Nothing should be returned
```
Run the following command to verify `rpcbind.socket` and `rpcbind.service` are not active:
```
# systemctl is-active rpcbind.socket rpcbind.service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</si>
  <si>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`rsync-daemon` package is not installed:
```
# rpm -q rsync-daemon
package rsync-daemon is not installed
```
**- OR -** 
**- IF -** the `rsync-daemon` package is required as a dependency:
Run the following command to verify `rsyncd.socket` and `rsyncd.service` are not enabled:
```
# systemctl is-enabled rsyncd.socket rsyncd.service 2&gt;/dev/null | grep 'enabled'
Nothing should be returned
```
Run the following command to verify `rsyncd.socket` and `rsyncd.service` are not active:
```
# systemctl is-active rsyncd.socket rsyncd.service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</si>
  <si>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`net-snmp` package is not installed:
```
# rpm -q net-snmp
package net-snmp is not installed
```
**- OR -** If the package is required for dependencies:
Run the following command to verify the `snmpd.service` is not enabled:
```
# systemctl is-enabled snmpd.service 2&gt;/dev/null | grep 'enabled'
Nothing should be returned
```
Run the following command to verify the `snmpd.service` is not active:
```
# systemctl is-active snmpd.service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</si>
  <si>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`telnet-server` package is not installed:
```
rpm -q telnet-server
package telnet-server is not installed
```
**- OR -**
**- IF -** a package is installed **and** is required for dependencies:
Run the following command to verify `telnet.socket` is not enabled:
```
# systemctl is-enabled telnet.socket 2&gt;/dev/null | grep 'enabled'
Nothing should be returned
```
Run the following command to verify `telnet.socket` is not active:
```
# systemctl is-active telnet.socket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</si>
  <si>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`tftp-server` is not installed:
```
# rpm -q tftp-server
package tftp-server is not installed
```
**- OR -** 
**- IF -** the package is required for dependencies:
Run the following command to verify `tftp.socket` and `tftp.service` are not enabled:
```
# systemctl is-enabled tftp.socket tftp.service 2&gt;/dev/null | grep 'enabled'
Nothing should be returned
```
Run the following command to verify the `tftp.socket` and `tftp.service` are not active:
```
# systemctl is-active tftp.socket tftp.service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</si>
  <si>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`squid` package is not installed:
```
# rpm -q squid
package squid is not installed
```
**- OR -** 
**- IF -** the package is required for dependencies:
Run the following command to verify `squid.service` is not enabled:
```
# systemctl is-enabled squid.service 2&gt;/dev/null | grep 'enabled'
Nothing should be returned
```
Run the following command to verify the `squid.service` is not active:
```
# systemctl is-active squid.service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</si>
  <si>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`httpd` and `nginx` are not installed:
```
# rpm -q httpd nginx
package httpd is not installed
package nginx is not installed
```
**- OR -**
**- IF -** a package is installed **and** is required for dependencies:
Run the following command to verify `httpd.socket`, `httpd.service`, and `nginx.service` are not enabled:
```
# systemctl is-enabled httpd.socket httpd.service nginx.service 2&gt;/dev/null | grep 'enabled'
Nothing should be returned
```
Run the following command to verify `httpd.socket`, `httpd.service`, and `nginx.service` are not active:
```
# systemctl is-active httpd.socket httpd.service nginx.service 2&gt;/dev/null | grep '^active'
Nothing should be returned
```
**Note:** 
- Other web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</si>
  <si>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Run the following command to verify the `xinetd` package is not installed:
```
# rpm -q xinetd
package xinetd is not installed
```
**- OR -** 
**- IF -** the `xinetd` package is required as a dependency:
Run the following command to verify `xinetd.service` is not enabled:
```
# systemctl is-enabled xinetd.service 2&gt;/dev/null | grep 'enabled'
Nothing should be returned
```
Run the following command to verify `xinetd.service` is not active:
```
# systemctl is-active xinetd.service 2&gt;/dev/null | grep '^active'
Nothing should be returned
```
**Note:** If the package is required for a dependency
 - Ensure the dependent package is approved by local site policy
 - Ensure stopping and masking the service and/or socket meets local site policy</t>
  </si>
  <si>
    <t>Run the following script to verify that the MTA is not listening on any non-loopback address `( 127.0.0.1 or ::1)`:
```
#!/usr/bin/env bash
{
 l_output="" l_output2=""
 a_port_list=("25" "465" "587")
 if [ "$(postconf -n inet_interfaces)" != "inet_interfaces = all" ]; then
 for l_port_number in "${a_port_list[@]}"; do
 if ss -plntu | grep -P -- ':'"$l_port_number"'\b' | grep -Pvq -- '\h+(127\.0\.0\.1|\[?::1\]?):'"$l_port_number"'\b'; then
 l_output2="$l_output2\n - Port \"$l_port_number\" is listening on a non-loopback network interface"
 else
 l_output="$l_output\n - Port \"$l_port_number\" is not listening on a non-loopback network interface"
 fi
 done
 else
 l_output2="$l_output2\n - Postfix is bound to all interfaces"
 fi
 unset a_port_list
 if [ -z "$l_output2" ]; then
 echo -e "\n- Audit Result:\n ** PASS **\n$l_output\n"
 else
 echo -e "\n- Audit Result:\n ** FAIL **\n - Reason(s) for audit failure:\n$l_output2\n"
 [ -n "$l_output" ] &amp;&amp; echo -e "\n- Correctly set:\n$l_output\n"
 fi
}
```</t>
  </si>
  <si>
    <t>Run the following command:
```
# ss -plntu
```
Review the output to ensure:
- All services listed are required on the system and approved by local site policy. 
- Both the port and interface the service is listening on are approved by local site policy.
- If a listed service is not required:
 - Remove the package containing the service
 - **- IF -** the service's package is required for a dependency, stop and mask the service and/or socket</t>
  </si>
  <si>
    <t>Run the following command to verify `ftp` is not installed:
```
# rpm -q ftp
package ftp is not installed
```</t>
  </si>
  <si>
    <t>**- IF -** cron is installed on the system:
Run the following command to verify `cron` is enabled:
```
# systemctl list-unit-files | awk '$1~/^crond?\.service/{print $2}'
enabled
```
Run the following command to verify that `cron` is active:
```
# systemctl list-units | awk '$1~/^crond?\.service/{print $3}'
active
```</t>
  </si>
  <si>
    <t>**- IF -** cron is installed on the system:
Run the following command to verify `/etc/cron.allow`:
- Exists
- Is mode `0640` or more restrictive
- Is owned by the user `root`
- Is group owned by the group `root`
```
# stat -Lc 'Access: (%a/%A) Owner: (%U) Group: (%G)' /etc/cron.allow
Access: (640/-rw-r-----) Owner: (root) Group: (root)
```
Run the following command to verify either `cron.deny` doesn't exist or is:
- Mode `0640` or more restrictive
- Owned by the user `root`
- Group owned by the group `root`
```
# [ -e "/etc/cron.deny" ] &amp;&amp; stat -Lc 'Access: (%a/%A) Owner: (%U) Group: (%G)' /etc/cron.deny
```
Verify either nothing is returned or returned value is:
```
Access: (640/-rw-r-----) Owner: (root) Group: (root)
```</t>
  </si>
  <si>
    <t>Run the following command to verify the `bluez` package is not installed:
```
# rpm -q bluez
package bluez is not installed
```
**- OR -** 
**- IF -** the `bluez` package is required as a dependency:
Run the following command to verify `bluetooth.service` is not enabled:
```
# systemctl is-enabled bluetooth.service 2&gt;/dev/null | grep 'enabled'
Nothing should be returned
```
Run the following command to verify `bluetooth.service` is not active:
```
# systemctl is-active bluetooth.service 2&gt;/dev/null | grep '^active'
Nothing should be returned
```
**Note:** If the package is required for a dependency
 - Ensure the dependent package is approved by local site policy
 - Ensure stopping and masking the service and/or socket meets local site policy</t>
  </si>
  <si>
    <t>Run the following script to verify the following kernel parameters are set in the running configuration and correctly loaded from a kernel parameter configuration file:
- `net.ipv4.ip_forward` is set to `0`
- `net.ipv6.conf.all.forwarding`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l_ipv6_disabled="" # Clear output variables
 a_parlist=("net.ipv4.ip_forward=0" "net.ipv6.conf.all.forwarding=0")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</si>
  <si>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`net.ipv4.icmp_echo_ignore_broadcasts`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a_parlist=("net.ipv4.icmp_echo_ignore_broadcasts=1")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</si>
  <si>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`net.ipv4.tcp_syncookies`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a_parlist=("net.ipv4.tcp_syncookies=1")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</si>
  <si>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`net.ipv6.conf.all.accept_ra` is set to `0`
- `net.ipv6.conf.default.accept_ra`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l_ipv6_disabled="" # Clear output variables
 a_parlist=("net.ipv6.conf.all.accept_ra=0" "net.ipv6.conf.default.accept_ra=0")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</si>
  <si>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that the loopback interface is configured:
- `rule family=ipv4 source address="127.0.0.1" destination not address="127.0.0.1" drop`
- `rule family=ipv6 source address="::1" destination not address="::1" drop`
- `rule family=ipv6 source address="::1" destination not address="::1" drop`
```
#!/usr/bin/env bash
{
 l_output="" l_output2="" l_hbfw=""
 if systemctl is-enabled firewalld.service | grep -q 'enabled'; then
 echo -e "\n - FirewallD is in use on the system" &amp;&amp; l_hbfw="fwd"
 elif systemctl is-enabled nftables.service 2&gt;/dev/null | grep -q 'enabled'; then
 echo -e "\n - nftables is in use on the system \n - Recommendation is NA" &amp;&amp; l_hbfw="nft"
 else
 echo -e "\n - Error - Neither FirewallD or NFTables is enabled\n - Please follow recommendation: \"Ensure a single firewall configuration utility is in use\""
 fi
 if [ "$l_hbfw" = "fwd" ]; then
 if nft list ruleset | awk '/hook\s+input\s+/,/\}\s*(#.*)?$/' | grep -Pq -- '\H+\h+"lo"\h+accept'; then
 l_output="$l_output\n - Network traffic to the loopback address is correctly set to accept"
 else
 l_output2="$l_output2\n - Network traffic to the loopback address is not set to accept"
 fi
 l_ipsaddr="$(nft list ruleset | awk '/filter_IN_public_deny|hook\s+input\s+/,/\}\s*(#.*)?$/' | grep -P -- 'ip\h+saddr')"
 if grep -Pq -- 'ip\h+saddr\h+127\.0\.0\.0\/8\h+(counter\h+packets\h+\d+\h+bytes\h+\d+\h+)?drop' &lt;&lt;&lt; "$l_ipsaddr" || grep -Pq -- 'ip\h+daddr\h+\!\=\h+127\.0\.0\.1\h+ip\h+saddr\h+127\.0\.0\.1\h+drop' &lt;&lt;&lt; "$l_ipsaddr"; then
 l_output="$l_output\n - IPv4 network traffic from loopback address correctly set to drop"
 else
 l_output2="$l_output2\n - IPv4 network traffic from loopback address not set to drop"
 fi
 if grep -Pq -- '^\h*0\h*$' /sys/module/ipv6/parameters/disable; then
 l_ip6saddr="$(nft list ruleset | awk '/filter_IN_public_deny|hook input/,/}/' | grep 'ip6 saddr')"
 if grep -Pq 'ip6\h+saddr\h+::1\h+(counter\h+packets\h+\d+\h+bytes\h+\d+\h+)?drop' &lt;&lt;&lt; "$l_ip6saddr" || grep -Pq -- 'ip6\h+daddr\h+\!=\h+::1\h+ip6\h+saddr\h+::1\h+drop' &lt;&lt;&lt; "$l_ip6saddr"; then
 l_output="$l_output\n - IPv6 network traffic from loopback address correctly set to drop"
 else
 l_output2="$l_output2\n - IPv6 network traffic from loopback address not set to drop"
 fi
 fi
 fi
 if [ "$l_hbfw" = "nft" ] || [ -z "$l_output2" ]; then
 echo -e "\n- Audit Result:\n *** PASS ***\n$l_output"
 else
 echo -e "\n- Audit Result:\n *** FAIL ***\n$l_output2\n\n - Correctly set:\n$l_output"
 fi
}
```</t>
  </si>
  <si>
    <t>Run the following script to verify that the loopback interface is configured:
- `iif lo accept`
- `iif != lo ip saddr 127.0.0.1/8 drop`
- `iif != lo ip6 saddr ::1/128 drop`
```
#!/usr/bin/env bash
{
 l_output="" l_output2="" l_hbfw=""
 if systemctl is-enabled firewalld.service 2&gt;/dev/null | grep -q 'enabled'; then
 echo -e "\n - FirewallD is in use on the system\n - Recommendation is NA" &amp;&amp; l_hbfw="fwd"
 elif systemctl is-enabled nftables.service | grep -q 'enabled'; then
 l_hbfw="nft"
 else
 echo -e "\n - Error - Neither FirewallD or NFTables is enabled\n - Please follow recommendation: \"Ensure a single firewall configuration utility is in use\""
 l_output2="*** FAIL *** Please follow recommendation: Ensure a single firewall configuration utility is in use"
 fi
 if [ "$l_hbfw" = "nft" ]; then
 if nft list ruleset | awk '/hook\s+input\s+/,/\}\s*(#.*)?$/' | grep -Pq -- '\H+\h+"lo"\h+accept'; then
 l_output="$l_output\n - Network traffic to the loopback address is correctly set to accept"
 else
 l_output2="$l_output2\n - Network traffic to the loopback address is not set to accept"
 fi
 l_ipsaddr="$(nft list ruleset | awk '/filter_IN_public_deny|hook\s+input\s+/,/\}\s*(#.*)?$/' | grep -P -- 'ip\h+saddr')"
 if grep -Pq -- 'ip\h+saddr\h+127\.0\.0\.0\/8\h+(counter\h+packets\h+\d+\h+bytes\h+\d+\h+)?drop' &lt;&lt;&lt; "$l_ipsaddr" || grep -Pq -- 'ip\h+daddr\h+\!\=\h+127\.0\.0\.1\h+ip\h+saddr\h+127\.0\.0\.1\h+drop' &lt;&lt;&lt; "$l_ipsaddr"; then
 l_output="$l_output\n - IPv4 network traffic from loopback address correctly set to drop"
 else
 l_output2="$l_output2\n - IPv4 network traffic from loopback address not set to drop"
 fi
 if grep -Pq -- '^\h*0\h*$' /sys/module/ipv6/parameters/disable; then
 l_ip6saddr="$(nft list ruleset | awk '/filter_IN_public_deny|hook input/,/}/' | grep 'ip6 saddr')"
 if grep -Pq 'ip6\h+saddr\h+::1\h+(counter\h+packets\h+\d+\h+bytes\h+\d+\h+)?drop' &lt;&lt;&lt; "$l_ip6saddr" || grep -Pq -- 'ip6\h+daddr\h+\!=\h+::1\h+ip6\h+saddr\h+::1\h+drop' &lt;&lt;&lt; "$l_ip6saddr"; then
 l_output="$l_output\n - IPv6 network traffic from loopback address correctly set to drop"
 else
 l_output2="$l_output2\n - IPv6 network traffic from loopback address not set to drop"
 fi
 fi
 fi
 if [ "$l_hbfw" = "fwd" ] || [ -z "$l_output2" ]; then
 echo -e "\n- Audit Result:\n *** PASS ***\n$l_output"
 else
 echo -e "\n- Audit Result:\n *** FAIL ***\n$l_output2\n\n - Correctly set:\n$l_output"
 fi
}
```</t>
  </si>
  <si>
    <t>Run the following command to verify none of the "weak" ciphers are being used:
```
# sshd -T | grep -Pi -- '^ciphers\h+\"?([^#\n\r]+,)?((3des|blowfish|cast128|aes(128|192|256))-cbc|arcfour(128|256)?|rijndael-cbc@lysator\.liu\.se|chacha20-poly1305@openssh\.com)\b'
```
**- IF -** a line is returned, review the list of ciphers. If the line includes `chacha20-poly1305@openssh.com`, review `CVE-2023-48795` and verify the system has been patched. No ciphers in the list below should be returned as they're considered "weak":
```
3des-cbc
aes128-cbc
aes192-cbc
aes256-cbc
```</t>
  </si>
  <si>
    <t>Run the following command to verify none of the "weak" Key Exchange algorithms are being used:
```
# sshd -T | grep -Pi -- 'kexalgorithms\h+([^#\n\r]+,)?(diffie-hellman-group1-sha1|diffie-hellman-group14-sha1|diffie-hellman-group-exchange-sha1)\b'
Nothing should be returned
```
The following are considered "weak" Key Exchange Algorithms, and should not be used:
```
diffie-hellman-group1-sha1
diffie-hellman-group14-sha1
diffie-hellman-group-exchange-sha1
```</t>
  </si>
  <si>
    <t>Run the following command to verify none of the "weak" MACs are being used:
```
# sshd -T | grep -Pi -- 'macs\h+([^#\n\r]+,)?(hmac-md5|hmac-md5-96|hmac-ripemd160|hmac-sha1-96|umac-64@openssh\.com|hmac-md5-etm@openssh\.com|hmac-md5-96-etm@openssh\.com|hmac-ripemd160-etm@openssh\.com|hmac-sha1-96-etm@openssh\.com|umac-64-etm@openssh\.com|umac-128-etm@openssh\.com)\b'
Nothing should be returned
```
**Note:** Review `CVE-2023-48795` and verify the system has been patched. If the system has not been patched, review the use of the Encrypt Then Mac (etm) MACs.
The following are considered "weak" MACs, and should not be used:
```
hmac-md5
hmac-md5-96
hmac-sha1-96
umac-64@openssh.com
hmac-md5-etm@openssh.com
hmac-md5-96-etm@openssh.com
hmac-sha1-96-etm@openssh.com
umac-64-etm@openssh.com
umac-128-etm@openssh.com
```</t>
  </si>
  <si>
    <t>Run the following command and verify the output:
```
# sshd -T | grep -Pi -- '^\h*(allow|deny)(users|groups)\h+\H+'
```
Verify that the output matches at least one of the following lines:
```
allowusers &lt;userlist&gt;
-OR-
allowgroups &lt;grouplist&gt;
-OR-
denyusers &lt;userlist&gt;
-OR-
denygroups &lt;grouplist&gt;
```
Review the list(s) to ensure included users and/or groups follow local site policy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'^\h*(allow|deny)(users|groups)\h+\H+'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</si>
  <si>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and verify `ClientAliveInterval` and `ClientAliveCountMax` are greater than zero:
```
# sshd -T | grep -Pi -- '(clientaliveinterval|clientalivecountmax)'
```
_Example Output:_
```
clientaliveinterval 15
clientalivecountmax 3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'(clientaliveinterval|clientalivecountmax)'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</si>
  <si>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`HostbasedAuthentication` is set to `no`:
```
# sshd -T | grep hostbasedauthentication
hostbasedauthentication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hostbasedauthentication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</si>
  <si>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`IgnoreRhosts` is set to `yes`:
```
# sshd -T | grep ignorerhosts
ignorerhosts yes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ignorerhosts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</si>
  <si>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and verify that output `LoginGraceTime` is between `1` and `60` seconds:
```
# sshd -T | grep logingracetime
logingracetime 60
```</t>
  </si>
  <si>
    <t>Run the following command and verify that output matches `loglevel VERBOSE` or `loglevel INFO`:
```
# sshd -T | grep loglevel
loglevel VERBOSE
 - OR -
loglevel INFO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loglevel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</si>
  <si>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`MaxStartups` is `10:30:60` or more restrictive:
```
# sshd -T | awk '$1 ~ /^\s*maxstartups/{split($2, a, ":");{if(a[1] &gt; 10 || a[2] &gt; 30 || a[3] &gt; 60) print $0}}'
```
Nothing should be returned</t>
  </si>
  <si>
    <t>Run the following command and verify that `MaxSessions` is `10` or less:
```
# sshd -T | grep -i maxsessions
maxsessions 10
```
Run the following command and verify the output:
```
grep -Psi -- '^\h*MaxSessions\h+\"?(1[1-9]|[2-9][0-9]|[1-9][0-9][0-9]+)\b' /etc/ssh/sshd_config /etc/ssh/sshd_config.d/*.conf
Nothing should be returned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maxsessions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</si>
  <si>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`PermitEmptyPasswords` is set to `no`:
```
# sshd -T | grep permitemptypasswords
permitemptypasswords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permitemptypasswords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</si>
  <si>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`PermitRootLogin` is set to `no`:
```
# sshd -T | grep permitrootlogin
permitrootlogin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permitrootlogin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</si>
  <si>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Run the following command to verify `PermitUserEnviroment` is set to `no`:
```
# sshd -T | grep permituserenvironment
permituserenvironment no
```</t>
  </si>
  <si>
    <t>Run the following command to verify `UsePAM` is set to `yes`:
```
# sshd -T | grep -i usepam
usepam yes
```</t>
  </si>
  <si>
    <t>Run the following command to verify the version of `PAM` on the system:
```
# rpm -q pam
```
Verify output is version `pam-1.5.1-19` or greater:
_Example:_
```
pam-1.5.1-19.el9.x86_64
```</t>
  </si>
  <si>
    <t>Run the following command to verify the version of `authselect` on the system:
```
# rpm -q authselect
```
Verify output is version `authselect-1.2.6-2` or greater:
_Example:_
```
authselect-1.2.6-2.el9.x86_64
```</t>
  </si>
  <si>
    <t>Run the following command to verify the version of `libpwquality` on the system:
```
# rpm -q libpwquality
```
Verify output is version `libpwquality-1.4.4-8` or greater:
_Example:_ 
```
libpwquality-1.4.4-8.el9.x86_64
```</t>
  </si>
  <si>
    <t>Run the following commands to verify that `pam_faillock` is enabled
```
# grep -P -- '\bpam_faillock.so\b' /etc/pam.d/{password,system}-auth
```
Output should be similar to:
```
/etc/pam.d/password-auth:auth required pam_faillock.so preauth silent
/etc/pam.d/password-auth:auth required pam_faillock.so authfail
/etc/pam.d/password-auth:account required pam_faillock.so
/etc/pam.d/system-auth:auth required pam_faillock.so preauth silent
/etc/pam.d/system-auth:auth required pam_faillock.so authfail
/etc/pam.d/system-auth:account required pam_faillock.so
```</t>
  </si>
  <si>
    <t>Run the following commands to verify that `pam_pwquality` is enabled:
```
# grep -P -- '\bpam_pwquality\.so\b' /etc/pam.d/{password,system}-auth
```
Output should be similar to:
```
/etc/pam.d/password-auth:password requisite pam_pwquality.so local_users_only
/etc/pam.d/system-auth:password requisite pam_pwquality.so local_users_only
```</t>
  </si>
  <si>
    <t>Run the following commands to verify that `pam_pwhistory` is enabled:
```
# grep -P -- '\bpam_pwhistory\.so\b' /etc/pam.d/{password,system}-auth
```
Output should be similar to:
```
/etc/pam.d/password-auth:password required pam_pwhistory.so use_authtok
/etc/pam.d/system-auth:password required pam_pwhistory.so use_authtok
```</t>
  </si>
  <si>
    <t>Run the following commands to verify that `pam_unix` is enabled:
```
# grep -P -- '\bpam_unix\.so\b' /etc/pam.d/{password,system}-auth
```
Output should be similar to:
```
/etc/pam.d/password-auth:auth sufficient pam_unix.so
/etc/pam.d/password-auth:account required pam_unix.so
/etc/pam.d/password-auth:password sufficient pam_unix.so sha512 shadow use_authtok
/etc/pam.d/password-auth:session required pam_unix.so
/etc/pam.d/system-auth:auth sufficient pam_unix.so
/etc/pam.d/system-auth:account required pam_unix.so
/etc/pam.d/system-auth:password sufficient pam_unix.so sha512 shadow use_authtok
/etc/pam.d/system-auth:session required pam_unix.so
```</t>
  </si>
  <si>
    <t>Run the following command to verify that the time in seconds before the account is unlocked is either `0` (never) or `900` (15 minutes) or more and meets local site policy:
```
# grep -Pi -- '^\h*unlock_time\h*=\h*(0|9[0-9][0-9]|[1-9][0-9]{3,})\b' /etc/security/faillock.conf
unlock_time = 900
```
Run the following command to verify that the `unlock_time` argument has not been set, or is either `0` (never) or `900` (15 minutes) or more and meets local site policy:
```
# grep -Pi -- '^\h*auth\h+(requisite|required|sufficient)\h+pam_faillock\.so\h+([^#\n\r]+\h+)?unlock_time\h*=\h*([1-9]|[1-9][0-9]|[1-8][0-9][0-9])\b' /etc/pam.d/system-auth /etc/pam.d/password-auth
Nothing should be returned
```</t>
  </si>
  <si>
    <t>Run the following command to verify that the `difok` option is set to `2` or more and follows local site policy:
```
# grep -Psi -- '^\h*difok\h*=\h*([2-9]|[1-9][0-9]+)\b' /etc/security/pwquality.conf /etc/security/pwquality.conf.d/*.conf
```
_Example output:_
```
/etc/security/pwquality.conf.d/50-pwdifok.conf:difok = 2
```
Verify returned value(s) are `2` or more and meet local site policy
Run the following command to verify that `difok` is not set, is `2` or more, and conforms to local site policy:
```
grep -Psi -- '^\h*password\h+(requisite|required|sufficient)\h+pam_pwquality\.so\h+([^#\n\r]+\h+)?difok\h*=\h*([0-1])\b' /etc/pam.d/system-auth /etc/pam.d/password-auth
Nothing should be returned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</si>
  <si>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password length is `14` or more characters, and conforms to local site policy:
```
# grep -Psi -- '^\h*minlen\h*=\h*(1[4-9]|[2-9][0-9]|[1-9][0-9]{2,})\b' /etc/security/pwquality.conf /etc/security/pwquality.conf.d/*.conf
```
_Example output:_
```
/etc/security/pwquality.conf.d/50-pwlength.conf:minlen = 14
```
Verify returned value(s) are no less than `14` characters and meet local site policy
Run the following command to verify that `minlen` is not set, or is `14` or more characters, and conforms to local site policy:
```
grep -Psi -- '^\h*password\h+(requisite|required|sufficient)\h+pam_pwquality\.so\h+([^#\n\r]+\h+)?minlen\h*=\h*([0-9]|1[0-3])\b' /etc/pam.d/system-auth /etc/pam.d/password-auth
Nothing should be returned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</si>
  <si>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complexity conforms to local site policy:
```
# grep -Psi -- '^\h*(minclass|[dulo]credit)\b' /etc/security/pwquality.conf /etc/security/pwquality.conf.d/*.conf
```
_Example output:_
```
/etc/security/pwquality.conf.d/50-pwcomplexity.conf:minclass = 4
 -- AND/OR --
/etc/security/pwquality.conf.d/50-pwcomplexity.conf:dcredit = -1
/etc/security/pwquality.conf.d/50-pwcomplexity.conf:ucredit = -1
/etc/security/pwquality.conf.d/50-pwcomplexity.conf:ocredit = -1
/etc/security/pwquality.conf.d/50-pwcomplexity.conf:lcredit = -1
```
Run the following command to verify that:
- `minclass` is not set to less than `4`
- `dcredit`, `ucredit`, `lcredit`, and `ocredit` are not set to `0` or greater
```
grep -Psi -- '^\h*password\h+(requisite|required|sufficient)\h+pam_pwquality\.so\h+([^#\n\r]+\h+)?(minclass=[0-3]|[dulo]credit=[^-]\d*)\b' /etc/pam.d/system-auth /etc/pam.d/password-auth
Nothing should be returned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</si>
  <si>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`maxrepeat` option is set to `3` or less, not `0`, and follows local site policy:
```
# grep -Psi -- '^\h*maxrepeat\h*=\h*[1-3]\b' /etc/security/pwquality.conf /etc/security/pwquality.conf.d/*.conf
```
_Example output:_
```
/etc/security/pwquality.conf.d/50-pwrepeat.conf:maxrepeat = 3
```
Verify returned value(s) are `3` or less, not `0`, and meet local site policy
Run the following command to verify that `maxrepeat` is not set, is `3` or less, not `0`, and conforms to local site policy:
```
grep -Psi -- '^\h*password\h+(requisite|required|sufficient)\h+pam_pwquality\.so\h+([^#\n\r]+\h+)?maxrepeat\h*=\h*(0|[4-9]|[1-9][0-9]+)\b' /etc/pam.d/system-auth /etc/pam.d/password-auth
Nothing should be returned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</si>
  <si>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`maxsequence` option is set to `3` or less, not `0`, and follows local site policy:
```
# grep -Psi -- '^\h*maxsequence\h*=\h*[1-3]\b' /etc/security/pwquality.conf /etc/security/pwquality.conf.d/*.conf
```
_Example output:_
```
/etc/security/pwquality.conf.d/50-pwmaxsequence.conf:maxsequence = 3
```
Verify returned value(s) are `3` or less, not `0`, and meet local site policy
Run the following command to verify that `maxsequence` is not set, is `3` or less, not `0`, and conforms to local site policy:
```
grep -Psi -- '^\h*password\h+(requisite|required|sufficient)\h+pam_pwquality\.so\h+([^#\n\r]+\h+)?maxsequence\h*=\h*(0|[4-9]|[1-9][0-9]+)\b' /etc/pam.d/system-auth /etc/pam.d/password-auth
Nothing should be returned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</si>
  <si>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`dictcheck` option is not set to `0` (disabled) in a pwquality configuration file:
```
# grep -Psi -- '^\h*dictcheck\h*=\h*0\b' /etc/security/pwquality.conf /etc/security/pwquality.conf.d/*.conf
Nothing should be returned
```
Run the following command to verify that the `dictcheck` option is not set to `0` (disabled) as a module argument in a PAM file:
```
# grep -Psi -- '^\h*password\h+(requisite|required|sufficient)\h+pam_pwquality\.so\h+([^#\n\r]+\h+)?dictcheck\h*=\h*0\b' /etc/pam.d/system-auth /etc/pam.d/password-auth
Nothing should be returned
```
**Notes:**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</si>
  <si>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`enforce_for_root` option is enabled in a pwquality configuration file:
```
# grep -Psi -- '^\h*enforce_for_root\b' /etc/security/pwquality.conf /etc/security/pwquality.conf.d/*.conf
```
_Example output:_
```
/etc/security/pwquality.conf.d/50-pwroot.conf:enforce_for_root
```
**Notes:**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</si>
  <si>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and verify that the remember option is set to `24` or more and meets local site policy in `/etc/security/pwhistory.conf`:
```
# grep -Pi -- '^\h*remember\h*=\h*(2[4-9]|[3-9][0-9]|[1-9][0-9]{2,})\b' /etc/security/pwhistory.conf
remember = 24
```
Run the following command to verify that the remember option is not set to less than `24` on the `pam_pwhistory.so` module in `/etc/pam.d/password-auth` and `/etc/pam.d/system-auth`:
```
# grep -Pi -- '^\h*password\h+(requisite|required|sufficient)\h+pam_pwhistory\.so\h+([^#\n\r]+\h+)?remember=(2[0-3]|1[0-9]|[0-9])\b' /etc/pam.d/system-auth /etc/pam.d/password-auth
Nothing should be returned
```</t>
  </si>
  <si>
    <t>Run the following command to verify that the `enforce_for_root` option is enabled in `/etc/pwhistory.conf`:
```
# grep -Pi -- '^\h*enforce_for_root\b' /etc/security/pwhistory.conf
enforce_for_root
```
**Notes:** 
- Settings observe an order of precedence. 
- Module arguments override the settings in the `/etc/security/pwhistory.conf` configuration file
- It is recommended that settings be configured in `/etc/security/pwhistory.conf` for clarity, convenience, and durability.</t>
  </si>
  <si>
    <t>Run the following command to verify that `use_authtok` is set on the `pam_pwhistory.so` module lines in the password stack:
```
# grep -P -- '^\h*password\h+([^#\n\r]+)\h+pam_pwhistory\.so\h+([^#\n\r]+\h+)?use_authtok\b' /etc/pam.d/{password,system}-auth
```
Output should be similar to:
```
/etc/pam.d/password-auth:password required pam_pwhistory.so use_authtok
/etc/pam.d/system-auth:password required pam_pwhistory.so use_authtok
```
Verify that the lines include `use_authtok`</t>
  </si>
  <si>
    <t>Run the following command to verify that the `nullok` argument is not set on the `pam_unix.so` module:
```
# grep -P -- '^\h*(auth|account|password|session)\h+(requisite|required|sufficient)\h+pam_unix\.so\b' /etc/pam.d/{password,system}-auth
```
Verify that none of the returned lines includes `nullok`. Output should be similar to:
```
/etc/pam.d/password-auth:auth sufficient pam_unix.so
/etc/pam.d/password-auth:account required pam_unix.so
/etc/pam.d/password-auth:password sufficient pam_unix.so sha512 shadow use_authtok
/etc/pam.d/password-auth:session required pam_unix.so
/etc/pam.d/system-auth:auth sufficient pam_unix.so
/etc/pam.d/system-auth:account required pam_unix.so
/etc/pam.d/system-auth:password sufficient pam_unix.so sha512 shadow use_authtok
/etc/pam.d/system-auth:session required pam_unix.so
```</t>
  </si>
  <si>
    <t>Run the following command to verify that the `remember` argument is not set on the `pam_unix.so` module:
```
# grep -Pi '^\h*password\h+([^#\n\r]+\h+)?pam_unix\.so\b' /etc/pam.d/{password,system}-auth | grep -Pv '\bremember=\d\b'
```
Output should be similar to:
```
/etc/pam.d/password-auth:password sufficient pam_unix.so sha512 shadow use_authtok
/etc/pam.d/system-auth:password sufficient pam_unix.so sha512 shadow use_authtok
```</t>
  </si>
  <si>
    <t>Run the following command to verify that `use_authtok` is set on the `pam_unix.so` module lines in the password stack:
```
# grep -P -- '^\h*password\h+([^#\n\r]+)\h+pam_unix\.so\h+([^#\n\r]+\h+)?use_authtok\b' /etc/pam.d/{password,system}-auth
```
Output should be similar to:
```
/etc/pam.d/password-auth:password sufficient pam_unix.so sha512 shadow use_authtok
/etc/pam.d/system-auth:password sufficient pam_unix.so sha512 shadow use_authtok
```
Verify that the lines include `use_authtok`</t>
  </si>
  <si>
    <t>Run the following command to verify the `root` user's primary GID is `0`, and no other user's have GID `0` as their primary GID:
```
# awk -F: '($1 !~ /^(sync|shutdown|halt|operator)/ &amp;&amp; $4=="0") {print $1":"$4}' /etc/passwd
root:0
```
**Note:** User's: sync, shutdown, halt, and operator are excluded from the check for other user's with GID `0`</t>
  </si>
  <si>
    <t>Run the following command to verify no group other than `root` is assigned GID `0`:
```
# awk -F: '$3=="0"{print $1":"$3}' /etc/group
root:0
```</t>
  </si>
  <si>
    <t>Run the following script to verify root's path does not include:
- Locations that are not directories
- An empty directory (`::`)
- A trailing (`:`)
- Current working directory (`.`)
- Non `root` owned directories
- Directories that less restrictive than mode `0755`
```
#!/usr/bin/env bash
{
 l_output2=""
 l_pmask="0022"
 l_maxperm="$( printf '%o' $(( 0777 &amp; ~$l_pmask )) )"
 l_root_path="$(sudo -Hiu root env | grep '^PATH' | cut -d= -f2)"
 unset a_path_loc &amp;&amp; IFS=":" read -ra a_path_loc &lt;&lt;&lt; "$l_root_path"
 grep -q "::" &lt;&lt;&lt; "$l_root_path" &amp;&amp; l_output2="$l_output2\n - root's path contains a empty directory (::)"
 grep -Pq ":\h*$" &lt;&lt;&lt; "$l_root_path" &amp;&amp; l_output2="$l_output2\n - root's path contains a trailing (:)"
 grep -Pq '(\h+|:)\.(:|\h*$)' &lt;&lt;&lt; "$l_root_path" &amp;&amp; l_output2="$l_output2\n - root's path contains current working directory (.)"
 while read -r l_path; do
 if [ -d "$l_path" ]; then
 while read -r l_fmode l_fown; do
 [ "$l_fown" != "root" ] &amp;&amp; l_output2="$l_output2\n - Directory: \"$l_path\" is owned by: \"$l_fown\" should be owned by \"root\""
 [ $(( $l_fmode &amp; $l_pmask )) -gt 0 ] &amp;&amp; l_output2="$l_output2\n - Directory: \"$l_path\" is mode: \"$l_fmode\" and should be mode: \"$l_maxperm\" or more restrictive"
 done &lt;&lt;&lt; "$(stat -Lc '%#a %U' "$l_path")"
 else
 l_output2="$l_output2\n - \"$l_path\" is not a directory"
 fi
 done &lt;&lt;&lt; "$(printf "%s\n" "${a_path_loc[@]}")"
 if [ -z "$l_output2" ]; then
 echo -e "\n- Audit Result:\n *** PASS ***\n - Root's path is correctly configured\n"
 else
 echo -e "\n- Audit Result:\n ** FAIL **\n - * Reasons for audit failure * :\n$l_output2\n"
 fi
}
```</t>
  </si>
  <si>
    <t>Run the following to verify the root user `umask` is set to enforce a newly created directories' permissions to be `750 (drwxr-x---)`, and a newly created file's permissions be `640 (rw-r-----)`, or more restrictive:
```
grep -Psi -- '^\h*umask\h+(([0-7][0-7][01][0-7]\b|[0-7][0-7][0-7][0-6]\b)|([0-7][01][0-7]\b|[0-7][0-7][0-6]\b)|(u=[rwx]{1,3},)?(((g=[rx]?[rx]?w[rx]?[rx]?\b)(,o=[rwx]{1,3})?)|((g=[wrx]{1,3},)?o=[wrx]{1,3}\b)))' /root/.bash_profile /root/.bashrc
Nothing should be returned
```</t>
  </si>
  <si>
    <t>Run the following command to verify system accounts, except for `root`, `halt`, `sync`, `shutdown` or `nfsnobody`, do not have a valid login shell:
```
#!/usr/bin/env bash
{
 l_valid_shells="^($(awk -F\/ '$NF != "nologin" {print}' /etc/shells | sed -rn '/^\//{s,/,\\\\/,g;p}' | paste -s -d '|' - ))$"
 awk -v pat="$l_valid_shells" -F: '($1!~/^(root|halt|sync|shutdown|nfsnobody)$/ &amp;&amp; ($3&lt;'"$(awk '/^\s*UID_MIN/{print $2}' /etc/login.defs)"' || $3 == 65534) &amp;&amp; $(NF) ~ pat) {print "Service account: \"" $1 "\" has a valid shell: " $7}' /etc/passwd
}
```
Nothing should be returned</t>
  </si>
  <si>
    <t>Run the following script to verify all non-root accounts without a valid login shell are locked.
```
#!/usr/bin/env bash
{
 l_valid_shells="^($(awk -F\/ '$NF != "nologin" {print}' /etc/shells | sed -rn '/^\//{s,/,\\\\/,g;p}' | paste -s -d '|' - ))$"
 while IFS= read -r l_user; do
 passwd -S "$l_user" | awk '$2 !~ /^L/ {print "Account: \"" $1 "\" does not have a valid login shell and is not locked"}'
 done &lt; &lt;(awk -v pat="$l_valid_shells" -F: '($1 != "root" &amp;&amp; $(NF) !~ pat) {print $1}' /etc/passwd)
}
```
Nothing should be returned</t>
  </si>
  <si>
    <t>Run the following script to verify that `TMOUT` is configured to: include a timeout of no more than `900` seconds, to be `readonly`, to be `exported`, and is not being changed to a longer timeout.
```
#!/usr/bin/env bash
{
 a_output=(); a_output2=(); l_tmout_set="900"
 f_tmout_read_chk()
 {
 a_out=(); a_out2=()
 l_tmout_readonly="$(grep -P -- '^\h*(typeset\h\-xr\hTMOUT=\d+|([^#\n\r]+)?\breadonly\h+TMOUT\b)' "$l_file")"
 l_tmout_export="$(grep -P -- '^\h*(typeset\h\-xr\hTMOUT=\d+|([^#\n\r]+)?\bexport\b([^#\n\r]+\b)?TMOUT\b)' "$l_file")"
 if [ -n "$l_tmout_readonly" ]; then
 a_out+=(" - Readonly is set as: \"$l_tmout_readonly\" in: \"$l_file\"")
 else
 a_out2+=(" - Readonly is not set in: \"$l_file\"")
 fi
 if [ -n "$l_tmout_export" ]; then
 a_out+=(" - Export is set as: \"$l_tmout_export\" in: \"$l_file\"")
 else
 a_out2+=(" - Export is not set in: \"$l_file\"")
 fi 
 }
 while IFS= read -r l_file; do
 l_tmout_value="$(grep -Po -- '^([^#\n\r]+)?\bTMOUT=\d+\b' "$l_file" | awk -F= '{print $2}')"
 f_tmout_read_chk
 if [ -n "$l_tmout_value" ]; then
 if [[ "$l_tmout_value" -le "$l_tmout_set" &amp;&amp; "$l_tmout_value" -gt "0" ]]; then
 a_output+=(" - TMOUT is set to: \"$l_tmout_value\" in: \"$l_file\"")
 [ "${#a_out[@]}" -gt 0 ] &amp;&amp; a_output+=("${a_out[@]}")
 [ "${#a_out2[@]}" -gt 0 ] &amp;&amp; a_output2+=("${a_out[@]}")
 fi
 if [[ "$l_tmout_value" -gt "$l_tmout_set" || "$l_tmout_value" -le "0" ]]; then
 a_output2+=(" - TMOUT is incorrectly set to: \"$l_tmout_value\" in: \"$l_file\"")
 [ "${#a_out[@]}" -gt 0 ] &amp;&amp; a_output2+=(" ** Incorrect TMOUT value **" "${a_out[@]}")
 [ "${#a_out2[@]}" -gt 0 ] &amp;&amp; a_output2+=("${a_out2[@]}")
 fi
 else
 [ "${#a_out[@]}" -gt 0 ] &amp;&amp; a_output2+=(" - TMOUT is not set" "${a_out[@]}")
 [ "${#a_out2[@]}" -gt 0 ] &amp;&amp; a_output2+=(" - TMOUT is not set" "${a_out2[@]}")
 fi
 done &lt; &lt;(grep -Pls -- '^([^#\n\r]+)?\bTMOUT\b' /etc/*bashrc /etc/profile /etc/profile.d/*.sh)
 [[ "${#a_output[@]}" -le 0 &amp;&amp; "${#a_output2[@]}" -le 0 ]] &amp;&amp; a_output2+=(" - TMOUT is not configured")
 if [ "${#a_output2[@]}" -le 0 ]; then
 printf '%s\n' "" "- Audit Result:" " ** PASS **" "${a_output[@]}"
 else
 printf '%s\n' "" "- Audit Result:" " ** FAIL **" " * Reasons for audit failure *" "${a_output2[@]}" ""
 [ "${#a_output[@]}" -gt 0 ] &amp;&amp; printf '%s\n' "- Correctly set:" "${a_output[@]}"
 fi
}
```
**Note:** If `TMOUT` is set as `readonly` through `readonly TMOUT` and/or `typeset -xr` in more than once, you will receive an error message when logging into a terminal session or connecting with openSSH. It is recommended that `TMOUT` be set only once in **only one** file.</t>
  </si>
  <si>
    <t>Run the following to verify the default user `umask` is set to `027`(octal) or `u=rwx,g=rx,o=` (Symbolic) to enforce newly created directories' permissions to be `750 (drwxr-x---)`, and newly created file's permissions be `640 (rw-r-----)`, or more restrictive:
```
#!/usr/bin/env bash
{ 
 l_output="" l_output2=""
 file_umask_chk()
 {
 if grep -Psiq -- '^\h*umask\h+(0?[0-7][2-7]7|u(=[rwx]{0,3}),g=([rx]{0,2}),o=)(\h*#.*)?$' "$l_file"; then
 l_output="$l_output\n - umask is set correctly in \"$l_file\""
 elif grep -Psiq -- '^\h*umask\h+(([0-7][0-7][01][0-7]\b|[0-7][0-7][0-7][0-6]\b)|([0-7][01][0-7]\b|[0-7][0-7][0-6]\b)|(u=[rwx]{1,3},)?(((g=[rx]?[rx]?w[rx]?[rx]?\b)(,o=[rwx]{1,3})?)|((g=[wrx]{1,3},)?o=[wrx]{1,3}\b)))' "$l_file"; then
 l_output2="$l_output2\n - umask is incorrectly set in \"$l_file\""
 fi
 }
 while IFS= read -r -d $'\0' l_file; do
 file_umask_chk
 done &lt; &lt;(find /etc/profile.d/ -type f -name '*.sh' -print0)
 [ -z "$l_output" ] &amp;&amp; l_file="/etc/profile" &amp;&amp; file_umask_chk
 [ -z "$l_output" ] &amp;&amp; l_file="/etc/bashrc" &amp;&amp; file_umask_chk
 [ -z "$l_output" ] &amp;&amp; l_file="/etc/bash.bashrc" &amp;&amp; file_umask_chk
 [ -z "$l_output" ] &amp;&amp; l_file="/etc/pam.d/postlogin"
 if [ -z "$l_output" ]; then
 if grep -Psiq -- '^\h*session\h+[^#\n\r]+\h+pam_umask\.so\h+([^#\n\r]+\h+)?umask=(0?[0-7][2-7]7)\b' "$l_file"; then
 l_output1="$l_output1\n - umask is set correctly in \"$l_file\""
 elif grep -Psiq '^\h*session\h+[^#\n\r]+\h+pam_umask\.so\h+([^#\n\r]+\h+)?umask=(([0-7][0-7][01][0-7]\b|[0-7][0-7][0-7][0-6]\b)|([0-7][01][0-7]\b))' "$l_file"; then
 l_output2="$l_output2\n - umask is incorrectly set in \"$l_file\""
 fi
 fi
 [ -z "$l_output" ] &amp;&amp; l_file="/etc/login.defs" &amp;&amp; file_umask_chk
 [ -z "$l_output" ] &amp;&amp; l_file="/etc/default/login" &amp;&amp; file_umask_chk
 [[ -z "$l_output" &amp;&amp; -z "$l_output2" ]] &amp;&amp; l_output2="$l_output2\n - umask is not set"
 if [ -z "$l_output2" ]; then
 echo -e "\n- Audit Result:\n ** PASS **\n - * Correctly configured * :\n$l_output\n"
 else
 echo -e "\n- Audit Result:\n ** FAIL **\n - * Reasons for audit failure * :\n$l_output2"
 [ -n "$l_output" ] &amp;&amp; echo -e "\n- * Correctly configured * :\n$l_output\n"
 fi
}
```</t>
  </si>
  <si>
    <t>Run the following command to verify `systemd-journald` is enabled:
```
# systemctl is-enabled systemd-journald.service
static
```
**Note:** By default the `systemd-journald` service does not have an `[Install]` section and thus cannot be enabled / disabled. It is meant to be referenced as `Requires` or `Wants` by other unit files. As such, if the status of `systemd-journald` is not `static`, investigate why
Run the following command to verify `systemd-journald` is active:
```
# systemctl is-active systemd-journald.service
active
```</t>
  </si>
  <si>
    <t>First determine if there is an override file `/etc/tmpfiles.d/systemd.conf`. If so, this file will override all default settings as defined in `/usr/lib/tmpfiles.d/systemd.conf` and should be inspected.
If no override file exists, inspect the default `/usr/lib/tmpfiles.d/systemd.conf` against the site specific requirements.
Ensure that file permissions are mode `0640` or more restrictive.
Run the following script to verify if an override file exists or not and if the files permissions are mode `640` or more restrictive:
```
#!/usr/bin/env bash
{
 l_output="" file_path=""
 # Check for the existence of an override file
 if [ -f /etc/tmpfiles.d/systemd.conf ]; then
 file_path="/etc/tmpfiles.d/systemd.conf"
 elif [ -f /usr/lib/tmpfiles.d/systemd.conf ]; then
 file_path="/usr/lib/tmpfiles.d/systemd.conf"
 fi 
 if [ -n "$file_path" ]; then # Ensure a file path is found
 higher_permissions_found=false # Initialize a flag to check if higher permissions are found
 # Read the file line by line and check for permissions higher than 0640
 while IFS= read -r line; do
 if echo "$line" | grep -Piq '^\s*[a-z]+\s+[^\s]+\s+0*([6-7][4-7][1-7]|7[0-7][0-7])\s+'; then
 higher_permissions_found=true
 break
 fi
 done &lt; "$file_path"
 if $higher_permissions_found; then
 echo -e "\n - permissions other than 0640 found in $file_path"
 l_output="$l_output\n - Inspect $file_path"
 else
 echo -e "All permissions inside $file_path are 0640 or more restrictive."
 fi
 fi
 if [ -z "$l_output" ]; then # Provide output from checks
 echo -e "\n- Audit Result:\n ** PASS **\n$file_path exists and has correct permissions set\n"
 else
 echo -e "\n- Audit Result:\n ** REVIEW **\n$l_output\n - Review permissions to ensure they are set IAW site policy"
 fi 
}
```</t>
  </si>
  <si>
    <t>Review `/etc/systemd/journald.conf` and files in the `/etc/systemd/journald.conf.d/` directory ending in `.conf`. Verify logs are rotated according to site policy. 
Run the following command and ensure logs are rotated according to site policy:
```
# systemd-analyze cat-config systemd/journald.conf | grep -E '(SystemMaxUse|SystemKeepFree|RuntimeMaxUse|RuntimeKeepFree|MaxFileSec)'
```
```
SystemMaxUse=
SystemKeepFree=
RuntimeMaxUse=
RuntimeKeepFree=
MaxFileSec=
```</t>
  </si>
  <si>
    <t>Run the following script to ensure only one logging system is in use:
```
#!/usr/bin/env bash
{
 l_output="" l_output2="" # Check the status of rsyslog and journald
 if systemctl is-active --quiet rsyslog; then
 l_output="$l_output\n - rsyslog is in use\n- follow the recommendations in Configure rsyslog subsection only"
 elif systemctl is-active --quiet systemd-journald; then
 l_output="$l_output\n - journald is in use\n- follow the recommendations in Configure journald subsection only"
 else
 echo -e “unable to determine system logging”
 l_output2="$l_output2\n - unable to determine system logging\n- Configure only ONE system logging: rsyslog OR journald"
 fi
 if [ -z "$l_output2" ]; then # Provide audit results
 echo -e "\n- Audit Result:\n ** PASS **\n$l_output\n"
 else
 echo -e "\n- Audit Result:\n ** FAIL **\n - Reason(s) for audit failure:\n$l_output2"
 fi
}
```</t>
  </si>
  <si>
    <t>**- IF -** `journald` is the method for capturing logs
Run the following command to verify `ForwardToSyslog` is set to `no`:
```
# systemd-analyze cat-config systemd/journald.conf systemd/journald.conf.d/* | grep -E "^ForwardToSyslog=no"
ForwardToSyslog=no
```</t>
  </si>
  <si>
    <t>Run the following command to verify `Compress` is set to `yes`:
```
# systemd-analyze cat-config systemd/journald.conf systemd/journald.conf.d/* | grep -E "^Compress=yes"
Compress=yes
```</t>
  </si>
  <si>
    <t>Run the following command to verify `Storage` is set to `persistent`:
```
# systemd-analyze cat-config systemd/journald.conf systemd/journald.conf.d/* | grep -E "^Storage=persistent"
Storage=persistent
```</t>
  </si>
  <si>
    <t>Run the following command to verify `systemd-journal-upload` authentication is configured:
```
# grep -P "^ *URL=|^ *ServerKeyFile=|^ *ServerCertificateFile=|^ *TrustedCertificateFile=" /etc/systemd/journal-upload.conf
```
Verify the output matches per your environments certificate locations and the URL of the log server:
_Example:_
```
[Upload]
URL=192.168.50.42
ServerKeyFile=/etc/ssl/private/journal-upload.pem
ServerCertificateFile=/etc/ssl/certs/journal-upload.pem
TrustedCertificateFile=/etc/ssl/ca/trusted.pem
```</t>
  </si>
  <si>
    <t>Run the following command to verify `systemd-journal-upload` is enabled.
```
# systemctl is-enabled systemd-journal-upload.service
enabled
```
Run the following command to verify `systemd-journal-upload` is active:
```
# systemctl is-active systemd-journal-upload.service
active
```</t>
  </si>
  <si>
    <t>Run the following command to verify `systemd-journal-remote.socket` and `systemd-journal-remote.service` are not enabled:
```
# systemctl is-enabled systemd-journal-remote.socket systemd-journal-remote.service | grep -P -- '^enabled'
```
Nothing should be returned
Run the following command to verify `systemd-journal-remote.socket` and `systemd-journal-remote.service` are not active:
```
# systemctl is-active systemd-journal-remote.socket systemd-journal-remote.service | grep -P -- '^active'
```
Nothing should be returned</t>
  </si>
  <si>
    <t>**- IF -** `rsyslog` is being used for logging on the system:
Run the following command to verify `rsyslog.service` is enabled:
```
# systemctl is-enabled rsyslog
enabled
```
Run the following command to verify `rsyslog.service` is active:
```
# systemctl is-active rsyslog.service
active
```</t>
  </si>
  <si>
    <t>Run the following command 
Run the following command to verify `$FileCreateMode`: 
```
# grep -Ps '^\h*\$FileCreateMode\h+0[0,2,4,6][0,2,4]0\b' /etc/rsyslog.conf /etc/rsyslog.d/*.conf
```
Verify the output is includes 0640 or more restrictive:
```
$FileCreateMode 0640 
```
Should a site policy dictate less restrictive permissions, ensure to follow said policy.
**Note:** More restrictive permissions such as `0600` is implicitly sufficient.</t>
  </si>
  <si>
    <t>Review the contents of `/etc/rsyslog.conf` and `/etc/rsyslog.d/*.conf` files to ensure appropriate logging is set. In addition, run the following command and verify that the log files are logging information as expected:
```
# ls -l /var/log/maillog
```</t>
  </si>
  <si>
    <t>Review `/etc/logrotate.conf` and `/etc/logrotate.d/*` and verify logs are rotated according to site policy.
```
#!/usr/bin/env bash
{ 
 l_output="" l_rotate_conf="" #check for logrotate.conf file
 if [ -f /etc/logrotate.conf ]; then
 l_rotate_conf="/etc/logrotate.conf"
 elif compgen -G "/etc/logrotate.d/*.conf" 2&gt;/dev/null; then
 for file in /etc/logrotate.d/*.conf; do
 l_rotate_conf="$file" 
 done
 elif systemctl is-active --quiet systemd-journal-upload.service; then
 echo -e "- journald is in use on system\n - recommendation is NA"
 else 
 echo -e "- logrotate is not configured"
 l_output="$l_output\n- rsyslog is in use and logrotate is not configured"
 fi
 if [ -z "$l_output" ]; then # Provide output from checks
 echo -e "\n- Audit Result:\n ** REVIEW **\n - $l_rotate_conf and verify logs are rotated according to site policy."
 else
 echo -e "\n- Audit Result:\n ** FAIL **\n - Reason(s) for audit failure:\n$l_output"
 fi
}
```</t>
  </si>
  <si>
    <t>Run the following script to verify that files in `/var/log/` have appropriate permissions and ownership:
- `/var/log/` files: `(lastlog|lastlog.*|wtmp|wtmp.*|wtmp-*|btmp|btmp.*|btmp-*)` user and group ownership is `root` and permissions are set to `0664` or more restrictive.
- `/var/log` files: `(secure|auth.log|syslog|messages|*.journal|.*journal~| * other files)` user ownership `(root|syslog)`, group ownership `(root|adm)`, and permissions are set to `0640` or more restrictive.
- `/var/log` files: `(gdm|gdm3|SSSD)` user ownership is `(root|SSSD)`, group ownership is `(root|SSSD|gdm|gdm3)`, and permissions are set to `660` or more restrictive.
```
#!/usr/bin/env bash
{
 l_op2="" l_output2=""
 l_uidmin="$(awk '/^\s*UID_MIN/{print $2}' /etc/login.defs)"
 file_test_chk()
 {
 l_op2=""
 if [ $(( $l_mode &amp; $perm_mask )) -gt 0 ]; then
 l_op2="$l_op2\n - Mode: \"$l_mode\" should be \"$maxperm\" or more restrictive"
 fi
 if [[ ! "$l_user" =~ $l_auser ]]; then
 l_op2="$l_op2\n - Owned by: \"$l_user\" and should be owned by \"${l_auser//|/ or }\""
 fi
 if [[ ! "$l_group" =~ $l_agroup ]]; then
 l_op2="$l_op2\n - Group owned by: \"$l_group\" and should be group owned by \"${l_agroup//|/ or }\""
 fi
 [ -n "$l_op2" ] &amp;&amp; l_output2="$l_output2\n - File: \"$l_fname\" is:$l_op2\n"
 }
 unset a_file &amp;&amp; a_file=() # clear and initialize array
 # Loop to create array with stat of files that could possibly fail one of the audits
 while IFS= read -r -d $'\0' l_file; do
 [ -e "$l_file" ] &amp;&amp; a_file+=("$(stat -Lc '%n^%#a^%U^%u^%G^%g' "$l_file")")
 done &lt; &lt;(find -L /var/log -type f \( -perm /0137 -o ! -user root -o ! -group root \) -print0)
 while IFS="^" read -r l_fname l_mode l_user l_uid l_group l_gid; do
 l_bname="$(basename "$l_fname")"
 case "$l_bname" in
 lastlog | lastlog.* | wtmp | wtmp.* | wtmp-* | btmp | btmp.* | btmp-* | README)
 perm_mask='0113'
 maxperm="$( printf '%o' $(( 0777 &amp; ~$perm_mask)) )"
 l_auser="root"
 l_agroup="(root|utmp)"
 file_test_chk
 ;;
 secure | auth.log | syslog | messages)
 perm_mask='0137'
 maxperm="$( printf '%o' $(( 0777 &amp; ~$perm_mask)) )"
 l_auser="(root|syslog)"
 l_agroup="(root|adm)"
 file_test_chk
 ;;
 SSSD | sssd)
 perm_mask='0117'
 maxperm="$( printf '%o' $(( 0777 &amp; ~$perm_mask)) )"
 l_auser="(root|SSSD)"
 l_agroup="(root|SSSD)"
 file_test_chk 
 ;;
 gdm | gdm3)
 perm_mask='0117'
 maxperm="$( printf '%o' $(( 0777 &amp; ~$perm_mask)) )"
 l_auser="root"
 l_agroup="(root|gdm|gdm3)"
 file_test_chk 
 ;;
 *.journal | *.journal~)
 perm_mask='0137'
 maxperm="$( printf '%o' $(( 0777 &amp; ~$perm_mask)) )"
 l_auser="root"
 l_agroup="(root|systemd-journal)"
 file_test_chk
 ;;
 *)
 perm_mask='0137'
 maxperm="$( printf '%o' $(( 0777 &amp; ~$perm_mask)) )"
 l_auser="(root|syslog)"
 l_agroup="(root|adm)"
 if [ "$l_uid" -lt "$l_uidmin" ] &amp;&amp; [ -z "$(awk -v grp="$l_group" -F: '$1==grp {print $4}' /etc/group)" ]; then
 if [[ ! "$l_user" =~ $l_auser ]]; then
 l_auser="(root|syslog|$l_user)"
 fi
 if [[ ! "$l_group" =~ $l_agroup ]]; then
 l_tst=""
 while l_out3="" read -r l_duid; do
 [ "$l_duid" -ge "$l_uidmin" ] &amp;&amp; l_tst=failed
 done &lt;&lt;&lt; "$(awk -F: '$4=='"$l_gid"' {print $3}' /etc/passwd)"
 [ "$l_tst" != "failed" ] &amp;&amp; l_agroup="(root|adm|$l_group)"
 fi
 fi
 file_test_chk
 ;;
 esac
 done &lt;&lt;&lt; "$(printf '%s\n' "${a_file[@]}")"
 unset a_file # Clear array
 # If all files passed, then we pass
 if [ -z "$l_output2" ]; then
 echo -e "\n- Audit Results:\n ** Pass **\n- All files in \"/var/log/\" have appropriate permissions and ownership\n"
 else
 # print the reason why we are failing
 echo -e "\n- Audit Results:\n ** Fail **\n$l_output2"
 fi
}
```</t>
  </si>
  <si>
    <t>Run the following command to verify `/etc/shells` is mode 644 or more restrictive, `Uid` is `0/root` and `Gid` is `0/root`:
```
# stat -Lc 'Access: (%#a/%A) Uid: ( %u/ %U) Gid: ( %g/ %G)' /etc/shells
Access: (0644/-rw-r--r--) Uid: ( 0/ root) Gid: ( 0/ root)
```</t>
  </si>
  <si>
    <t>Run the following commands to verify `/etc/security/opasswd` and `/etc/security/opasswd.old` are mode 600 or more restrictive, `Uid` is `0/root` and `Gid` is `0/root` if they exist:
```
# [ -e "/etc/security/opasswd" ] &amp;&amp; stat -Lc '%n Access: (%#a/%A) Uid: ( %u/ %U) Gid: ( %g/ %G)' /etc/security/opasswd
/etc/security/opasswd Access: (0600/-rw-------) Uid: ( 0/ root) Gid: ( 0/ root)
 -OR-
Nothing is returned
```
```
# [ -e "/etc/security/opasswd.old" ] &amp;&amp; stat -Lc '%n Access: (%#a/%A) Uid: ( %u/ %U) Gid: ( %g/ %G)' /etc/security/opasswd.old
/etc/security/opasswd.old Access: (0600/-rw-------) Uid: ( 0/ root) Gid: ( 0/ root)
 -OR-
Nothing is returned
```</t>
  </si>
  <si>
    <t>Run the following script to verify:
- No world writable files exist
- No world writable directories without the sticky bit exist
```
#!/usr/bin/env bash
{
 l_output="" l_output2=""
 l_smask='01000'
 a_file=(); a_dir=() # Initialize arrays
 a_path=(! -path "/run/user/*" -a ! -path "/proc/*" -a ! -path "*/containerd/*" -a ! -path "*/kubelet/pods/*" -a ! -path "*/kubelet/plugins/*" -a ! -path "/sys/*" -a ! -path "/snap/*")
 while IFS= read -r l_mount; do
 while IFS= read -r -d $'\0' l_file; do
 if [ -e "$l_file" ]; then
 [ -f "$l_file" ] &amp;&amp; a_file+=("$l_file") # Add WR files
 if [ -d "$l_file" ]; then # Add directories w/o sticky bit
 l_mode="$(stat -Lc '%#a' "$l_file")"
 [ ! $(( $l_mode &amp; $l_smask )) -gt 0 ] &amp;&amp; a_dir+=("$l_file")
 fi
 fi
 done &lt; &lt;(find "$l_mount" -xdev \( "${a_path[@]}" \) \( -type f -o -type d \) -perm -0002 -print0 2&gt; /dev/null)
 done &lt; &lt;(findmnt -Dkerno fstype,target | awk '($1 !~ /^\s*(nfs|proc|smb|vfat|iso9660|efivarfs|selinuxfs)/ &amp;&amp; $2 !~ /^(\/run\/user\/|\/tmp|\/var\/tmp)/){print $2}')
 if ! (( ${#a_file[@]} &gt; 0 )); then
 l_output="$l_output\n - No world writable files exist on the local filesystem."
 else
 l_output2="$l_output2\n - There are \"$(printf '%s' "${#a_file[@]}")\" World writable files on the system.\n - The following is a list of World writable files:\n$(printf '%s\n' "${a_file[@]}")\n - end of list\n"
 fi
 if ! (( ${#a_dir[@]} &gt; 0 )); then
 l_output="$l_output\n - Sticky bit is set on world writable directories on the local filesystem."
 else
 l_output2="$l_output2\n - There are \"$(printf '%s' "${#a_dir[@]}")\" World writable directories without the sticky bit on the system.\n - The following is a list of World writable directories without the sticky bit:\n$(printf '%s\n' "${a_dir[@]}")\n - end of list\n"
 fi
 unset a_path; unset a_arr; unset a_file; unset a_dir # Remove arrays
 # If l_output2 is empty, we pass
 if [ -z "$l_output2" ]; then
 echo -e "\n- Audit Result:\n ** PASS **\n - * Correctly configured * :\n$l_output\n"
 else
 echo -e "\n- Audit Result:\n ** FAIL **\n - * Reasons for audit failure * :\n$l_output2"
 [ -n "$l_output" ] &amp;&amp; echo -e "- * Correctly configured * :\n$l_output\n"
 fi
}
```
**Note:** On systems with a large number of files and/or directories, this audit may be a long running process</t>
  </si>
  <si>
    <t>Run the following script to verify no unowned or ungrouped files or directories exist:
```
#!/usr/bin/env bash
{
 l_output="" l_output2=""
 a_nouser=(); a_nogroup=() # Initialize arrays
 a_path=(! -path "/run/user/*" -a ! -path "/proc/*" -a ! -path "*/containerd/*" -a ! -path "*/kubelet/pods/*" -a ! -path "*/kubelet/plugins/*" -a ! -path "/sys/fs/cgroup/memory/*" -a ! -path "/var/*/private/*")
 while IFS= read -r l_mount; do
 while IFS= read -r -d $'\0' l_file; do
 if [ -e "$l_file" ]; then
 while IFS=: read -r l_user l_group; do
 [ "$l_user" = "UNKNOWN" ] &amp;&amp; a_nouser+=("$l_file")
 [ "$l_group" = "UNKNOWN" ] &amp;&amp; a_nogroup+=("$l_file")
 done &lt; &lt;(stat -Lc '%U:%G' "$l_file")
 fi
 done &lt; &lt;(find "$l_mount" -xdev \( "${a_path[@]}" \) \( -type f -o -type d \) \( -nouser -o -nogroup \) -print0 2&gt; /dev/null)
 done &lt; &lt;(findmnt -Dkerno fstype,target | awk '($1 !~ /^\s*(nfs|proc|smb|vfat|iso9660|efivarfs|selinuxfs)/ &amp;&amp; $2 !~ /^\/run\/user\//){print $2}')
 if ! (( ${#a_nouser[@]} &gt; 0 )); then
 l_output="$l_output\n - No files or directories without a owner exist on the local filesystem."
 else
 l_output2="$l_output2\n - There are \"$(printf '%s' "${#a_nouser[@]}")\" unowned files or directories on the system.\n - The following is a list of unowned files and/or directories:\n$(printf '%s\n' "${a_nouser[@]}")\n - end of list"
 fi
 if ! (( ${#a_nogroup[@]} &gt; 0 )); then
 l_output="$l_output\n - No files or directories without a group exist on the local filesystem."
 else
 l_output2="$l_output2\n - There are \"$(printf '%s' "${#a_nogroup[@]}")\" ungrouped files or directories on the system.\n - The following is a list of ungrouped files and/or directories:\n$(printf '%s\n' "${a_nogroup[@]}")\n - end of list"
 fi 
 unset a_path; unset a_arr ; unset a_nouser; unset a_nogroup # Remove arrays
 if [ -z "$l_output2" ]; then # If l_output2 is empty, we pass
 echo -e "\n- Audit Result:\n ** PASS **\n - * Correctly configured * :\n$l_output\n"
 else
 echo -e "\n- Audit Result:\n ** FAIL **\n - * Reasons for audit failure * :\n$l_output2"
 [ -n "$l_output" ] &amp;&amp; echo -e "\n- * Correctly configured * :\n$l_output\n"
 fi
}
```
**Note:** On systems with a large number of files and/or directories, this audit may be a long running process</t>
  </si>
  <si>
    <t>Run the following script to generate a list of SUID and SGID files:
```
#!/usr/bin/env bash
{
 l_output="" l_output2=""
 a_suid=(); a_sgid=() # initialize arrays
 while IFS= read -r l_mount; do
 while IFS= read -r -d $'\0' l_file; do
 if [ -e "$l_file" ]; then
 l_mode="$(stat -Lc '%#a' "$l_file")"
 [ $(( $l_mode &amp; 04000 )) -gt 0 ] &amp;&amp; a_suid+=("$l_file")
 [ $(( $l_mode &amp; 02000 )) -gt 0 ] &amp;&amp; a_sgid+=("$l_file")
 fi
 done &lt; &lt;(find "$l_mount" -xdev -type f \( -perm -2000 -o -perm -4000 \) -print0 2&gt;/dev/null)
 done &lt; &lt;(findmnt -Dkerno fstype,target,options | awk '($1 !~ /^\s*(nfs|proc|smb|vfat|iso9660|efivarfs|selinuxfs)/ &amp;&amp; $2 !~ /^\/run\/user\// &amp;&amp; $3 !~/noexec/ &amp;&amp; $3 !~/nosuid/) {print $2}')
 if ! (( ${#a_suid[@]} &gt; 0 )); then
 l_output="$l_output\n - No executable SUID files exist on the system"
 else
 l_output2="$l_output2\n - List of \"$(printf '%s' "${#a_suid[@]}")\" SUID executable files:\n$(printf '%s\n' "${a_suid[@]}")\n - end of list -\n"
 fi
 if ! (( ${#a_sgid[@]} &gt; 0 )); then
 l_output="$l_output\n - No SGID files exist on the system"
 else
 l_output2="$l_output2\n - List of \"$(printf '%s' "${#a_sgid[@]}")\" SGID executable files:\n$(printf '%s\n' "${a_sgid[@]}")\n - end of list -\n"
 fi
 [ -n "$l_output2" ] &amp;&amp; l_output2="$l_output2\n- Review the preceding list(s) of SUID and/or SGID files to\n- ensure that no rogue programs have been introduced onto the system.\n" 
 unset a_arr; unset a_suid; unset a_sgid # Remove arrays
 # If l_output2 is empty, Nothing to report
 if [ -z "$l_output2" ]; then
 echo -e "\n- Audit Result:\n$l_output\n"
 else
 echo -e "\n- Audit Result:\n$l_output2\n"
 [ -n "$l_output" ] &amp;&amp; echo -e "$l_output\n"
 fi
}
```
**Note:** on systems with a large number of files, this may be a long running process</t>
  </si>
  <si>
    <t>Run the following script to Ensure:
- local interactive user home directories exist
- Ensure local interactive users own their home directories
- Ensure local interactive user home directories are mode 750 or more restrictive
```
#!/usr/bin/env bash
{
 l_output="" l_output2="" l_heout2="" l_hoout2="" l_haout2=""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check\n"
 while read -r l_user l_home; do
 if [ -d "$l_home" ]; then
 l_mask='0027'
 l_max="$( printf '%o' $(( 0777 &amp; ~$l_mask)) )"
 while read -r l_own l_mode; do
 [ "$l_user" != "$l_own" ] &amp;&amp; l_hoout2="$l_hoout2\n - User: \"$l_user\" Home \"$l_home\" is owned by: \"$l_own\""
 if [ $(( $l_mode &amp; $l_mask )) -gt 0 ]; then
 l_haout2="$l_haout2\n - User: \"$l_user\" Home \"$l_home\" is mode: \"$l_mode\" should be mode: \"$l_max\" or more restrictive"
 fi
 done &lt;&lt;&lt; "$(stat -Lc '%U %#a' "$l_home")"
 else
 l_heout2="$l_heout2\n - User: \"$l_user\" Home \"$l_home\" Doesn't exist"
 fi
 done &lt;&lt;&lt; "$(printf '%s\n' "${a_uarr[@]}")"
 [ -z "$l_heout2" ] &amp;&amp; l_output="$l_output\n - home directories exist" || l_output2="$l_output2$l_heout2"
 [ -z "$l_hoout2" ] &amp;&amp; l_output="$l_output\n - own their home directory" || l_output2="$l_output2$l_hoout2"
 [ -z "$l_haout2" ] &amp;&amp; l_output="$l_output\n - home directories are mode: \"$l_max\" or more restrictive" || l_output2="$l_output2$l_haout2"
 [ -n "$l_output" ] &amp;&amp; l_output=" - All local interactive users:$l_output"
 if [ -z "$l_output2" ]; then # If l_output2 is empty, we pass
 echo -e "\n- Audit Result:\n ** PASS **\n - * Correctly configured * :\n$l_output"
 else
 echo -e "\n- Audit Result:\n ** FAIL **\n - * Reasons for audit failure * :\n$l_output2"
 [ -n "$l_output" ] &amp;&amp; echo -e "\n- * Correctly configured * :\n$l_output"
 fi
}
```</t>
  </si>
  <si>
    <t>Run the following script to verify local interactive user dot files:
- Don't include `.forward`, `.rhost`, or `.netrc` files
- Are mode 0644 or more restrictive
- Are owned by the local interactive user
- Are group owned by the user's primary group
- `.bash_history` is mode 0600 or more restrictive
**Note:** If a `.netrc` file is required, and follows local site policy, it should be mode `0600` or more restrictive.
```
#!/usr/bin/env bash
{
 a_output2=(); a_output3=()
 l_maxsize="1000" # Maximum number of local interactive users before warning (Default 1,000)
 l_valid_shells="^($( awk -F\/ '$NF != "nologin" {print}' /etc/shells | sed -rn '/^\//{s,/,\\\\/,g;p}' | paste -s -d '|' - ))$"
 a_user_and_home=() # Create array with local users and their home directories
 while read -r l_local_user l_local_user_home; do # Populate array with users and user home location
 [[ -n "$l_local_user" &amp;&amp; -n "$l_local_user_home" ]] &amp;&amp; a_user_and_home+=("$l_local_user:$l_local_user_home")
 done &lt;&lt;&lt; "$(awk -v pat="$l_valid_shells" -F: '$(NF) ~ pat { print $1 " " $(NF-1) }' /etc/passwd)"
 l_asize="${#a_user_and_home[@]}" # Here if we want to look at number of users before proceeding 
 [ "${#a_user_and_home[@]}" -gt "$l_maxsize" ] &amp;&amp; printf '%s\n' "" " ** INFO **" \
 " - \"$l_asize\" Local interactive users found on the system" \
 " - This may be a long running check" ""
 file_access_chk()
 {
 a_access_out=()
 l_max="$( printf '%o' $(( 0777 &amp; ~$l_mask)) )"
 if [ $(( $l_mode &amp; $l_mask )) -gt 0 ]; then
 a_access_out+=(" - File: \"$l_hdfile\" is mode: \"$l_mode\" and should be mode: \"$l_max\" or more restrictive")
 fi
 if [[ ! "$l_owner" =~ ($l_user) ]]; then
 a_access_out+=(" - File: \"$l_hdfile\" owned by: \"$l_owner\" and should be owned by \"${l_user//|/ or }\"")
 fi
 if [[ ! "$l_gowner" =~ ($l_group) ]]; then
 a_access_out+=(" - File: \"$l_hdfile\" group owned by: \"$l_gowner\" and should be group owned by \"${l_group//|/ or }\"")
 fi
 }
 while IFS=: read -r l_user l_home; do
 a_dot_file=(); a_netrc=(); a_netrc_warn=(); a_bhout=(); a_hdirout=()
 if [ -d "$l_home" ]; then
 l_group="$(id -gn "$l_user" | xargs)";l_group="${l_group// /|}"
 while IFS= read -r -d $'\0' l_hdfile; do
 while read -r l_mode l_owner l_gowner; do
 case "$(basename "$l_hdfile")" in
 .forward | .rhost )
 a_dot_file+=(" - File: \"$l_hdfile\" exists") ;;
 .netrc )
 l_mask='0177'; file_access_chk
 if [ "${#a_access_out[@]}" -gt 0 ]; then
 a_netrc+=("${a_access_out[@]}")
 else
 a_netrc_warn+=(" - File: \"$l_hdfile\" exists")
 fi ;;
 .bash_history )
 l_mask='0177'; file_access_chk
 [ "${#a_access_out[@]}" -gt 0 ] &amp;&amp; a_bhout+=("${a_access_out[@]}") ;;
 * )
 l_mask='0133'; file_access_chk
 [ "${#a_access_out[@]}" -gt 0 ] &amp;&amp; a_hdirout+=("${a_access_out[@]}") ;;
 esac
 done &lt; &lt;(stat -Lc '%#a %U %G' "$l_hdfile")
 done &lt; &lt;(find "$l_home" -xdev -type f -name '.*' -print0)
 fi
 if [[ "${#a_dot_file[@]}" -gt 0 || "${#a_netrc[@]}" -gt 0 || "${#a_bhout[@]}" -gt 0 || "${#a_hdirout[@]}" -gt 0 ]]; then
 a_output2+=(" - User: \"$l_user\" Home Directory: \"$l_home\"" "${a_dot_file[@]}" "${a_netrc[@]}" "${a_bhout[@]}" "${a_hdirout[@]}")
 fi
 [ "${#a_netrc_warn[@]}" -gt 0 ] &amp;&amp; a_output3+=(" - User: \"$l_user\" Home Directory: \"$l_home\"" "${a_netrc_warn[@]}")
 done &lt;&lt;&lt; "$(printf '%s\n' "${a_user_and_home[@]}")"
 if [ "${#a_output2[@]}" -le 0 ]; then # If l_output2 is empty, we pass
 [ "${#a_output3[@]}" -gt 0 ] &amp;&amp; printf '%s\n' " ** WARNING **" "${a_output3[@]}"
 printf '%s\n' "- Audit Result:" " ** PASS **"
 else
 printf '%s\n' "- Audit Result:" " ** FAIL **" " - * Reasons for audit failure * :" "${a_output2[@]}" ""
 [ "${#a_output3[@]}" -gt 0 ] &amp;&amp; printf '%s\n' " ** WARNING **" "${a_output3[@]}"
 fi
}
```</t>
  </si>
  <si>
    <t>Run the following command and verify the output shows that `/tmp` is mounted. Particular requirements pertaining to mount options are covered in ensuing sections.
```
# findmnt -kn /tmp
```
_Example output:_
```
/tmp tmpfs tmpfs rw,nosuid,nodev,noexec
```
Ensure that systemd will mount the `/tmp` partition at boot time.
```
# systemctl is-enabled tmp.mount
```
_Example output:_
```
generated
```
Verify output is not `masked` or `disabled`.
**Note:** By default, systemd will output `generated` if there is an entry in `/etc/fstab` for `/tmp`. This just means systemd will use the entry in `/etc/fstab` instead of its default unit file configuration for `/tmp`.</t>
  </si>
  <si>
    <t>**- IF -** a separate partition exists for `/tmp`, verify that the `nodev` option is set.
Run the following command to verify that the `nodev` mount option is set.
_Example:_
```
# findmnt -kn /tmp | grep -v nodev
Nothing should be returned
```</t>
  </si>
  <si>
    <t>**- IF -** a separate partition exists for `/tmp`, verify that the `noexec` option is set.
Run the following command to verify that the `noexec` mount option is set.
_Example:_
```
# findmnt -kn /tmp | grep -v noexec
Nothing should be returned
```</t>
  </si>
  <si>
    <t>**- IF -** a separate partition exists for `/tmp`, verify that the `nosuid` option is set.
Run the following command to verify that the `nosuid` mount option is set.
_Example:_
```
# findmnt -kn /tmp | grep -v nosuid
Nothing should be returned
```</t>
  </si>
  <si>
    <t>**- IF -** a separate partition exists for `/var`, verify that the `nodev` option is set.
Run the following command to verify that the `nodev` mount option is set.
_Example:_
```
# findmnt -kn /var | grep -v nodev
Nothing should be returned
```</t>
  </si>
  <si>
    <t>**- IF -** a separate partition exists for `/var`, verify that the `nosuid` option is set.
Run the following command to verify that the `nosuid` mount option is set.
_Example:_
```
# findmnt -kn /var | grep -v nosuid
Nothing should be returned
```</t>
  </si>
  <si>
    <t>**- IF -** a separate partition exists for `/var/tmp`, verify that the `noexec` option is set.
Run the following command to verify that the `noexec` mount option is set.
_Example:_
```
# findmnt -kn /var/tmp | grep -v noexec
Nothing should be returned
```</t>
  </si>
  <si>
    <t>**- IF -** a separate partition exists for `/var/tmp`, verify that the `nosuid` option is set.
Run the following command to verify that the `nosuid` mount option is set.
_Example:_
```
# findmnt -kn /var/tmp | grep -v nosuid
Nothing should be returned
```</t>
  </si>
  <si>
    <t>**- IF -** a separate partition exists for `/var/tmp`, verify that the `nodev` option is set.
Run the following command to verify that the `nodev` mount option is set.
_Example:_
```
# findmnt -kn /var/tmp | grep -v nodev
Nothing should be returned
```</t>
  </si>
  <si>
    <t>**- IF -** a separate partition exists for `/var/log`, verify that the `nodev` option is set.
Run the following command to verify that the `nodev` mount option is set.
_Example:_
```
# findmnt -kn /var/log | grep -v nodev
Nothing should be returned
```</t>
  </si>
  <si>
    <t>**- IF -** a separate partition exists for `/var/log`, verify that the `noexec` option is set.
Run the following command to verify that the `noexec` mount option is set.
_Example:_
```
# findmnt -kn /var/log | grep -v noexec
Nothing should be returned
```</t>
  </si>
  <si>
    <t>**- IF -** a separate partition exists for `/var/log`, verify that the `nosuid` option is set.
Run the following command to verify that the `nosuid` mount option is set.
_Example:_
```
# findmnt -kn /var/log | grep -v nosuid
Nothing should be returned
```</t>
  </si>
  <si>
    <t>**- IF -** a separate partition exists for `/var/log/audit`, verify that the `noexec` option is set.
Run the following command to verify that the `noexec` mount option is set.
_Example:_
```
# findmnt -kn /var/log/audit | grep -v noexec
Nothing should be returned
```</t>
  </si>
  <si>
    <t>**- IF -** a separate partition exists for `/var/log/audit`, verify that the `nodev` option is set.
Run the following command to verify that the `nodev` mount option is set.
_Example:_
```
# findmnt -kn /var/log/audit | grep -v nodev
Nothing should be returned
```</t>
  </si>
  <si>
    <t>**- IF -** a separate partition exists for `/var/log/audit`, verify that the `nosuid` option is set.
Run the following command to verify that the `nosuid` mount option is set.
_Example:_
```
# findmnt -kn /var/log/audit | grep -v nosuid
Nothing should be returned
```</t>
  </si>
  <si>
    <t>**- IF -** a separate partition exists for `/home`, verify that the `nodev` option is set.
Run the following command to verify that the `nodev` mount option is set.
_Example:_
```
# findmnt -kn /home | grep -v nodev
Nothing should be returned
```</t>
  </si>
  <si>
    <t>**- IF -** a separate partition exists for `/home`, verify that the `nosuid` option is set.
Run the following command to verify that the `nosuid` mount option is set.
_Example:_
```
# findmnt -kn /home | grep -v nosuid
Nothing should be returned
```</t>
  </si>
  <si>
    <t>**- IF -** `/dev/shm` is to be used on the system, run the following command and verify the output shows that `/dev/shm` is mounted. Particular requirements pertaining to mount options are covered in ensuing sections.
```
# findmnt -kn /dev/shm
```
_Example output:_
```
/dev/shm tmpfs tmpfs rw,nosuid,nodev,noexec,relatime,seclabel
```</t>
  </si>
  <si>
    <t>**- IF -** a separate partition exists for `/dev/shm`, verify that the `nodev` option is set.
```
# findmnt -kn /dev/shm | grep -v 'nodev'
Nothing should be returned
```</t>
  </si>
  <si>
    <t>**- IF -** a separate partition exists for `/dev/shm`, verify that the `noexec` option is set.
```
# findmnt -kn /dev/shm | grep -v 'noexec'
Nothing should be returned
```</t>
  </si>
  <si>
    <t>**- IF -** a separate partition exists for `/dev/shm`, verify that the `nosuid` option is set.
```
# findmnt -kn /dev/shm | grep -v 'nosuid'
Nothing should be returned
```</t>
  </si>
  <si>
    <t>Global configuration. Run the following command and verify that global configuration for `gpgcheck` is enabled. (set to `1`, `True`, or `yes`):
```
# grep -Pi -- '^\h*gpgcheck\h*=\h*(1|true|yes)\b' /etc/dnf/dnf.conf
gpgcheck=1
```
**Note:** `true` or `yes` is also acceptable
Configuration in `/etc/yum.repos.d/` takes precedence over the global configuration. Run the following command and verify that there are no instances of entries starting with `gpgcheck` returned set to `0`. Nor should there be any invalid (non-boolean) values. When `dnf` encounters such invalid entries they are ignored and the global configuration is applied.
```
# grep -Pris -- '^\h*gpgcheck\h*=\h*(0|[2-9]|[1-9][0-9]+|false|no)\b' /etc/yum.repos.d/
```
Nothing should be returned</t>
  </si>
  <si>
    <t>Run the following command and verify `aide` is installed:
```
# rpm -q aide
aide-&lt;version&gt;
```</t>
  </si>
  <si>
    <t>Run the following commands to verify a cron job scheduled to run the aide check.
```
# grep -Ers '^([^#]+\s+)?(\/usr\/s?bin\/|^\s*)aide(\.wrapper)?\s(--?\S+\s)*(--(check|update)|\$AIDEARGS)\b' /etc/cron.* /etc/crontab /var/spool/cron/
```
Ensure a cron job in compliance with site policy is returned.
**- OR -** 
Run the following commands to verify that `aidecheck.service` and `aidecheck.timer` are enabled and `aidcheck.timer` is running
```
# systemctl is-enabled aidecheck.service
# systemctl is-enabled aidecheck.timer
# systemctl status aidecheck.timer
```</t>
  </si>
  <si>
    <t>Verify that Advanced Intrusion Detection Environment (AIDE) is properly configured . 
Run the following script to verify:
- AIDE is configured to use cryptographic mechanisms to protect the integrity of audit tools:
- The following audit tool files include the options "p, i, n, u, g, s, b, acl, xattrs and sha512"
 - auditctl
 - auditd
 - ausearch
 - aureport
 - autrace
 - augenrules 
```
#!/usr/bin/env bash
{
 a_output=();a_output2=();a_output3=();a_parlist=()
 l_systemd_analyze="$(whereis systemd-analyze | awk '{print $2}')"
 a_audit_files=("auditctl" "auditd" "ausearch" "aureport" "autrace" "augenrules")
 f_parameter_chk()
 {
 for l_tool_file in "${a_parlist[@]}"; do
 if grep -Pq -- '\b'"$l_tool_file"'\b' &lt;&lt;&lt; "${!A_out[*]}"; then
 for l_string in "${!A_out[@]}"; do
 l_check="$(grep -Po -- '^\h*(\/usr)?\/sbin\/'"$l_tool_file"'\b' &lt;&lt;&lt; "$l_string")"
 if [ -n "$l_check" ]; then
 l_fname="$(printf '%s' "${A_out[$l_string]}")"
 [ "$l_check" != "$(readlink -f "$l_check")" ] &amp;&amp; \
 a_output3+=(" - \"$l_check\" should be updated to: \"$(readlink -f "$l_check")\"" " in: \"$l_fname\"")
 a_missing=()
 for l_var in "${a_items[@]}"; do
 if ! grep -Pq -- "\b$l_var\b" &lt;&lt;&lt; "$l_string"; then
 a_missing+=("\"$l_var\"")
 fi
 done
 if [ "${#a_missing[@]}" -gt 0 ]; then
 a_output2+=(" - Option(s): ( ${a_missing[*]} ) are missing from: \"$l_tool_file\" in: \"$l_fname\"")
 else
 a_output+=(" - Audit tool file \"$l_tool_file\" exists as:" " \"$l_string\"" " in the configuration file: \"$l_fname\"")
 fi
 fi
 done
 else
 a_output2+=(" - Audit tool file \"$l_tool_file\" doesn't exist in an AIDE configuration file")
 fi
 done
 }
 f_aide_conf()
 {
 l_config_file="$(whereis aide.conf | awk '{print $2}')"
 if [ -f "$l_config_file" ]; then
 a_items=("p" "i" "n" "u" "g" "s" "b" "acl" "xattrs" "sha512")
 declare -A A_out
 while IFS= read -r l_out; do
 if grep -Pq -- '^\h*\#\h*\/[^#\n\r]+\.conf\b' &lt;&lt;&lt; "$l_out"; then
 l_file="${l_out//# /}"
 else
 for i in "${a_parlist[@]}"; do
 grep -Pq -- '^\h*(\/usr)?\/sbin\/'"$i"'\b' &lt;&lt;&lt; "$l_out" &amp;&amp; A_out+=(["$l_out"]="$l_file")
 done
 fi
 done &lt; &lt;("$l_systemd_analyze" cat-config "$l_config_file" | grep -Pio '^\h*([^#\n\r]+|#\h*\/[^#\n\r\h]+\.conf\b)')
 if [ "${#A_out[@]}" -gt 0 ]; then
 f_parameter_chk
 else
 a_output2+=(" - No audit tool files are configured in an AIDE configuration file")
 fi
 else
 a_output2+=(" - AIDE configuration file not found." " Please verify AIDE is installed on the system")
 fi
 }
 for l_audit_file in "${a_audit_files[@]}"; do
 if [ -f "$(readlink -f "/sbin/$l_audit_file")" ]; then
 a_parlist+=("$l_audit_file")
 else
 a_output+=(" - Audit tool file \"$(readlink -f "/sbin/$l_audit_file")\" doesn't exist")
 fi
 done
 [ "${#a_parlist[@]}" -gt 0 ] &amp;&amp; f_aide_conf
 if [ "${#a_output2[@]}" -le 0 ]; then
 printf '%s\n' "" "- Audit Result:" " ** PASS **" "${a_output[@]}"
 [ "${#a_output3[@]}" -gt 0 ] &amp;&amp; printf '%s\n' "" " ** WARNING **" "${a_output3[@]}"
 else
 printf '%s\n' "" "- Audit Result:" " ** FAIL **" " * Reasons for audit failure *" "${a_output2[@]}" ""
 [ "${#a_output3[@]}" -gt 0 ] &amp;&amp; printf '%s\n' "" " ** WARNING **" "${a_output3[@]}"
 [ "${#a_output[@]}" -gt 0 ] &amp;&amp; printf '%s\n' "- Correctly set:" "${a_output[@]}"
 fi
}
```
**Note:** The script is written to read the "winning" configuration setting, to include any configuration settings in files included as part of the `@@x_include` setting.</t>
  </si>
  <si>
    <t>Run the following script to verify the bootloader password has been set:
```
#!/usr/bin/env bash
{
 l_grub_password_file="$(find /boot -type f -name 'user.cfg' ! -empty)"
 if [ -f "$l_grub_password_file" ]; then
 awk -F. '/^\s*GRUB2_PASSWORD=\S+/ {print $1"."$2"."$3}' "$l_grub_password_file"
 fi
}
```
Output should be similar to:
```
GRUB2_PASSWORD=grub.pbkdf2.sha512
```</t>
  </si>
  <si>
    <t>Run the following script to verify grub configuration files:
- For systems using UEFI (Files located in `/boot/efi/EFI/*`):
 - Mode is `0700` or more restrictive
- For systems using BIOS (Files located in `/boot/grub2/*`):
 - Mode is `0600` or more restrictive
- Owner is the user `root`
- Group owner is group `root`
```
#!/usr/bin/env bash
{
 l_output="" l_output2="" 
 file_mug_chk()
 {
 l_out="" l_out2=""
 [[ "$(dirname "$l_file")" =~ ^\/boot\/efi\/EFI ]] &amp;&amp; l_pmask="0077" || l_pmask="0177"
 l_maxperm="$( printf '%o' $(( 0777 &amp; ~$l_pmask )) )"
 if [ $(( $l_mode &amp; $l_pmask )) -gt 0 ]; then
 l_out2="$l_out2\n - Is mode \"$l_mode\" and should be mode: \"$l_maxperm\" or more restrictive"
 else
 l_out="$l_out\n - Is correctly mode: \"$l_mode\" which is mode: \"$l_maxperm\" or more restrictive"
 fi
 if [ "$l_user" = "root" ]; then
 l_out="$l_out\n - Is correctly owned by user: \"$l_user\""
 else
 l_out2="$l_out2\n - Is owned by user: \"$l_user\" and should be owned by user: \"root\""
 fi
 if [ "$l_group" = "root" ]; then
 l_out="$l_out\n - Is correctly group-owned by group: \"$l_user\""
 else
 l_out2="$l_out2\n - Is group-owned by group: \"$l_user\" and should be group-owned by group: \"root\""
 fi
 [ -n "$l_out" ] &amp;&amp; l_output="$l_output\n - File: \"$l_file\"$l_out\n"
 [ -n "$l_out2" ] &amp;&amp; l_output2="$l_output2\n - File: \"$l_file\"$l_out2\n"
 }
 while IFS= read -r -d $'\0' l_gfile; do
 while read -r l_file l_mode l_user l_group; do
 file_mug_chk
 done &lt;&lt;&lt; "$(stat -Lc '%n %#a %U %G' "$l_gfile")"
 done &lt; &lt;(find /boot -type f \( -name 'grub*' -o -name 'user.cfg' \) -print0)
 if [ -z "$l_output2" ]; then
 echo -e "\n- Audit Result:\n *** PASS ***\n- * Correctly set * :\n$l_output\n"
 else
 echo -e "\n- Audit Result:\n ** FAIL **\n - * Reasons for audit failure * :\n$l_output2\n"
 [ -n "$l_output" ] &amp;&amp; echo -e " - * Correctly set * :\n$l_output\n"
 fi
}
```</t>
  </si>
  <si>
    <t>Run the following script to verify `Storage` is set to `none` in `/etc/systemd/coredump.conf` or a file in the `/etc/systemd/coredump.conf.d/` directory:
```
#!/usr/bin/env bash
{
 l_output="" l_output2=""
 a_parlist=("Storage=none")
 l_systemd_config_file="/etc/systemd/coredump.conf" # Main systemd configuration file
 config_file_parameter_chk()
 {
 unset A_out; declare -A A_out # Check config file(s) setting
 while read -r l_out; do
 if [ -n "$l_out" ]; then
 if [[ $l_out =~ ^\s*# ]]; then
 l_file="${l_out//# /}"
 else
 l_systemd_parameter="$(awk -F= '{print $1}' &lt;&lt;&lt; "$l_out" | xargs)"
 grep -Piq -- "^\h*$l_systemd_parameter_name\b" &lt;&lt;&lt; "$l_systemd_parameter" &amp;&amp; A_out+=(["$l_systemd_parameter"]="$l_file")
 fi
 fi
 done &lt; &lt;(/usr/bin/systemd-analyze cat-config "$l_systemd_config_file" | grep -Pio '^\h*([^#\n\r]+|#\h*\/[^#\n\r\h]+\.conf\b)')
 if (( ${#A_out[@]} &gt; 0 )); then # Assess output from files and generate output
 while IFS="=" read -r l_systemd_file_parameter_name l_systemd_file_parameter_value; do
 l_systemd_file_parameter_name="${l_systemd_file_parameter_name// /}"
 l_systemd_file_parameter_value="${l_systemd_file_parameter_value// /}"
 if grep -Piq "^\h*$l_systemd_parameter_value\b" &lt;&lt;&lt; "$l_systemd_file_parameter_value"; then
 l_output="$l_output\n - \"$l_systemd_parameter_name\" is correctly set to \"$l_systemd_file_parameter_value\" in \"$(printf '%s' "${A_out[@]}")\"\n"
 else
 l_output2="$l_output2\n - \"$l_systemd_parameter_name\" is incorrectly set to \"$l_systemd_file_parameter_value\" in \"$(printf '%s' "${A_out[@]}")\" and should have a value matching: \"$l_systemd_parameter_value\"\n"
 fi
 done &lt; &lt;(grep -Pio -- "^\h*$l_systemd_parameter_name\h*=\h*\H+" "${A_out[@]}")
 else
 l_output2="$l_output2\n - \"$l_systemd_parameter_name\" is not set in an included file\n ** Note: \"$l_systemd_parameter_name\" May be set in a file that's ignored by load procedure **\n"
 fi
 }
 while IFS="=" read -r l_systemd_parameter_name l_systemd_parameter_value; do # Assess and check parameters
 l_systemd_parameter_name="${l_systemd_parameter_name// /}"
 l_systemd_parameter_value="${l_systemd_parameter_value// /}"
 config_file_parameter_chk
 done &lt; &lt;(printf '%s\n' "${a_parlist[@]}")
 if [ -z "$l_output2" ]; then # Provide output from checks
 echo -e "\n- Audit Result:\n ** PASS **\n$l_output\n"
 else
 echo -e "\n- Audit Result:\n ** FAIL **\n - Reason(s) for audit failure:\n$l_output2"
 [ -n "$l_output" ] &amp;&amp; echo -e "\n- Correctly set:\n$l_output\n"
 fi
}
```</t>
  </si>
  <si>
    <t>Run the following script to verify `ProcessSizeMax` is set to `0` in `/etc/systemd/coredump.conf` or a file in the `/etc/systemd/coredump.conf.d/` directory:
```
#!/usr/bin/env bash
{
 l_output="" l_output2=""
 a_parlist=("ProcessSizeMax=0")
 l_systemd_config_file="/etc/systemd/coredump.conf" # Main systemd configuration file
 config_file_parameter_chk()
 {
 unset A_out; declare -A A_out # Check config file(s) setting
 while read -r l_out; do
 if [ -n "$l_out" ]; then
 if [[ $l_out =~ ^\s*# ]]; then
 l_file="${l_out//# /}"
 else
 l_systemd_parameter="$(awk -F= '{print $1}' &lt;&lt;&lt; "$l_out" | xargs)"
 grep -Piq -- "^\h*$l_systemd_parameter_name\b" &lt;&lt;&lt; "$l_systemd_parameter" &amp;&amp; A_out+=(["$l_systemd_parameter"]="$l_file")
 fi
 fi
 done &lt; &lt;(/usr/bin/systemd-analyze cat-config "$l_systemd_config_file" | grep -Pio '^\h*([^#\n\r]+|#\h*\/[^#\n\r\h]+\.conf\b)')
 if (( ${#A_out[@]} &gt; 0 )); then # Assess output from files and generate output
 while IFS="=" read -r l_systemd_file_parameter_name l_systemd_file_parameter_value; do
 l_systemd_file_parameter_name="${l_systemd_file_parameter_name// /}"
 l_systemd_file_parameter_value="${l_systemd_file_parameter_value// /}"
 if grep -Piq "^\h*$l_systemd_parameter_value\b" &lt;&lt;&lt; "$l_systemd_file_parameter_value"; then
 l_output="$l_output\n - \"$l_systemd_parameter_name\" is correctly set to \"$l_systemd_file_parameter_value\" in \"$(printf '%s' "${A_out[@]}")\"\n"
 else
 l_output2="$l_output2\n - \"$l_systemd_parameter_name\" is incorrectly set to \"$l_systemd_file_parameter_value\" in \"$(printf '%s' "${A_out[@]}")\" and should have a value matching: \"$l_systemd_parameter_value\"\n"
 fi
 done &lt; &lt;(grep -Pio -- "^\h*$l_systemd_parameter_name\h*=\h*\H+" "${A_out[@]}")
 else
 l_output2="$l_output2\n - \"$l_systemd_parameter_name\" is not set in an included file\n ** Note: \"$l_systemd_parameter_name\" May be set in a file that's ignored by load procedure **\n"
 fi
 }
 while IFS="=" read -r l_systemd_parameter_name l_systemd_parameter_value; do # Assess and check parameters
 l_systemd_parameter_name="${l_systemd_parameter_name// /}"
 l_systemd_parameter_value="${l_systemd_parameter_value// /}"
 config_file_parameter_chk
 done &lt; &lt;(printf '%s\n' "${a_parlist[@]}")
 if [ -z "$l_output2" ]; then # Provide output from checks
 echo -e "\n- Audit Result:\n ** PASS **\n$l_output\n"
 else
 echo -e "\n- Audit Result:\n ** FAIL **\n - Reason(s) for audit failure:\n$l_output2"
 [ -n "$l_output" ] &amp;&amp; echo -e "\n- Correctly set:\n$l_output\n"
 fi
}
```</t>
  </si>
  <si>
    <t>Verify SELinux is installed.
Run the following command:
```
# rpm -q libselinux
libselinux-&lt;version&gt;
```</t>
  </si>
  <si>
    <t>Run the following command to verify that neither the `selinux=0` or `enforcing=0` parameters have been set:
```
# grubby --info=ALL | grep -Po '(selinux|enforcing)=0\b'
```
Nothing should be returned</t>
  </si>
  <si>
    <t>Run the following commands and ensure output matches either " `targeted` " or " `mls` ":
```
# grep -E '^\s*SELINUXTYPE=(targeted|mls)\b' /etc/selinux/config
SELINUXTYPE=targeted
```
```
# sestatus | grep Loaded
Loaded policy name: targeted
```</t>
  </si>
  <si>
    <t>Run the following command to verify SELinux's current mode:
```
# getenforce
Enforcing
-OR-
Permissive
```
Run the following command to verify SELinux's configured mode:
```
# grep -Ei '^\s*SELINUX=(enforcing|permissive)' /etc/selinux/config
SELINUX=enforcing
-OR-
SELINUX=permissive
```</t>
  </si>
  <si>
    <t>Verify `setroubleshoot` is not installed.
Run the following command:
```
# rpm -q setroubleshoot
package setroubleshoot is not installed
```</t>
  </si>
  <si>
    <t>Run the following command and verify `mcstrans` is not installed. 
```
# rpm -q mcstrans
package mcstrans is not installed
```</t>
  </si>
  <si>
    <t>Run the following script to verify `MOTD` files do not contain system information:
```
#!/usr/bin/env bash
{
 l_output="" l_output2=""
 a_files=()
 for l_file in /etc/motd{,.d/*}; do
 if grep -Psqi -- "(\\\v|\\\r|\\\m|\\\s|\b$(grep ^ID= /etc/os-release | cut -d= -f2 | sed -e 's/"//g')\b)" "$l_file"; then
 l_output2="$l_output2\n - File: \"$l_file\" includes system information"
 else
 a_files+=("$l_file")
 fi
 done
 if [ "${#a_files[@]}" -gt 0 ]; then
 echo -e "\n- ** Please review the following files and verify their contents follow local site policy **\n"
 printf '%s\n' "${a_files[@]}"
 elif [ -z "$l_output2" ]; then
 echo -e "- ** No MOTD files with any size were found. Please verify this conforms to local site policy ** -"
 fi
 if [ -z "$l_output2" ]; then
 l_output=" - No MOTD files include system information"
 echo -e "\n- Audit Result:\n ** PASS **\n$l_output\n"
 else
 echo -e "\n- Audit Result:\n ** FAIL **\n - Reason(s) for audit failure:\n$l_output2\n"
 fi
}
```
Review any files returned and verify that they follow local site policy</t>
  </si>
  <si>
    <t>Run the following command and verify that the contents match site policy:
```
# cat /etc/issue
```
Run the following command and verify no results are returned:
```
# grep -E -i "(\\\v|\\\r|\\\m|\\\s|$(grep '^ID=' /etc/os-release | cut -d= -f2 | sed -e 's/"//g'))" /etc/issue
```</t>
  </si>
  <si>
    <t>Run the following command and verify that the contents match site policy:
```
# cat /etc/issue.net
```
Run the following command and verify no results are returned:
```
# grep -E -i "(\\\v|\\\r|\\\m|\\\s|$(grep '^ID=' /etc/os-release | cut -d= -f2 | sed -e 's/"//g'))" /etc/issue.net
```</t>
  </si>
  <si>
    <t>Run the following command and verify that if `/etc/motd` exists, `Access` is `644` or more restrictive, `Uid` and `Gid` are both `0/root`:
```
# [ -e /etc/motd ] &amp;&amp; stat -Lc 'Access: (%#a/%A) Uid: ( %u/ %U) Gid: { %g/ %G)' /etc/motd
Access: (0644/-rw-r--r--) Uid: ( 0/ root) Gid: ( 0/ root)
 -- OR --
Nothing is returned
```</t>
  </si>
  <si>
    <t>Run the following command and verify `Access` is `644` or more restrictive and `Uid` and `Gid` are both `0/root`:
```
# stat -Lc 'Access: (%#a/%A) Uid: ( %u/ %U) Gid: { %g/ %G)' /etc/issue
Access: (0644/-rw-r--r--) Uid: ( 0/ root) Gid: { 0/ root)
```</t>
  </si>
  <si>
    <t>Run the following command and verify `Access` is `644` or more restrictive and `Uid` and `Gid` are both `0/root`:
```
# stat -Lc 'Access: (%#a/%A) Uid: ( %u/ %U) Gid: { %g/ %G)' /etc/issue.net
Access: (0644/-rw-r--r--) Uid: ( 0/ root) Gid: ( 0/ root)
```</t>
  </si>
  <si>
    <t>Run the following script to verify that the text banner on the login screen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</si>
  <si>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and to verify that the `disable-user-list` option is enabled or GNOME isn't installed: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output="" output2=""
 l_gdmfile="$(grep -Pril '^\h*disable-user-list\h*=\h*true\b' /etc/dconf/db)"
 if [ -n "$l_gdmfile" ]; then
 output="$output\n - The \"disable-user-list\" option is enabled in \"$l_gdmfile\""
 l_gdmprofile="$(awk -F\/ '{split($(NF-1),a,".");print a[1]}' &lt;&lt;&lt; "$l_gdmfile")"
 if grep -Pq "^\h*system-db:$l_gdmprofile" /etc/dconf/profile/"$l_gdmprofile"; then
 output="$output\n - The \"$l_gdmprofile\" exists"
 else
 output2="$output2\n - The \"$l_gdmprofile\" doesn't exist"
 fi
 if [ -f "/etc/dconf/db/$l_gdmprofile" ]; then
 output="$output\n - The \"$l_gdmprofile\" profile exists in the dconf database"
 else
 output2="$output2\n - The \"$l_gdmprofile\" profile doesn't exist in the dconf database"
 fi
 else
 output2="$output2\n - The \"disable-user-list\" option is not enabled"
 fi
 if [ -z "$output2" ]; then
 echo -e "$l_pkgoutput\n- Audit result:\n *** PASS: ***\n$output\n"
 else
 echo -e "$l_pkgoutput\n- Audit Result:\n *** FAIL: ***\n$output2\n"
 [ -n "$output" ] &amp;&amp; echo -e "$output\n"
 fi
 else
 echo -e "\n\n - GNOME Desktop Manager isn't installed\n - Recommendation is Not Applicable\n- Audit result:\n *** PASS ***\n"
 fi
}
```</t>
  </si>
  <si>
    <t>Run the following script to verify that the screen locks when the user is idle: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
**Note:**
- `idle-delay=uint32` Should be 900 seconds (15 minutes) or less, not `0` (disabled) and follow local site policy
- `lock-delay=uint32` should be 5 seconds or less and follow local site policy</t>
  </si>
  <si>
    <t>Run the following script to verify that the screen lock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t>
  </si>
  <si>
    <t>Run the following script to verify automatic mounting is disabled: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</si>
  <si>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disable automatic mounting is locked: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echo -e "$l_pkgoutput\n"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-Priq '^\h*\/org/gnome\/desktop\/media-handling\/automount\b' "$l_kfd"; then
 l_output="$l_output\n - \"automount\" is locked in \"$(grep -Pril '^\h*\/org/gnome\/desktop\/media-handling\/automount\b' "$l_kfd")\""
 else
 l_output2="$l_output2\n - \"automount\" is not locked"
 fi
 else
 l_output2="$l_output2\n - \"automount\" is not set so it can not be locked"
 fi
 if [ -d "$l_kfd2" ]; then # If key file directory doesn't exist, options can't be locked
 if grep -Priq '^\h*\/org/gnome\/desktop\/media-handling\/automount-open\b' "$l_kfd2"; then
 l_output="$l_output\n - \"lautomount-open\"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</si>
  <si>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that `autorun-never` is set to `true` for GDM: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exitst"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</si>
  <si>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echo -e "$l_pkgoutput\n"
 # Look for idle-delay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l_output="$l_output\n - \"autorun-never\" is locked in \"$(grep -Pril '^\h*\/org/gnome\/desktop\/media-handling\/autorun-never\b' "$l_kfd")\""
 else
 l_output2="$l_output2\n - \"autorun-never\" is not locked"
 fi
 else
 l_output2="$l_output2\n - \"autorun-never\" is not set so it can not be locked"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</si>
  <si>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command and verify the output:
```
# grep -Eis '^\s*Enable\s*=\s*true' /etc/gdm/custom.conf
Nothing should be returned
```</t>
  </si>
  <si>
    <t>Run the following commands to verify that `chrony` is installed:
```
# rpm -q chrony
chrony-&lt;version&gt;
```</t>
  </si>
  <si>
    <t>Run the following command and verify remote server is configured properly:
```
# grep -Prs -- '^\h*(server|pool)\h+[^#\n\r]+' /etc/chrony.conf /etc/chrony.d/
server &lt;remote-server&gt;
```
Multiple servers may be configured.</t>
  </si>
  <si>
    <t>Run the following command to verify that the `ypbind` package is not installed:
```
# rpm -q ypbind
package ypbind is not installed
```</t>
  </si>
  <si>
    <t>Run the following command to verify that the `telnet` package is not installed:
```
# rpm -q telnet
package telnet is not installed
```</t>
  </si>
  <si>
    <t>Run the following command to verify `tftp` is not installed:
```
# rpm -q tftp
package tftp is not installed
```</t>
  </si>
  <si>
    <t>Run the following command to verify that `chrony` isn't configured to run as the `root` user:
```
# grep -Psi -- '^\h*OPTIONS=\"?\h*([^#\n\r]+\h+)?-u\h+root\b' /etc/sysconfig/chronyd
Nothing should be returned
```</t>
  </si>
  <si>
    <t>Run the following script to identify if IPv6 is enabled on the system:
```
#!/usr/bin/env bash
{
 l_output=""
 ! grep -Pqs -- '^\h*0\b' /sys/module/ipv6/parameters/disable &amp;&amp; l_output="- IPv6 is not enabled"
 if sysctl net.ipv6.conf.all.disable_ipv6 | grep -Pqs -- "^\h*net\.ipv6\.conf\.all\.disable_ipv6\h*=\h*1\b" &amp;&amp; \
 sysctl net.ipv6.conf.default.disable_ipv6 | grep -Pqs -- "^\h*net\.ipv6\.conf\.default\.disable_ipv6\h*=\h*1\b"; then
 l_output="- IPv6 is not enabled"
 fi
 [ -z "$l_output" ] &amp;&amp; l_output="- IPv6 is enabled"
 echo -e "\n$l_output\n"
}
```</t>
  </si>
  <si>
    <t>Run the following script to verify no wireless interfaces are active on the system:
```
#!/usr/bin/env bash
{
 l_output="" l_output2=""
 module_chk()
 {
 # Check how module will be loaded
 l_loadable="$(modprobe -n -v "$l_mname")"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"^\h*blacklist\h+$l_mname\b"; then
 l_output="$l_output\n - module: \"$l_mname\" is deny listed in: \"$(grep -Pl -- "^\h*blacklist\h+$l_mname\b" /etc/modprobe.d/*)\""
 else
 l_output2="$l_output2\n - module: \"$l_mname\" is not deny listed"
 fi
 }
 if [ -n "$(find /sys/class/net/*/ -type d -name wireless)" ]; then
 l_dname=$(for driverdir in $(find /sys/class/net/*/ -type d -name wireless | xargs -0 dirname); do basename "$(readlink -f "$driverdir"/device/driver/module)";done | sort -u)
 for l_mname in $l_dname; do
 module_chk
 done
 fi
 # Report results. If no failures output in l_output2, we pass
 if [ -z "$l_output2" ]; then
 echo -e "\n- Audit Result:\n ** PASS **"
 if [ -z "$l_output" ]; then
 echo -e "\n - System has no wireless NICs installed"
 else
 echo -e "\n$l_output\n"
 fi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</si>
  <si>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`net.ipv4.conf.all.send_redirects` is set to `0`
- `net.ipv4.conf.default.send_redirects`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a_parlist=("net.ipv4.conf.all.send_redirects=0" "net.ipv4.conf.default.send_redirects=0")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</si>
  <si>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`net.ipv4.conf.all.accept_source_route` is set to `0`
- `net.ipv4.conf.default.accept_source_route` is set to `0`
- `net.ipv6.conf.all.accept_source_route` is set to `0`
- `net.ipv6.conf.default.accept_source_route`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l_ipv6_disabled="" # Clear output variables
 a_parlist=("net.ipv4.conf.all.accept_source_route=0" "net.ipv4.conf.default.accept_source_route=0" "net.ipv6.conf.all.accept_source_route=0" "net.ipv6.conf.default.accept_source_route=0")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</si>
  <si>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`net.ipv4.icmp_ignore_bogus_error_responses`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a_parlist=("net.ipv4.icmp_ignore_bogus_error_responses=1")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</si>
  <si>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`net.ipv4.conf.all.log_martians` is set to `1`
- `net.ipv4.conf.default.log_martians`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a_parlist=("net.ipv4.conf.all.log_martians=1" "net.ipv4.conf.default.log_martians=1")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</si>
  <si>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`net.ipv4.conf.all.accept_redirects` is set to `0`
- `net.ipv4.conf.default.accept_redirects` is set to `0`
- `net.ipv6.conf.all.accept_redirects` is set to `0`
- `net.ipv6.conf.default.accept_redirects`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l_ipv6_disabled="" # Clear output variables
 a_parlist=("net.ipv4.conf.all.accept_redirects=0" "net.ipv4.conf.default.accept_redirects=0" "net.ipv6.conf.all.accept_redirects=0" "net.ipv6.conf.default.accept_redirects=0")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</si>
  <si>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`net.ipv4.conf.all.secure_redirects` is set to `0`
- `net.ipv4.conf.default.secure_redirects`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a_parlist=("net.ipv4.conf.all.secure_redirects=0" "net.ipv4.conf.default.secure_redirects=0")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</si>
  <si>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`net.ipv4.conf.all.rp_filter` is set to `1`
- `net.ipv4.conf.default.rp_filter`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l_ipv6_disabled="" # Clear output variables
 a_parlist=("net.ipv4.conf.all.rp_filter=1" "net.ipv4.conf.default.rp_filter=1")
 l_ufwscf="$([ -f /etc/default/ufw ] &amp;&amp; awk -F= '/^\s*IPT_SYSCTL=/ {print $2}' /etc/default/ufw)"
 f_ipv6_chk()
 {
 l_ipv6_disabled=""
 ! grep -Pqs -- '^\h*0\b' /sys/module/ipv6/parameters/disable &amp;&amp; l_ipv6_disabled="yes"
 if sysctl net.ipv6.conf.all.disable_ipv6 | grep -Pqs -- "^\h*net\.ipv6\.conf\.all\.disable_ipv6\h*=\h*1\b" &amp;&amp; \
 sysctl net.ipv6.conf.default.disable_ipv6 | grep -Pqs -- "^\h*net\.ipv6\.conf\.default\.disable_ipv6\h*=\h*1\b"; then
 l_ipv6_disabled="yes"
 fi
 [ -z "$l_ipv6_disabled" ] &amp;&amp; l_ipv6_disabled="no"
 }
 f_kernel_parameter_chk()
 {
 l_krp="$(sysctl "$l_kpname" | awk -F= '{print $2}' | xargs)"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grep -q '^net.ipv6.' &lt;&lt;&lt; "$l_kpname"; then
 [ -z "$l_ipv6_disabled" ] &amp;&amp; f_ipv6_chk
 if [ "$l_ipv6_disabled" = "yes" ]; then
 l_output="$l_output\n - IPv6 is disabled on the system, \"$l_kpname\" is not applicable"
 else
 f_kernel_parameter_chk
 fi
 else
 f_kernel_parameter_chk
 fi
 done &lt; &lt;(printf '%s\n' "${a_parlist[@]}")
 l_ufwscf="$([ -f /etc/default/ufw ] &amp;&amp; awk -F= '/^\s*IPT_SYSCTL=/ {print $2}' /etc/default/ufw)"
 unset a_parlist; unset A_out # unset arrays
 if [ -z "$l_output2" ]; then # Provide output from checks
 echo -e "\n- Audit Result:\n ** PASS **\n$l_output\n"
 else
 echo -e "\n- Audit Result:\n ** FAIL **\n - Reason(s) for audit failure:\n$l_output2\n"
 [ -n "$l_output" ] &amp;&amp; echo -e "\n- Correctly set:\n$l_output\n"
 fi
}
```</t>
  </si>
  <si>
    <t>Run the following command to verify that `nftables` is installed:
```
# rpm -q nftables
nftables-&lt;version&gt;
```</t>
  </si>
  <si>
    <t>Run the following script to verify that a single firewall utility is in use on the system:
```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l_output="\n - FirewallD utility is in use, enabled and active\n - NFTables utility is correctly disabled or masked and inactive\n - Only configure the recommendations found in the Configure Firewalld subsection" ;;
 masked:inactive:enabled:active|disabled:inactive:enabled:active) 
 l_output="\n - NFTables utility is in use, enabled and active\n - FirewallD utility is correctly disabled or masked and inactive\n - Only configure the recommendations found in the Configure NFTables subsection" ;;
 enabled:active:enabled:active)
 l_output2="\n - Both FirewallD and NFTables utilities are enabled and active. Configure only ONE firewall either NFTables OR Firewalld" ;;
 enabled:*:enabled:*)
 l_output2="\n - Both FirewallD and NFTables utilities are enabled\n - Configure only ONE firewall: either NFTables OR Firewalld" ;;
 *:active:*:active) 
 l_output2="\n - Both FirewallD and NFTables utilities are enabled\n - Configure only ONE firewall: either NFTables OR Firewalld" ;;
 :enabled:active) 
 l_output="\n - NFTables utility is in use, enabled, and active\n - FirewallD package is not installed\n - Only configure the recommendations found in the Configure NFTables subsection" ;;
 :) 
 l_output2="\n - Neither FirewallD or NFTables is installed. Configure only ONE firewall either NFTables OR Firewalld" ;;
 *:*:) 
 l_output2="\n - NFTables package is not installed on the system. Install NFTables and Configure only ONE firewall either NFTables OR Firewalld" ;;
 *) 
 l_output2="\n - Unable to determine firewall state. Configure only ONE firewall either NFTables OR Firewalld" ;;
 esac
 if [ -z "$l_output2" ]; then
 echo -e "\n- Audit Results:\n ** Pass **\n$l_output\n"
 else
 echo -e "\n- Audit Results:\n ** Fail **\n$l_output2\n"
 fi
}
```</t>
  </si>
  <si>
    <t>**- IF -** `NFTables` utility is in use on your system:
Run the following command to verify that base chains exist for the `INPUT` filter hook:
```
# nft list ruleset | grep 'hook input'
```
Output should include:
```
type filter hook input
```
Run the following command to verify that base chains exist for the `FORWARD` filter hook:
```
# nft list ruleset | grep 'hook forward'
```
Output should include:
```
type filter hook forward
```
Run the following command to verify that base chains exist for the `OUTPUT` filter hook:
```
# nft list ruleset | grep 'hook output'
```
Output should include:
```
type filter hook output
```
**Note:** When using FirewallD the base chains are installed by default</t>
  </si>
  <si>
    <t>Run the following command and review output to ensure that listed services and ports follow site policy. 
```
# systemctl is-enabled firewalld.service | grep -q 'enabled' &amp;&amp; firewall-cmd --list-all --zone="$(firewall-cmd --list-all | awk '/\(active\)/ { print $1 }')" | grep -P -- '^\h*(services:|ports:)'
```</t>
  </si>
  <si>
    <t>**- IF -** `NFTables` utility is in use on your system:
Run the following commands and verify all rules for established incoming connections match site policy:
```
# systemctl is-enabled nftables.service | grep -q 'enabled' &amp;&amp; nft list ruleset | awk '/hook input/,/}/' | grep 'ct state'
```
Output should be similar to:
```
ip protocol tcp ct state established accept
ip protocol udp ct state established accept
ip protocol icmp ct state established accept
```</t>
  </si>
  <si>
    <t>**- IF -** `NFTables` utility is in use on your system:
Run the following commands and verify that base chains contain a policy of `DROP`. 
```
# systemctl --quiet is-enabled nftables.service &amp;&amp; nft list ruleset | grep 'hook input' | grep -v 'policy drop'
```
Nothing should be returned
```
# systemctl --quiet is-enabled nftables.service &amp;&amp; nft list ruleset | grep 'hook forward' | grep -v 'policy drop'
```
Nothing should be returned</t>
  </si>
  <si>
    <t>**- IF -** `rsyslog` is being used for logging on the system:
Run the following command to verify `rsyslog` is installed:
```
# rpm -q rsyslog
```
Verify the output matches:
```
rsyslog-&lt;version&gt;
```</t>
  </si>
  <si>
    <t>**- IF -** `rsyslog` is the preferred method for capturing logs
Run the following command to verify that logs are forwarded to `rsyslog` by setting `ForwardToSyslog` to `yes` in the systemd-journald configuration:
```
# systemd-analyze cat-config systemd/journald.conf systemd/journald.conf.d/* | grep -E "^ForwardToSyslog=yes"
ForwardToSyslog=yes
```</t>
  </si>
  <si>
    <t>Review the `/etc/rsyslog.conf` and `/etc/rsyslog.d/*.conf` files and verify that logs are sent to a central host:
**Note:** The **basic format** is intended for users that configured their file use `@loghost.example.com` The **advanced format** is a more modern format that will audit formatting similar to that found in the remediation.
**basic format**
```
# grep "^*.*[^I][^I]*@" /etc/rsyslog.conf /etc/rsyslog.d/*.conf
```
Output should include `@@&lt;FQDN or IP of remote loghost&gt;`:
_Example:_
```
*.* @@loghost.example.com
```
**advanced format**
```
# grep -Psi -- '^\s*([^#]+\s+)?action\(([^#]+\s+)?\btarget=\"?[^#"]+\"?\b' /etc/rsyslog.conf /etc/rsyslog.d/*.conf
```
Output should include `target=&lt;FQDN or IP of remote loghost&gt;`:
_Example:_
```
*.* action(type="omfwd" target="loghost.example.com" port="514" protocol="tcp"
```</t>
  </si>
  <si>
    <t>Review the `/etc/rsyslog.conf` and `/etc/rsyslog.d/*.conf` files and verify that the system is not configured to accept incoming logs.
**advanced format**
```
# grep -Psi -- '^\h*module\(load=\"?imtcp\"?\)' /etc/rsyslog.conf /etc/rsyslog.d/*.conf
# grep -Psi -- '^\h*input\(type=\"?imtcp\"?\b' /etc/rsyslog.conf /etc/rsyslog.d/*.conf
```
Nothing should be returned
**obsolete legacy format**
```
# grep -Psi -- '^\h*\$ModLoad\h+imtcp\b' /etc/rsyslog.conf /etc/rsyslog.d/*.conf
# grep -Psi -- '^\h*\$InputTCPServerRun\b' /etc/rsyslog.conf /etc/rsyslog.d/*.conf
```
Nothing should be returned</t>
  </si>
  <si>
    <t>**- IF -** `journald` will be used for logging on the system:
Run the following command to verify `systemd-journal-remote` is installed.
```
# rpm -q systemd-journal-remote
```
Verify the output matches:
```
systemd-journal-remote-&lt;version&gt;
```</t>
  </si>
  <si>
    <t>Run the following script and verify `/etc/ssh/sshd_config` and files ending in `.conf` in the `/etc/ssh/sshd_config.d` directory are:
 - Mode `0600` or more restrictive
 - Owned by the `root` user
 - Group owned by the group `root`.
```
#!/usr/bin/env bash
{
 l_output="" l_output2=""
 perm_mask='0177' &amp;&amp; maxperm="$( printf '%o' $(( 0777 &amp; ~$perm_mask)) )"
 SSHD_FILES_CHK()
 {
 while IFS=: read -r l_mode l_user l_group; do
 l_out2=""
 [ $(( $l_mode &amp; $perm_mask )) -gt 0 ] &amp;&amp; l_out2="$l_out2\n - Is mode: \"$l_mode\" should be: \"$maxperm\" or more restrictive"
 [ "$l_user" != "root" ] &amp;&amp; l_out2="$l_out2\n - Is owned by \"$l_user\" should be owned by \"root\""
 [ "$l_group" != "root" ] &amp;&amp; l_out2="$l_out2\n - Is group owned by \"$l_user\" should be group owned by \"root\""
 if [ -n "$l_out2" ]; then
 l_output2="$l_output2\n - File: \"$l_file\":$l_out2"
 else
 l_output="$l_output\n - File: \"$l_file\":\n - Correct: mode ($l_mode), owner ($l_user), and group owner ($l_group) configured"
 fi
 done &lt; &lt;(stat -Lc '%#a:%U:%G' "$l_file")
 }
 [ -e "/etc/ssh/sshd_config" ] &amp;&amp; l_file="/etc/ssh/sshd_config" &amp;&amp; SSHD_FILES_CHK
 while IFS= read -r -d $'\0' l_file; do
 [ -e "$l_file" ] &amp;&amp; SSHD_FILES_CHK
 done &lt; &lt;(find -L /etc/ssh/sshd_config.d -type f \( -perm /077 -o ! -user root -o ! -group root \) -print0 2&gt;/dev/null)
 if [ -z "$l_output2" ]; then
 echo -e "\n- Audit Result:\n *** PASS ***\n- * Correctly set * :\n$l_output\n"
 else
 echo -e "\n- Audit Result:\n ** FAIL **\n - * Reasons for audit failure * :\n$l_output2\n"
 [ -n "$l_output" ] &amp;&amp; echo -e " - * Correctly set * :\n$l_output\n"
 fi
}
```
**- IF -** other locations are listed in an `Include` statement, `*.conf` files in these locations should also be checked.</t>
  </si>
  <si>
    <t>**- IF -** cron is installed on the system:
Run the following command and verify `Uid` and `Gid` are both `0/root` and `Access` does not grant permissions to `group` or `other` :
```
# stat -Lc 'Access: (%a/%A) Uid: ( %u/ %U) Gid: ( %g/ %G)' /etc/crontab
Access: (600/-rw-------) Uid: ( 0/ root) Gid: ( 0/ root)
```</t>
  </si>
  <si>
    <t>**- IF -** cron is installed on the system:
Run the following command and verify `Uid` and `Gid` are both `0/root` and `Access` does not grant permissions to `group` or `other`:
```
# stat -Lc 'Access: (%a/%A) Uid: ( %u/ %U) Gid: ( %g/ %G)' /etc/cron.hourly/
Access: (700/drwx------) Uid: ( 0/ root) Gid: ( 0/ root)
```</t>
  </si>
  <si>
    <t>**- IF -** cron is installed on the system:
Run the following command and verify `Uid` and `Gid` are both `0/root` and `Access` does not grant permissions to `group` or `other`:
```
# stat -Lc 'Access: (%a/%A) Uid: ( %u/ %U) Gid: ( %g/ %G)' /etc/cron.daily/
Access: (700/drwx------) Uid: ( 0/ root) Gid: ( 0/ root)
```</t>
  </si>
  <si>
    <t>**- IF -** cron is installed on the system:
Run the following command and verify `Uid` and `Gid` are both `0/root` and `Access` does not grant permissions to `group` or `other`:
```
# stat -Lc 'Access: (%a/%A) Uid: ( %u/ %U) Gid: ( %g/ %G)' /etc/cron.weekly/
Access: (700/drwx------) Uid: ( 0/ root) Gid: ( 0/ root)
```</t>
  </si>
  <si>
    <t>**- IF -** cron is installed on the system:
Run the following command and verify `Uid` and `Gid` are both `0/root` and `Access` does not grant permissions to `group` or `other`:
```
# stat -Lc 'Access: (%a/%A) Uid: ( %u/ %U) Gid: ( %g/ %G)' /etc/cron.monthly/
Access: (700/drwx------) Uid: ( 0/ root) Gid: ( 0/ root)
```</t>
  </si>
  <si>
    <t>**- IF -** cron is installed on the system:
Run the following command and verify `Uid` and `Gid` are both `0/root` and `Access` does not grant permissions to `group` or `other`:
```
# stat -Lc 'Access: (%a/%A) Uid: ( %u/ %U) Gid: ( %g/ %G)' /etc/cron.d/
Access: (700/drwx------) Uid: ( 0/ root) Gid: ( 0/ root)
```</t>
  </si>
  <si>
    <t>Run the following command to verify `Banner` is set:
```
# sshd -T | grep -Pi -- '^banner\h+\/\H+'
```
_Example:_
```
banner /etc/issue.net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'^banner\h+\/\H+'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
Run the following command and verify that the contents or the file being called by the `Banner` argument match site policy:
```
# [ -e "$(sshd -T | awk '$1 == "banner" {print $2}')" ] &amp;&amp; cat "$(sshd -T | awk '$1 == "banner" {print $2}')"
``` 
Run the following command and verify no results are returned:
```
# grep -Psi -- "(\\\v|\\\r|\\\m|\\\s|\b$(grep '^ID=' /etc/os-release | cut -d= -f2 | sed -e 's/"//g')\b)" "$(sshd -T | awk '$1 == "banner" {print $2}')"
```</t>
  </si>
  <si>
    <t>**- IF -** at is installed on the system:
Run the following command to verify `/etc/at.allow`:
- Exists
- Is mode `0640` or more restrictive
- Is owned by the user `root`
- Is group owned by the group `daemon` or group `root`
```
# stat -Lc 'Access: (%a/%A) Owner: (%U) Group: (%G)' /etc/at.allow
Access: (640/-rw-r-----) Owner: (root) Group: (daemon)
-OR-
Access: (640/-rw-r-----) Owner: (root) Group: (root)
```
Verify mode is `640` or more restrictive, owner is `root`, and group is `daemon` or `root`
Run the following command to verify `at.deny` doesn't exist, **-OR-** is:
- Mode `0640` or more restrictive
- Owned by the user `root`
- Group owned by the group `daemon` or group `root`
```
# [ -e "/etc/at.deny" ] &amp;&amp; stat -Lc 'Access: (%a/%A) Owner: (%U) Group: (%G)' /etc/at.deny
Access: (640/-rw-r-----) Owner: (root) Group: (daemon)
-OR-
Access: (640/-rw-r-----) Owner: (root) Group: (root)
-OR-
Nothing is returned
```
If a value is returned, verify mode is 640 or more restrictive, owner is `root`, and group is `daemon` or `root`</t>
  </si>
  <si>
    <t>Run the following script to verify SSH private host key files are owned by the root user and either:
- owned by the group root and mode `0600` or more restrictive
**- OR -**
- owned by the group designated to own openSSH private keys and mode `0640` or more restrictive
```
#!/usr/bin/env bash
{
 l_output="" l_output2=""
 l_ssh_group_name="$(awk -F: '($1 ~ /^(ssh_keys|_?ssh)$/) {print $1}' /etc/group)"
 f_file_chk()
 {
 while IFS=: read -r l_file_mode l_file_owner l_file_group; do
 l_out2=""
 [ "$l_file_group" = "$l_ssh_group_name" ] &amp;&amp; l_pmask="0137" || l_pmask="0177"
 l_maxperm="$( printf '%o' $(( 0777 &amp; ~$l_pmask )) )"
 if [ $(( $l_file_mode &amp; $l_pmask )) -gt 0 ]; then
 l_out2="$l_out2\n - Mode: \"$l_file_mode\" should be mode: \"$l_maxperm\" or more restrictive"
 fi
 if [ "$l_file_owner" != "root" ]; then
 l_out2="$l_out2\n - Owned by: \"$l_file_owner\" should be owned by \"root\""
 fi
 if [[ ! "$l_file_group" =~ ($l_ssh_group_name|root) ]]; then
 l_out2="$l_out2\n - Owned by group \"$l_file_group\" should be group owned by: \"$l_ssh_group_name\" or \"root\""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'\bopenssh\h+([^#\n\r]+\h+)?private\h+key\b' &amp;&amp; f_file_chk
 fi
 done &lt; &lt;(find -L /etc/ssh -xdev -type f -print0 2&gt;/dev/null)
 if [ -z "$l_output2" ]; then
 [ -z "$l_output" ] &amp;&amp; l_output="\n - No openSSH private keys found"
 echo -e "\n- Audit Result:\n ** PASS **\n - * Correctly configured * :$l_output"
 else
 echo -e "\n- Audit Result:\n ** FAIL **\n - * Reasons for audit failure * :$l_output2\n"
 [ -n "$l_output" ] &amp;&amp; echo -e "\n - * Correctly configured * :\n$l_output\n"
 fi
}
```</t>
  </si>
  <si>
    <t>Run the following command and verify Access does not grant write or execute permissions to group or other for all returned files:
Run the following script to verify SSH public host key files are mode `0644` or more restrictive, owned by the `root` user, and owned by the `root` group:
```
#!/usr/bin/env bash
{
 l_output="" l_output2=""
 l_pmask="0133" &amp;&amp; l_maxperm="$( printf '%o' $(( 0777 &amp; ~$l_pmask )) )"
 FILE_CHK()
 {
 while IFS=: read -r l_file_mode l_file_owner l_file_group; do
 l_out2=""
 if [ $(( $l_file_mode &amp; $l_pmask )) -gt 0 ]; then
 l_out2="$l_out2\n - Mode: \"$l_file_mode\" should be mode: \"$l_maxperm\" or more restrictive"
 fi
 if [ "$l_file_owner" != "root" ]; then
 l_out2="$l_out2\n - Owned by: \"$l_file_owner\" should be owned by \"root\""
 fi
 if [ "$l_file_group" != "root" ]; then
 l_out2="$l_out2\n - Owned by group \"$l_file_group\" should be group owned by group: \"root\""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'\bopenssh\h+([^#\n\r]+\h+)?public\h+key\b' &amp;&amp; FILE_CHK
 fi
 done &lt; &lt;(find -L /etc/ssh -xdev -type f -print0 2&gt;/dev/null)
 if [ -z "$l_output2" ]; then
 [ -z "$l_output" ] &amp;&amp; l_output="\n - No openSSH public keys found"
 echo -e "\n- Audit Result:\n ** PASS **\n - * Correctly configured * :$l_output"
 else
 echo -e "\n- Audit Result:\n ** FAIL **\n - * Reasons for audit failure * :$l_output2\n"
 [ -n "$l_output" ] &amp;&amp; echo -e "\n - * Correctly configured * :\n$l_output\n"
 fi
}
```</t>
  </si>
  <si>
    <t>Verify the operating system requires users to re-authenticate for privilege escalation.
Check the configuration of the `/etc/sudoers` and `/etc/sudoers.d/*` files with the following command:
```
# grep -r "^[^#].*\!authenticate" /etc/sudoers*
```
If any line is found with a `!authenticate` tag, refer to the remediation procedure below.</t>
  </si>
  <si>
    <t>Ensure that the caching timeout is no more than 15 minutes.
_Example:_
```
# grep -roP "timestamp_timeout=\K[0-9]*" /etc/sudoers*
```
If there is no `timestamp_timeout` configured in `/etc/sudoers*` then the default is 5 minutes. This default can be checked with:
```
# sudo -V | grep "Authentication timestamp timeout:"
```
**Note:** A value of `-1` means that the timeout is disabled. Depending on the configuration of the `timestamp_type`, this could mean for all terminals / processes of that user and not just that one single terminal session.</t>
  </si>
  <si>
    <t>Run the following command and verify the output matches the line:
```
# grep -Pi '^\h*auth\h+(?:required|requisite)\h+pam_wheel\.so\h+(?:[^#\n\r]+\h+)?((?!\2)(use_uid\b|group=\H+\b))\h+(?:[^#\n\r]+\h+)?((?!\1)(use_uid\b|group=\H+\b))(\h+.*)?$' /etc/pam.d/su
auth required pam_wheel.so use_uid group=&lt;group_name&gt;
```
Run the following command and verify that the group specified in `&lt;group_name&gt;` contains no users:
```
# grep &lt;group_name&gt; /etc/group
&lt;group_name&gt;:x:&lt;GID&gt;:
```
There should be no users listed after the Group ID field.</t>
  </si>
  <si>
    <t>Verify that `sudo` is installed.
Run the following command:
```
# dnf list sudo
Installed Packages
sudo.x86_64 &lt;VERSION&gt; @anaconda
Available Packages
sudo.x86_64 &lt;VERSION&gt; updates
```</t>
  </si>
  <si>
    <t>Run the following command to verify that sudo has a custom log file configured
```
# grep -rPsi "^\h*Defaults\h+([^#]+,\h*)?logfile\h*=\h*(\"|\')?\H+(\"|\')?(,\h*\H+\h*)*\h*(#.*)?$" /etc/sudoers*
```
_Example output:_
```
Defaults logfile="/var/log/sudo.log"
```</t>
  </si>
  <si>
    <t>Run the following script and verify nothing is returned:
```
#!/usr/bin/env bash
{
 while IFS= read -r l_user; do
 l_change=$(date -d "$(chage --list $l_user | grep '^Last password change' | cut -d: -f2 | grep -v 'never$')" +%s)
 if [[ "$l_change" -gt "$(date +%s)" ]]; then
 echo "User: \"$l_user\" last password change was \"$(chage --list $l_user | grep '^Last password change' | cut -d: -f2)\""
 fi
 done &lt; &lt;(awk -F: '$2~/^\$.+\$/{print $1}' /etc/shadow)
}
```</t>
  </si>
  <si>
    <t>Run the following command to verify `/etc/passwd` is mode 644 or more restrictive, `Uid` is `0/root` and `Gid` is `0/root`:
```
# stat -Lc 'Access: (%#a/%A) Uid: ( %u/ %U) Gid: ( %g/ %G)' /etc/passwd
Access: (0644/-rw-r--r--) Uid: ( 0/ root) Gid: ( 0/ root)
```</t>
  </si>
  <si>
    <t>Run the following command to verify `/etc/passwd-` is mode 644 or more restrictive, `Uid` is `0/root` and `Gid` is `0/root`:
```
# stat -Lc 'Access: (%#a/%A) Uid: ( %u/ %U) Gid: { %g/ %G)' /etc/passwd-
Access: (0644/-rw-r--r--) Uid: ( 0/ root) Gid: { 0/ root)
```</t>
  </si>
  <si>
    <t>Run the following command to verify `/etc/group` is mode 644 or more restrictive, `Uid` is `0/root` and `Gid` is `0/root`:
```
# stat -Lc 'Access: (%#a/%A) Uid: ( %u/ %U) Gid: ( %g/ %G)' /etc/group
Access: (0644/-rw-r--r--) Uid: ( 0/ root) Gid: ( 0/ root)
```</t>
  </si>
  <si>
    <t>Run the following command to verify `/etc/group-` is mode 644 or more restrictive, `Uid` is `0/root` and `Gid` is `0/root`:
```
# stat -Lc 'Access: (%#a/%A) Uid: ( %u/ %U) Gid: ( %g/ %G)' /etc/group-
Access: (0644/-rw-r--r--) Uid: ( 0/ root) Gid: ( 0/ root)
```</t>
  </si>
  <si>
    <t>Run the following command to verify `/etc/shadow` is mode 000, `Uid` is `0/root` and `Gid` is `0/root`:
```
# stat -Lc 'Access: (%#a/%A) Uid: ( %u/ %U) Gid: ( %g/ %G)' /etc/shadow
Access: (0/----------) Uid: ( 0/ root) Gid: ( 0/ root)
```</t>
  </si>
  <si>
    <t>Run the following command to verify `/etc/shadow-` is mode 000, `Uid` is `0/root` and `Gid` is `0/root`:
```
# stat -Lc 'Access: (%#a/%A) Uid: ( %u/ %U) Gid: ( %g/ %G)' /etc/shadow-
Access: (0/----------) Uid: ( 0/ root) Gid: ( 0/ root)
```</t>
  </si>
  <si>
    <t>Run the following command to verify `/etc/gshadow` is mode 000, `Uid` is `0/root` and `Gid` is `0/root`:
```
# stat -Lc 'Access: (%#a/%A) Uid: ( %u/ %U) Gid: ( %g/ %G)' /etc/gshadow
Access: (0/----------) Uid: ( 0/ root) Gid: ( 0/ root)
```</t>
  </si>
  <si>
    <t>Run the following command to verify `/etc/gshadow-` is mode 000, `Uid` is `0/root` and `Gid` is `0/root`:
```
# stat -Lc 'Access: (%#a/%A) Uid: ( %u/ %U) Gid: ( %g/ %G)' /etc/gshadow-
Access: (0/----------) Uid: ( 0/ root) Gid: ( 0/ root)
```</t>
  </si>
  <si>
    <t>Run the following command and verify that no output is returned:
```
# awk -F: '($2 != "x" ) { print "User: \"" $1 "\" is not set to shadowed passwords "}' /etc/passwd
```</t>
  </si>
  <si>
    <t>Run the following command and verify that no output is returned:
```
# awk -F: '($2 == "" ) { print $1 " does not have a password "}' /etc/shadow
```</t>
  </si>
  <si>
    <t>Run the following script to verify all GIDs in `/etc/passwd` exist in `/etc/group`:
```
#!/usr/bin/env bash
{
 a_passwd_group_gid=("$(awk -F: '{print $4}' /etc/passwd | sort -u)")
 a_group_gid=("$(awk -F: '{print $3}' /etc/group | sort -u)")
 a_passwd_group_diff=("$(printf '%s\n' "${a_group_gid[@]}" "${a_passwd_group_gid[@]}" | sort | uniq -u)")
 while IFS= read -r l_gid; do
 awk -F: '($4 == '"$l_gid"') {print " - User: \"" $1 "\" has GID: \"" $4 "\" which does not exist in /etc/group" }' /etc/passwd
 done &lt; &lt;(printf '%s\n' "${a_passwd_group_gid[@]}" "${a_passwd_group_diff[@]}" | sort | uniq -D | uniq)
 unset a_passwd_group_gid; unset a_group_gid; unset a_passwd_group_diff
}
```
Nothing should be returned</t>
  </si>
  <si>
    <t>Run the following script and verify no results are returned:
```
#!/usr/bin/env bash
{
 while read -r l_count l_uid; do
 if [ "$l_count" -gt 1 ]; then
 echo -e "Duplicate UID: \"$l_uid\" Users: \"$(awk -F: '($3 == n) { print $1 }' n=$l_uid /etc/passwd | xargs)\""
 fi
 done &lt; &lt;(cut -f3 -d":" /etc/passwd | sort -n | uniq -c)
}
```</t>
  </si>
  <si>
    <t>Run the following script and verify no results are returned:
```
#!/usr/bin/env bash
{
 while read -r l_count l_gid; do
 if [ "$l_count" -gt 1 ]; then
 echo -e "Duplicate GID: \"$l_gid\" Groups: \"$(awk -F: '($3 == n) { print $1 }' n=$l_gid /etc/group | xargs)\""
 fi
 done &lt; &lt;(cut -f3 -d":" /etc/group | sort -n | uniq -c)
} 
```</t>
  </si>
  <si>
    <t>Run the following script and verify no results are returned:
```
#!/usr/bin/env bash
{
 while read -r l_count l_user; do
 if [ "$l_count" -gt 1 ]; then
 echo -e "Duplicate User: \"$l_user\" Users: \"$(awk -F: '($1 == n) { print $1 }' n=$l_user /etc/passwd | xargs)\""
 fi
 done &lt; &lt;(cut -f1 -d":" /etc/group | sort -n | uniq -c)
}
```</t>
  </si>
  <si>
    <t>Run the following script and verify no results are returned:
```
#!/usr/bin/env bash
{
 while read -r l_count l_group; do
 if [ "$l_count" -gt 1 ]; then
 echo -e "Duplicate Group: \"$l_group\" Groups: \"$(awk -F: '($1 == n) { print $1 }' n=$l_group /etc/group | xargs)\""
 fi
 done &lt; &lt;(cut -f1 -d":" /etc/group | sort -n | uniq -c)
}
```</t>
  </si>
  <si>
    <t>Run the following command and verify that only "root" is returned:
```
# awk -F: '($3 == 0) { print $1 }' /etc/passwd
root
```</t>
  </si>
  <si>
    <t>While loadable filesystem kernel modules are a convenient method of modifying the running kernel, this can be abused by attackers on a compromised system to prevent detection of their processes or files, allowing them to maintain control over the system. Many rootkits make use of loadable filesystem kernel modules in this way. 
Removing support for unneeded filesystem types reduces the local attack surface of the system. If this filesystem type is not needed, disable it. The following filesystem kernel modules have known CVE's and should be made unavailable if no dependencies exist:
- `afs` - CVE-2022-37402
- `ceph` - CVE-2022-0670
- `cifs` - CVE-2022-29869 
- `exfat` CVE-2022-29973 
- `ext` CVE-2022-1184
- `fat` CVE-2022-22043
- `fscache` CVE-2022-3630 
- `fuse` CVE-2023-0386 
- `gfs2` CVE-2023-3212
- `nfs_common` CVE-2023-6660
- `nfsd` CVE-2022-43945
- `smbfs_common` CVE-2022-2585</t>
  </si>
  <si>
    <t>It is important to ensure that updates are obtained from a valid source to protect against spoofing that could lead to the inadvertent installation of malware on the system. To this end, verify that GPG keys are configured correctly for your system.</t>
  </si>
  <si>
    <t>If one application is compromised, it would be possible for an attacker to attach to other running processes (e.g. Bash, Firefox, SSH sessions, GPG agent, etc) to extract additional credentials and continue to expand the scope of their attack.
Enabling restricted mode will limit the ability of a compromised process to PTRACE_ATTACH on other processes running under the same user. With restricted mode, ptrace will continue to work with root user.</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</si>
  <si>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</si>
  <si>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Over-riding or opting out of the system-wide crypto policy could allow for the use of less secure Ciphers, MACs, KexAlgorithms and GSSAPIKexAlgorithm
**Note:** If changes to the system-wide crypto policy are required to meet local site policy for the openSSH server, these changes should be done with a `sub-policy` assigned to the system-wide crypto policy. For additional information see the CRYPTO-POLICIES(7) man page</t>
  </si>
  <si>
    <t>The SHA-1 hash function has an inherently weak design, and advancing cryptanalysis has made it vulnerable to attacks. The most significant danger for a hash algorithm is when a "collision" which happens when two different pieces of data produce the same hash value occurs. This hashing algorithm has been considered weak since 2005.
**Note:** The use of SHA-1 with hashbased message authentication codes (HMAC) do not rely on the collision resistance of the corresponding hash function, and therefore the recent attacks on SHA-1 have a significantly lower impact on the use of SHA-1 for HMAC. Because of this, the recommendation does not disable the hmac-sha1 MAC.</t>
  </si>
  <si>
    <t>Weak algorithms continue to have a great deal of attention as a weak spot that can be exploited with expanded computing power. An attacker that breaks the algorithm could take advantage of a MiTM position to decrypt the tunnel and capture credentials and information.
A MAC algorithm must be computationally infeasible to determine the MAC of a message without knowledge of the key, even if one has already seen the results of using that key to compute the MAC's of other messages.</t>
  </si>
  <si>
    <t>A vulnerability exists in SSH messages that employ CBC mode that may allow an attacker to recover plaintext from a block of ciphertext. If exploited, this attack can potentially allow an attacker to recover up to 32 bits of plaintext from an arbitrary block of ciphertext from a connection secured using the SSH protocol.</t>
  </si>
  <si>
    <t>A vulnerability exists in ChaCha20-Poly1305 as referenced in `CVE-2023-48795`</t>
  </si>
  <si>
    <t>There is an effective attack against SSH's use of Cypher-Block-Chaining (CBC) with Encrypt-then-MAC as referenced in `CVE-2023-48795`</t>
  </si>
  <si>
    <t>Unless POP3 and/or IMAP servers are to be provided by this system, it is recommended that the package be removed to reduce the potential attack surface.
**Note:** Several IMAP/POP3 servers exist and can use other service names. These should also be audited and the packages removed if not required.</t>
  </si>
  <si>
    <t>If the system does not require access to network shares or the ability to provide network file system services for other host's network shares, it is recommended that the `nfs-utils` package be removed to reduce the attack surface of the system.</t>
  </si>
  <si>
    <t>If the system does not need to print jobs or accept print jobs from other systems, it is recommended that CUPS be removed to reduce the potential attack surface.</t>
  </si>
  <si>
    <t>A small request (~82 bytes via UDP) sent to the Portmapper generates a large response (7x to 28x amplification), which makes it a suitable tool for DDoS attacks. If `rpcbind` is not required, it is recommended to remove `rpcbind` package to reduce the potential attack surface.</t>
  </si>
  <si>
    <t>Unless required, the `rsync-daemon` package should be removed to reduce the potential attack surface.
The `rsyncd.service` presents a security risk as it uses unencrypted protocols for communication.</t>
  </si>
  <si>
    <t>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`net-snmp` package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</si>
  <si>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Unless a system is specifically set up to act as a proxy server, it is recommended that the squid package be removed to reduce the potential attack surface.
**Note:** Several HTTP proxy servers exist. These should be checked and removed unless required.</t>
  </si>
  <si>
    <t>Unless there is a local site approved requirement to run a web server service on the system, web server packages should be removed to reduce the potential attack surface.</t>
  </si>
  <si>
    <t>If there are no `xinetd` services required, it is recommended that the package be removed to reduce the attack surface are of the system.
**Note:** If an `xinetd` service or services are required, ensure that any `xinetd` service not required is stopped and masked</t>
  </si>
  <si>
    <t>An attacker may be able to find a way to access or corrupt your data. One example of this type of activity is `bluesnarfing`, which refers to attackers using a Bluetooth connection to steal information off of your Bluetooth device. Also, viruses or other malicious code can take advantage of Bluetooth technology to infect other devices. If you are infected, your data may be corrupted, compromised, stolen, or lost.</t>
  </si>
  <si>
    <t>Setting `net.ipv4.ip_forward` and `net.ipv6.conf.all.forwarding` to `0` ensures that a system with multiple interfaces (for example, a hard proxy), will never be able to forward packets, and therefore, never serve as a router.</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</si>
  <si>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Setting `net.ipv4.tcp_syncookies` to `1` enables SYN cookies, allowing the system to keep accepting valid connections, even if under a denial of service attack.</t>
  </si>
  <si>
    <t>It is recommended that systems do not accept router advertisements as they could be tricked into routing traffic to compromised machines. Setting hard routes within the system (usually a single default route to a trusted router) protects the system from bad routes. Setting `net.ipv6.conf.all.accept_ra` and `net.ipv6.conf.default.accept_ra` to `0` disables the system's ability to accept IPv6 router advertisements.</t>
  </si>
  <si>
    <t>Weak ciphers that are used for authentication to the cryptographic module cannot be relied upon to provide confidentiality or integrity, and system data may be compromised.
- The Triple DES ciphers, as used in SSH, have a birthday bound of approximately four billion blocks, which makes it easier for remote attackers to obtain clear text data via a birthday attack against a long-duration encrypted session, aka a "Sweet32" attack.
- Error handling in the SSH protocol; Client and Server, when using a block cipher algorithm in Cipher Block Chaining (CBC) mode, makes it easier for remote attackers to recover certain plain text data from an arbitrary block of cipher text in an SSH session via unknown vectors.</t>
  </si>
  <si>
    <t>Key exchange methods that are considered weak should be removed. A key exchange method may be weak because too few bits are used, or the hashing algorithm is considered too weak. Using weak algorithms could expose connections to man-in-the-middle attacks</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</si>
  <si>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</si>
  <si>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Setting this parameter forces users to enter a password when authenticating with SSH.</t>
  </si>
  <si>
    <t>The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The `VERBOSE` level specifies that login and logout activity as well as the key fingerprint for any SSH key used for login will be logged. This information is important for SSH key management, especially in legacy environments.</t>
  </si>
  <si>
    <t>Setting the `MaxAuthTries` parameter to a low number will minimize the risk of successful brute force attacks to the SSH server. While the recommended setting is 4, set the number based on site policy.</t>
  </si>
  <si>
    <t>Disallowing remote shell access to accounts that have an empty password reduces the probability of unauthorized access to the system.</t>
  </si>
  <si>
    <t>Disallowing `root` logins over SSH requires system admins to authenticate using their own individual account, then escalating to `root`. This limits opportunity for non-repudiation and provides a clear audit trail in the event of a security incident.</t>
  </si>
  <si>
    <t>Permitting users the ability to set environment variables through the SSH daemon could potentially allow users to bypass security controls (e.g. setting an execution path that has SSH executing trojan'd programs)</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</si>
  <si>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</si>
  <si>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To ensure the system has full functionality and access to the options covered by this Benchmark, pam-1.5.1-19 or latter is required</t>
  </si>
  <si>
    <t>Authselect makes testing and troubleshooting easy because it only modifies files in these directories:
- `/etc/nsswitch.conf`
- `/etc/pam.d/*`
- `/etc/dconf/db/distro.d/*`
To ensure the system has full functionality and access to the options covered by this Benchmark, `authselect-1.2.6-2` or latter is required</t>
  </si>
  <si>
    <t>Strong passwords reduce the risk of systems being hacked through brute force methods.</t>
  </si>
  <si>
    <t>A custom profile is required to customize many of the pam options. 
Modifications made to a default profile may be overwritten during an update.
When you deploy a profile, the profile is applied to every user logging into the given host</t>
  </si>
  <si>
    <t>Use of a unique, complex passwords helps to increase the time and resources required to compromise the password.</t>
  </si>
  <si>
    <t>Requiring users not to reuse their passwords make it less likely that an attacker will be able to guess the password or use a compromised password.</t>
  </si>
  <si>
    <t>Requiring users to use authentication make it less likely that an attacker will be able to access the system.</t>
  </si>
  <si>
    <t>Use of a complex password helps to increase the time and resources required to compromise the password. Password complexity, or strength, is a measure of the effectiveness of a password in resisting attempts at guessing and brute-force attacks.
Password complexity is one factor of several that determines how long it takes to crack a password. The more complex the password, the greater the number of possible combinations that need to be tested before the password is compromised.</t>
  </si>
  <si>
    <t>If the operating system allows the user to select passwords based on dictionary words, this increases the chances of password compromise by increasing the opportunity for successful guesses, and brute-force attacks.</t>
  </si>
  <si>
    <t>Requiring users not to reuse their passwords make it less likely that an attacker will be able to guess the password or use a compromised password.
**Note:** These change only apply to accounts configured on the local system.</t>
  </si>
  <si>
    <t>Requiring users not to reuse their passwords make it less likely that an attacker will be able to guess the password or use a compromised password
**Note:** These change only apply to accounts configured on the local system.</t>
  </si>
  <si>
    <t>`use_authtok` allows multiple pam modules to confirm a new password before it is accepted.</t>
  </si>
  <si>
    <t>Using a strong password is essential to helping protect personal and sensitive information from unauthorized access</t>
  </si>
  <si>
    <t>The `remember=n` argument should be removed to ensure a strong password hashing algorithm is being used. A stronger hash provides additional protection to the system by increasing the level of effort needed for an attacker to successfully determine local user's old passwords stored in `/etc/security/opasswd`.</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</si>
  <si>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
We recommend a yearly password change. This is primarily because for all their good intentions users will share credentials across accounts. Therefore, even if a breach is publicly identified, the user may not see this notification, or forget they have an account on that site. This could leave a shared credential vulnerable indefinitely. Having an organizational policy of a 1-year (annual) password expiration is a reasonable compromise to mitigate this with minimal user burden.</t>
  </si>
  <si>
    <t>Using GID 0 for the `root` group helps prevent `root` group owned files from accidentally becoming accessible to non-privileged users.</t>
  </si>
  <si>
    <t>Setting a secure value for `umask` ensures that users make a conscious choice about their file permissions. A permissive `umask` value could result in directories or files with excessive permissions that can be read and/or written to by unauthorized users.</t>
  </si>
  <si>
    <t>If the `systemd-journald` service is not enabled to start on boot, the system will not capture logging events.</t>
  </si>
  <si>
    <t>Configuring only one logging service either `rsyslog` **- OR -** `journald` avoids redundancy, optimizes resources, simplifies configuration and management, and ensures consistency.</t>
  </si>
  <si>
    <t>**- IF -** `journald` is the method for capturing logs, all logs of the system should be handled by `journald` and not forwarded to other logging mechanisms.
**Note:** This recommendation **only applies if `journald` is the chosen method for client side logging**. Do not apply this recommendation if `rsyslog` is used.</t>
  </si>
  <si>
    <t>Uncompressed large files may unexpectedly fill a filesystem leading to resource unavailability. Compressing logs prior to write can prevent sudden, unexpected filesystem impacts.
**Note:** This recommendation **only applies if `journald` is the chosen method for client side logging**. Do not apply this recommendation if `rsyslog` is used.</t>
  </si>
  <si>
    <t>Writing log data to disk will provide the ability to forensically reconstruct events which may have impacted the operations or security of a system even after a system crash or reboot.
**Note:** This recommendation **only applies if `journald` is the chosen method for client side logging**. Do not apply this recommendation if `rsyslog` is used.</t>
  </si>
  <si>
    <t>Storing log data on a remote host protects log integrity from local attacks. If an attacker gains root access on the local system, they could tamper with or remove log data that is stored on the local system.
**Note:** This recommendation **only applies if `journald` is the chosen method for client side logging**. Do not apply this recommendation if `rsyslog` is used.</t>
  </si>
  <si>
    <t>If a client is configured to also receive data, thus turning it into a server, the client system is acting outside it's operational boundary.
**Note:** This recommendation **only applies if `journald` is the chosen method for client side logging**. Do not apply this recommendation if `rsyslog` is used.</t>
  </si>
  <si>
    <t>If the `rsyslog` service is not enabled to start on boot, the system will not capture logging events.
**Note:** This recommendation only applies if `rsyslog` is the chosen method for client side logging. Do not apply this recommendation if `journald` is used.</t>
  </si>
  <si>
    <t>It is important to ensure that log files have the correct permissions to ensure that sensitive data is archived and protected.
**Note:** This recommendation only applies if `rsyslog` is the chosen method for client side logging. Do not apply this recommendation if `systemd-journald` is used.</t>
  </si>
  <si>
    <t>A great deal of important security-related information is sent via `rsyslog` (e.g., successful and failed su attempts, failed login attempts, root login attempts, etc.).
**Note:** This recommendation only applies if `rsyslog` is the chosen method for client side logging. Do not apply this recommendation if `journald` is used.</t>
  </si>
  <si>
    <t>By keeping the log files smaller and more manageable, a system administrator can easily archive these files to another system and spend less time looking through inordinately large log files.
**Note:** This recommendation only applies if `rsyslog` is the chosen method for client side logging. Do not apply this recommendation if `systemd-journald` is used.</t>
  </si>
  <si>
    <t>It is critical to ensure that the `/etc/shells` file is protected from unauthorized access. Although it is protected by default, the file permissions could be changed either inadvertently or through malicious actions.</t>
  </si>
  <si>
    <t>It is critical to ensure that `/etc/security/opasswd` is protected from unauthorized access. Although it is protected by default, the file permissions could be changed either inadvertently or through malicious actions.</t>
  </si>
  <si>
    <t>Data in world-writable files can be modified and compromised by any user on the system. World writable files may also indicate an incorrectly written script or program that could potentially be the cause of a larger compromise to the system's integrity.
This feature prevents the ability to delete or rename files in world writable directories (such as `/tmp` ) that are owned by another user.</t>
  </si>
  <si>
    <t>A new user or group who is assigned a deleted user's user ID or group ID may then end up "owning" a deleted user or group's files, and thus have more access on the system than was intended.</t>
  </si>
  <si>
    <t>There are valid reasons for SUID and SGID programs, but it is important to identify and review such programs to ensure they are legitimate. Review the files returned by the action in the audit section and check to see if system binaries have a different checksum than what from the package. This is an indication that the binary may have been replaced.</t>
  </si>
  <si>
    <t>Since the user is accountable for files stored in the user home directory, the user must be the owner of the directory. Group or world-writable user home directories may enable malicious users to steal or modify other users' data or to gain another user's system privileges. If the user's home directory does not exist or is unassigned, the user will be placed in "/" and will not be able to write any files or have local environment variables set.</t>
  </si>
  <si>
    <t>User configuration files with excessive or incorrect access may enable malicious users to steal or modify other users' data or to gain another user's system privileges.</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</si>
  <si>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</si>
  <si>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Since the `/home` filesystem is not intended to support devices, set this option to ensure that users cannot create a block or character special devices in `/home`.</t>
  </si>
  <si>
    <t>**- IF -** the `/etc/motd` file does not have the correct access configured, it could be modified by unauthorized users with incorrect or misleading information.</t>
  </si>
  <si>
    <t>**- IF -** the `/etc/issue` file does not have the correct access configured, it could be modified by unauthorized users with incorrect or misleading information.</t>
  </si>
  <si>
    <t>**- IF -** the `/etc/issue.net` file does not have the correct access configured, it could be modified by unauthorized users with incorrect or misleading information.</t>
  </si>
  <si>
    <t>Malware on removable media may take advantage of Autorun features when the media is inserted into a system and execute.</t>
  </si>
  <si>
    <t>If `chrony` is in use on the system proper configuration is vital to ensuring time synchronization is working properly.</t>
  </si>
  <si>
    <t>Services should not be set to run as the root user</t>
  </si>
  <si>
    <t>IETF RFC 4038 recommends that applications are built with an assumption of dual stack. It is recommended that IPv6 be enabled and configured in accordance with Benchmark recommendations.
**- IF -** dual stack and IPv6 are not used in your environment, IPv6 may be disabled to reduce the attack surface of the system, and recommendations pertaining to IPv6 can be skipped.
**Note:** It is recommended that IPv6 be enabled and configured unless this is against local site policy</t>
  </si>
  <si>
    <t>**- IF -** wireless is not to be used, wireless devices can be disabled to reduce the potential attack surface.</t>
  </si>
  <si>
    <t>Setting `net.ipv4.conf.all.log_martians` and `net.ipv4.conf.default.log_martians` to `1` enables this feature. Logging these packets allows an administrator to investigate the possibility that an attacker is sending spoofed packets to their system.</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</si>
  <si>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`net.ipv4.conf.default.accept_redirects`, `net.ipv6.conf.all.accept_redirects`, and `net.ipv6.conf.default.accept_redirects` to `0`, the system will not accept any ICMP redirect messages, and therefore, won't allow outsiders to update the system's routing tables.</t>
  </si>
  <si>
    <t>It is still possible for even known gateways to be compromised. Setting `net.ipv4.conf.all.secure_redirects` and `net.ipv4.conf.default.secure_redirects` to `0` protects the system from routing table updates by possibly compromised known gateways.</t>
  </si>
  <si>
    <t>Setting `net.ipv4.conf.all.rp_filter` and `net.ipv4.conf.default.rp_filter` to `1`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</si>
  <si>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Proper configuration of a single firewall utility minimizes cyber threats and protects services and data, while avoiding vulnerabilities like open ports or exposed services. Standardizing on a single tool simplifies management, reduces errors, and fortifies security across Linux systems.</t>
  </si>
  <si>
    <t>There are two policies: accept (Default) and drop. If the policy is set to `accept`, the firewall will accept any packet that is not configured to be denied and the packet will continue traversing the network stack.
It is easier to explicitly permit acceptable usage than to deny unacceptable usage.
**Note:** 
- **- IF -** `Firewalld` is in use, this recommendation can be skipped.
- Changing firewall settings while connected over the network can result in being locked out of the system.</t>
  </si>
  <si>
    <t>The security enhancements of `rsyslog` such as connection-oriented (i.e. TCP) transmission of logs, the option to log to database formats, and the encryption of log data en route to a central logging server) justify installing and configuring the package.
**Note:** This recommendation only applies if `rsyslog` is the chosen method for client side logging. Do not apply this recommendation if `journald` is used.</t>
  </si>
  <si>
    <t>**- IF -** `rsyslog` is the preferred method for capturing logs, all logs of the system should be sent to it for further processing.</t>
  </si>
  <si>
    <t>Storing log data on a remote host protects log integrity from local attacks. If an attacker gains root access on the local system, they could tamper with or remove log data that is stored on the local system.
**Note:** This recommendation only applies if `rsyslog` is the chosen method for client side logging. Do not apply this recommendation if `systemd-journald` is used.</t>
  </si>
  <si>
    <t>If a client is configured to also receive data, thus turning it into a server, the client system is acting outside its operational boundary.
**Note:** This recommendation only applies if `rsyslog` is the chosen method for client side logging. Do not apply this recommendation if `systemd-journald` is used.</t>
  </si>
  <si>
    <t>configuration specifications for `sshd` need to be protected from unauthorized changes by non-privileged users.</t>
  </si>
  <si>
    <t>Defining a dedicated log file for sudo simplifies auditing of sudo commands and creation of auditd rules for sudo.</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</si>
  <si>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 All accounts must have passwords or be locked to prevent the account from being used by an unauthorized user.
- A user account with an empty second field in `/etc/passwd` allows the account to be logged into by providing only the username.</t>
  </si>
  <si>
    <t>This access must be limited to only the default `root` account and only from the system console. Administrative access must be through an unprivileged account using an approved mechanism as noted in the Recommendation "Ensure access to the su command is restricted".</t>
  </si>
  <si>
    <t>Use your package manager to update all packages on the system according to site policy.
The following command will install all available updates:
```
# dnf update
```
Once the update process is complete, verify if reboot is required to load changes.
```
dnf needs-restarting -r
```</t>
  </si>
  <si>
    <t>Run the following script to unload and disable the `cramfs` module:
**- IF -** the `cramfs` kernel module is available in ANY installed kernel:
 - Create a file ending in `.conf` with `install cramfs /bin/false` in the `/etc/modprobe.d/` directory
 - Create a file ending in `.conf` with `blacklist cramfs` in the `/etc/modprobe.d/` directory
 - Run `modprobe -r cramfs 2&gt;/dev/null; rmmod cramfs 2&gt;/dev/null` to remove `cramfs` from the kernel
**- IF -** the `cramfs` kernel module is not available on the system, or pre-compiled into the kernel, no remediation is necessary
```
#!/usr/bin/env bash
{
 unset a_output2; l_output3="" l_dl="" # unset arrays and clear variables
 l_mod_name="cramfs"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</si>
  <si>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Run the following script to unload and disable the `freevxfs` module:
**- IF -** the `freevxfs` kernel module is available in ANY installed kernel:
 - Create a file ending in `.conf` with `install freevxfs /bin/false` in the `/etc/modprobe.d/` directory
 - Create a file ending in `.conf` with `blacklist freevxfs` in the `/etc/modprobe.d/` directory
 - Run `modprobe -r freevxfs 2&gt;/dev/null; rmmod freevxfs 2&gt;/dev/null` to remove `freevxfs` from the kernel
**- IF -** the `freevxfs` kernel module is not available on the system, or pre-compiled into the kernel, no remediation is necessary
```
#!/usr/bin/env bash
{
 unset a_output2; l_output3="" l_dl="" # unset arrays and clear variables
 l_mod_name="freevxfs"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</si>
  <si>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Run the following script to unload and disable the `hfs` module:
**- IF -** the `hfs` kernel module is available in ANY installed kernel:
 - Create a file ending in `.conf` with `install hfs /bin/false` in the `/etc/modprobe.d/` directory
 - Create a file ending in `.conf` with `blacklist hfs` in the `/etc/modprobe.d/` directory
 - Run `modprobe -r hfs 2&gt;/dev/null; rmmod hfs 2&gt;/dev/null` to remove `hfs` from the kernel
**- IF -** the `hfs` kernel module is not available on the system, or pre-compiled into the kernel, no remediation is necessary
```
#!/usr/bin/env bash
{
 unset a_output2; l_output3="" l_dl="" # unset arrays and clear variables
 l_mod_name="hfs"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</si>
  <si>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Run the following script to unload and disable the `hfsplus` module:
**- IF -** the `hfsplus` kernel module is available in ANY installed kernel:
 - Create a file ending in `.conf` with `install hfsplus /bin/false` in the `/etc/modprobe.d/` directory
 - Create a file ending in `.conf` with `blacklist hfsplus` in the `/etc/modprobe.d/` directory
 - Run `modprobe -r hfsplus 2&gt;/dev/null; rmmod hfsplus 2&gt;/dev/null` to remove `hfsplus` from the kernel
**- IF -** the `hfsplus` kernel module is not available on the system, or pre-compiled into the kernel, no remediation is necessary
```
#!/usr/bin/env bash
{
 unset a_output2; l_output3="" l_dl="" # unset arrays and clear variables
 l_mod_name="hfsplus"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</si>
  <si>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Run the following script to unload and disable the `jffs2` module:
**- IF -** the `jffs2` kernel module is available in ANY installed kernel:
 - Create a file ending in `.conf` with `install jffs2 /bin/false` in the `/etc/modprobe.d/` directory
 - Create a file ending in `.conf` with `blacklist jffs2` in the `/etc/modprobe.d/` directory
 - Run `modprobe -r jffs2 2&gt;/dev/null; rmmod jffs2 2&gt;/dev/null` to remove `jffs2` from the kernel
**- IF -** the `jffs2` kernel module is not available on the system, or pre-compiled into the kernel, no remediation is necessary
```
#!/usr/bin/env bash
{
 unset a_output2; l_output3="" l_dl="" # unset arrays and clear variables
 l_mod_name="jffs2"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</si>
  <si>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Run the following script to unload and disable the `usb-storage` module:
**- IF -** the `usb-storage` kernel module is available in ANY installed kernel:
 - Create a file ending in `.conf` with `install usb-storage /bin/false` in the `/etc/modprobe.d/` directory
 - Create a file ending in `.conf` with `blacklist usb-storage` in the `/etc/modprobe.d/` directory
 - Run `modprobe -r usb-storage 2&gt;/dev/null; rmmod usb-storage 2&gt;/dev/null` to remove `usb-storage` from the kernel
**- IF -** the `usb-storage` kernel module is not available on the system, or pre-compiled into the kernel, no remediation is necessary
```
#!/usr/bin/env bash
{
 unset a_output2; l_output3="" l_dl="" # unset arrays and clear variables
 l_mod_name="usb-storage" # set module name
 l_mod_type="drivers"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</si>
  <si>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 IF -** the module is available in the running kernel:
- Unload the filesystem kernel module from the kernel
- Create a file ending in `.conf` with install filesystem kernel modules `/bin/false` in the `/etc/modprobe.d/` directory
- Create a file ending in `.conf` with deny list filesystem kernel modules in the `/etc/modprobe.d/` directory
**WARNING**: unloading, disabling or denylisting filesystem modules that are in use on the system maybe FATAL. It is extremely important to thoroughly review the filesystems returned by the audit before following the remediation procedure.
_Example of unloading the `gfs2`kernel module:_
```
# modprobe -r gfs2 2&gt;/dev/null
# rmmod gfs2 2&gt;/dev/null
```
_Example of fully disabling the `gfs2` kernel module:_
```
# printf '%s\n' "blacklist gfs2" "install gfs2 /bin/false" &gt;&gt; /etc/modprobe.d/gfs2.conf
```
**Note:** 
- Disabling a kernel module by modifying the command above for each unused filesystem kernel module
- The example `gfs2` must be updated with the appropriate module name for the command or example script bellow to run correctly.
**Below is an example Script that can be modified to use on various filesystem kernel modules manual remediation process:**
_Example Script_
```
#!/usr/bin/env bash
{
 unset a_output2; l_output3="" l_dl="" # unset arrays and clear variables
 l_mod_name="gfs2"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</si>
  <si>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Set the following parameter in `/etc/sysctl.conf` or a file in `/etc/sysctl.d/` ending in `.conf`:
- `kernel.randomize_va_space = 2`
_Example:_
```
# printf "
kernel.randomize_va_space = 2
" &gt;&gt; /etc/sysctl.d/60-kernel_sysctl.conf
```
Run the following command to set the active kernel parameter:
```
# sysctl -w kernel.randomize_va_space=2
```
**Note:** If these settings appear in a canonically later file, or later in the same file, these settings will be overwritten</t>
  </si>
  <si>
    <t>Set the following parameter in `/etc/sysctl.conf` or a file in `/etc/sysctl.d/` ending in `.conf`:
- `kernel.yama.ptrace_scope = 1`
_Example:_
```
# printf "
kernel.yama.ptrace_scope = 1
" &gt;&gt; /etc/sysctl.d/60-kernel_sysctl.conf
```
Run the following command to set the active kernel parameter:
```
# sysctl -w kernel.yama.ptrace_scope=1
```
**Note:** If these settings appear in a canonically later file, or later in the same file, these settings will be overwritten</t>
  </si>
  <si>
    <t>Run the following command to change the system-wide crypto policy
```
# update-crypto-policies --set &lt;CRYPTO POLICY&gt;
```
_Example:_
```
# update-crypto-policies --set DEFAULT
```
Run the following to make the updated system-wide crypto policy active
```
# update-crypto-policies
```</t>
  </si>
  <si>
    <t>Run the following commands:
```
# sed -ri "s/^\s*(CRYPTO_POLICY\s*=.*)$/# \1/" /etc/sysconfig/sshd
# systemctl reload sshd
```</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</si>
  <si>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`NO-SHA1.pmod`, or they will **not** be read by the `update-crypto-policies --set` command.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update-crypto-policies --set DEFAULT:NO-SHA1
```
Run the following command to reboot the system to make your cryptographic settings effective for already running services and applications:
```
# reboot
```</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</si>
  <si>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`NO-WEAKMAC.pmod`, or they will **not** be read by the `update-crypto-policies --set` command.
Create or edit a file in `/etc/crypto-policies/policies/modules/` ending in `.pmod` and add or modify **one** of the following lines:
```
mac = -*-64* # Disables weak macs
```
_Example:_
```
# printf '%s\n' "# This is a subpolicy to disable weak macs" "mac = -*-64" &gt;&gt; /etc/crypto-policies/policies/modules/NO-WEAKMAC.pmod
```
Run the following command to update the system-wide cryptographic policy
```
# update-crypto-policies --set &lt;CRYPTO_POLICY&gt;:&lt;CRYPTO_SUBPOLICY1&gt;:&lt;CRYPTO_SUBPOLICY2&gt;:&lt;CRYPTO_SUBPOLICY3&gt;
```
_Example:_
```
update-crypto-policies --set DEFAULT:NO-SHA1:NO-WEAKMAC
```
Run the following command to reboot the system to make your cryptographic settings effective for already running services and applications:
```
# reboot
```</t>
  </si>
  <si>
    <t>**Note:** 
- The commands below are written for the included `DEFAULT` system-wide crypto policy. If another policy is in use and follows local site policy, replace `DEFAULT` with the name of your system-wide crypto policy.
- `EtM` can be turned off globally by using the argument `etm` opposed to `etm@SSH`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the following line:
```
etm@SSH = DISABLE_ETM # This disables EtM for openSSH and libssh
```
_Example:_
```
# printf '%s\n' "# This is a subpolicy to disable Encrypt then MAC" "# for the SSH protocol (libssh and OpenSSH)" "etm@SSH = DISABLE_ETM" &gt;&gt; /etc/crypto-policies/policies/modules/NO-SSHETM.pmod
```
Run the following command to update the system-wide cryptographic policy
```
# update-crypto-policies --set &lt;CRYPTO_POLICY&gt;:&lt;CRYPTO_SUBPOLICY1&gt;:&lt;CRYPTO_SUBPOLICY2&gt;:&lt;CRYPTO_SUBPOLICY3&gt;
```
_Example:_
```
# update-crypto-policies --set DEFAULT:NO-SHA1:NO-WEAKMAC:NO-SSHCBC:NO-SSHCHACHA20:NO-SSHETM
```
Run the following command to reboot the system to make your cryptographic settings effective for already running services and applications:
```
# reboot
```</t>
  </si>
  <si>
    <t>Run the following commands to stop `autofs.service` and remove `autofs` package:
```
# systemctl stop autofs.service
# dnf remove autofs
```
**- OR -**
**- IF -** the `autofs` package is required as a dependency:
Run the following commands to stop and mask `autofs.service`:
```
# systemctl stop autofs.service
# systemctl mask autofs.service
```</t>
  </si>
  <si>
    <t>Run the following commands to stop `avahi-daemon.socket` and `avahi-daemon.service`, and remove the `avahi` package:
```
# systemctl stop avahi-daemon.socket avahi-daemon.service
# dnf remove avahi
```
**- OR -**
**- IF -** the `avahi` package is required as a dependency:
Run the following commands to stop and mask the `avahi-daemon.socket` and `avahi-daemon.service`:
```
# systemctl stop avahi-daemon.socket avahi-daemon.service
# systemctl mask avahi-daemon.socket avahi-daemon.service
```</t>
  </si>
  <si>
    <t>Run the following commands to stop `dhcpd.service` and `dhcpd6.service` and remove `dhcp-server` package:
```
# systemctl stop dhcpd.service dhcpd6.service
# dnf remove dhcp-server
```
**- OR -**
**- IF -** the `dhcp-server` package is required as a dependency:
Run the following commands to stop and mask `dhcpd.service` and `dhcpd6.service`:
```
# systemctl stop dhcpd.service dhcpd6.service
# systemctl mask dhcpd.service dhcpd6.service
```</t>
  </si>
  <si>
    <t>Run the following commands to stop `named.service` and remove `bind` package:
```
# systemctl stop named.service
# dnf remove bind
```
**- OR -**
**- IF -** the `bind` package is required as a dependency:
Run the following commands to stop and mask `named.service`:
```
# systemctl stop named.service
# systemctl mask named.service
```</t>
  </si>
  <si>
    <t>Run the following commands to stop `dnsmasq.service` and remove `dnsmasq` package:
```
# systemctl stop dnsmasq.service
# dnf remove dnsmasq
```
**- OR -**
**- IF -** the `dnsmasq` package is required as a dependency:
Run the following commands to stop and mask the `dnsmasq.service`:
```
# systemctl stop dnsmasq.service
# systemctl mask dnsmasq.service
```</t>
  </si>
  <si>
    <t>Run the following command to stop `smb.service` and remove `samba` package:
```
# systemctl stop smb.service
# dnf remove samba
```
**- OR -**
**- IF -** the `samba` package is required as a dependency:
Run the following commands to stop and mask the `smb.service`:
```
# systemctl stop smb.service
# systemctl mask smb.service
```</t>
  </si>
  <si>
    <t>Run the following commands to stop `vsftpd.service` and remove `vsftpd` package:
```
# systemctl stop vsftpd.service
# dnf remove vsftpd
```
**- OR -**
**- IF -**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</si>
  <si>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Run the following commands to stop `dovecot.socket`, `dovecot.service`, and `cyrus-imapd.service`, and remove `dovecot` and `cyrus-imapd` packages:
```
# systemctl stop dovecot.socket dovecot.service cyrus-imapd.service
# dnf remove dovecot cyrus-imapd
```
**- OR -**
**- IF -**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</si>
  <si>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Run the following command to stop `nfs-server.service` and remove `nfs-utils` package:
```
# systemctl stop nfs-server.service
# dnf remove nfs-utils
```
**- OR -**
**- IF -** the `nfs-utils` package is required as a dependency:
Run the following commands to stop and mask the `nfs-server.service`:
```
# systemctl stop nfs-server.service
# systemctl mask nfs-server.service
```</t>
  </si>
  <si>
    <t>Run the following commands to stop `ypserv.service` and remove `ypserv` package:
```
# systemctl stop ypserv.service
# dnf remove ypserv
```
**- OR -**
**- IF -** the `ypserv` package is required as a dependency:
Run the following commands to stop and mask `ypserv.service`:
```
# systemctl stop ypserv.service
# systemctl mask ypserv.service
```</t>
  </si>
  <si>
    <t>Run the following commands to stop `cups.socket` and `cups.service`, and remove the `cups` package:
```
# systemctl stop cups.socket cups.service
# dnf remove cups
```
**- OR -** 
**- IF -** the `cups` package is required as a dependency:
Run the following commands to stop and mask the `cups.socket` and `cups.service`:
```
# systemctl stop cups.socket cups.service
# systemctl mask cups.socket cups.service
```</t>
  </si>
  <si>
    <t>Run the following commands to stop `rpcbind.socket` and `rpcbind.service`, and remove the `rpcbind` package:
```
# systemctl stop rpcbind.socket rpcbind.service
# dnf remove rpcbind
```
**- OR -**
**- IF -** the `rpcbind` package is required as a dependency:
Run the following commands to stop and mask the `rpcbind.socket` and `rpcbind.service`:
```
# systemctl stop rpcbind.socket rpcbind.service
# systemctl mask rpcbind.socket rpcbind.service
```</t>
  </si>
  <si>
    <t>Run the following commands to stop `rsyncd.socket` and `rsyncd.service`, and remove the `rsync-daemon` package:
```
# systemctl stop rsyncd.socket rsyncd.service
# dnf remove rsync-daemon
```
**- OR -**
**- IF -** the `rsync-daemon` package is required as a dependency:
Run the following commands to stop and mask the `rsyncd.socket` and `rsyncd.service`:
```
# systemctl stop rsyncd.socket rsyncd.service
# systemctl mask rsyncd.socket rsyncd.service
```</t>
  </si>
  <si>
    <t>Run the following commands to stop `snmpd.service` and remove `net-snmp` package:
```
# systemctl stop snmpd.service
# dnf remove net-snmp
```
**- OR -** If the package is required for dependencies:
Run the following commands to stop and mask the `snmpd.service`:
```
# systemctl stop snmpd.service
# systemctl mask snmpd.service
```</t>
  </si>
  <si>
    <t>Run the following commands to stop `telnet.socket` and remove the `telnet-server` package:
```
# systemctl stop telnet.socket
# dnf remove telnet-server
```
**- OR -**
**- IF -** a package is installed **and** is required for dependencies:
Run the following commands to stop and mask `telnet.socket`:
```
# systemctl stop telnet.socket
# systemctl mask telnet.socket
```</t>
  </si>
  <si>
    <t>Run the following commands to stop `tftp.socket` and `tftp.service`, and remove the `tftp-server` package:
```
# systemctl stop tftp.socket tftp.service
# dnf remove tftp-server
```
**- OR -**
**- IF -** the `tftp-server` package is required as a dependency:
Run the following commands to stop and mask `tftp.socket` and `tftp.service`:
```
# systemctl stop tftp.socket tftp.service
# systemctl mask tftp.socket tftp.service
```</t>
  </si>
  <si>
    <t>Run the following commands to stop `squid.service` and remove the `squid` package:
```
# systemctl stop squid.service
# dnf remove squid
```
**- OR -** If the `squid` package is required as a dependency:
Run the following commands to stop and mask the `squid.service`:
```
# systemctl stop squid.service
# systemctl mask squid.service
```</t>
  </si>
  <si>
    <t>Run the following commands to stop `httpd.socket`, `httpd.service`, and `nginx.service`, and remove `httpd` and `nginx` packages:
```
# systemctl stop httpd.socket httpd.service nginx.service
# dnf remove httpd nginx
```
**- OR -**
**- IF -**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</si>
  <si>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Run the following commands to stop `xinetd.service`, and remove the `xinetd` package:
```
# systemctl stop xinetd.service
# dnf remove xinetd
```
**- OR -**
**- IF -** the `xinetd` package is required as a dependency:
Run the following commands to stop and mask the `xinetd.service`:
```
# systemctl stop xinetd.service
# systemctl mask xinetd.service
```</t>
  </si>
  <si>
    <t>Edit `/etc/postfix/main.cf` and add the following line to the RECEIVING MAIL section. If the line already exists, change it to look like the line below:
```
inet_interfaces = loopback-only
```
Run the following command to restart `postfix`:
```
# systemctl restart postfix
```
**Note:**
- This remediation is designed around the postfix mail server.
- Depending on your environment you may have an alternative MTA installed such as sendmail. If this is the case consult the documentation for your installed MTA to configure the recommended state.</t>
  </si>
  <si>
    <t>Run the following commands to stop the service and remove the package containing the service:
```
# systemctl stop &lt;service_name&gt;.socket &lt;service_name&gt;.service
# dnf remove &lt;package_name&gt;
```
**- OR -**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</si>
  <si>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Run the following command to remove `ftp`:
```
# dnf remove ftp
```</t>
  </si>
  <si>
    <t>**- IF -** cron is installed on the system:
Run the following commands to unmask, enable, and start `cron`:
```
# systemctl unmask "$(systemctl list-unit-files | awk '$1~/^crond?\.service/{print $1}')"
# systemctl --now enable "$(systemctl list-unit-files | awk '$1~/^crond?\.service/{print $1}')"
```</t>
  </si>
  <si>
    <t>**- IF -** cron is installed on the system:
Run the following script to:
- Create `/etc/cron.allow` if it doesn't exist
- Change owner to user `root`
- Change group owner to group `root`
- Change mode to `640` or more restrictive
```
#!/usr/bin/env bash
{
 [ ! -e "/etc/cron.allow" ] &amp;&amp; touch /etc/cron.allow
 chown root:root /etc/cron.allow
 chmod u-x,g-wx,o-rwx /etc/cron.allow
}
```
**- IF -** `/etc/cron.deny` exists, run the following commands to:
- Change owner to user `root`
- Change group owner to group `root`
- Change mode to `640` or more restrictive
```
# [ -e "/etc/cron.deny" ] &amp;&amp; chown root:root /etc/cron.deny
# [ -e "/etc/cron.deny" ] &amp;&amp; chmod u-x,g-wx,o-rwx /etc/cron.deny
```</t>
  </si>
  <si>
    <t>Run the following commands to stop `bluetooth.service`, and remove the `bluez` package:
```
# systemctl stop bluetooth.service
# dnf remove bluez
```
**- OR -**
**- IF -** the `bluez` package is required as a dependency:
Run the following commands to stop and mask `bluetooth.service`:
```
# systemctl stop bluetooth.service
# systemctl mask bluetooth.service
```
**Note:** A reboot may be required</t>
  </si>
  <si>
    <t>Set the following parameter in `/etc/sysctl.conf` or a file in `/etc/sysctl.d/` ending in `.conf`:
- `net.ipv4.ip_forward = 0`
_Example:_
```
# printf '%s\n' "net.ipv4.ip_forward = 0" &gt;&gt; /etc/sysctl.d/60-netipv4_sysctl.conf
```
Run the following script to set the active kernel parameters:
```
#!/usr/bin/env bash
{
 sysctl -w net.ipv4.ip_forward=0
 sysctl -w net.ipv4.route.flush=1
}
```
**- IF -** IPv6 is enabled on the system:
Set the following parameter in `/etc/sysctl.conf` or a file in `/etc/sysctl.d/` ending in `.conf`:
- `net.ipv6.conf.all.forwarding = 0`
_Example:_
```
# printf '%s\n' "net.ipv6.conf.all.forwarding = 0" &gt;&gt; /etc/sysctl.d/60-netipv6_sysctl.conf
```
Run the following script to set the active kernel parameters:
```
#!/usr/bin/env bash 
{
 sysctl -w net.ipv6.conf.all.forwarding=0
 sysctl -w net.ipv6.route.flush=1
}
```
**Note:** If these settings appear in a canonically later file, or later in the same file, these settings will be overwritten</t>
  </si>
  <si>
    <t>Set the following parameter in `/etc/sysctl.conf` or a file in `/etc/sysctl.d/` ending in `.conf`:
- `net.ipv4.icmp_echo_ignore_broadcasts = 1`
_Example:_
```
# printf '%s\n' "net.ipv4.icmp_echo_ignore_broadcasts = 1" &gt;&gt; /etc/sysctl.d/60-netipv4_sysctl.conf
```
Run the following script to set the active kernel parameters:
```
#!/usr/bin/env bash
{
 sysctl -w net.ipv4.icmp_echo_ignore_broadcasts=1
 sysctl -w net.ipv4.route.flush=1
}
```
**Note:** If these settings appear in a canonically later file, or later in the same file, these settings will be overwritten</t>
  </si>
  <si>
    <t>Set the following parameter in `/etc/sysctl.conf` or a file in `/etc/sysctl.d/` ending in `.conf`:
- `net.ipv4.tcp_syncookies = 1`
_Example:_
```
# printf '%s\n' "net.ipv4.tcp_syncookies = 1" &gt;&gt; /etc/sysctl.d/60-netipv4_sysctl.conf
```
Run the following script to set the active kernel parameters:
```
#!/usr/bin/env bash
{
 sysctl -w net.ipv4.tcp_syncookies=1
 sysctl -w net.ipv4.route.flush=1
}
```
**Note:** If these settings appear in a canonically later file, or later in the same file, these settings will be overwritten</t>
  </si>
  <si>
    <t>**- IF -** IPv6 is enabled on the system:
Set the following parameters in `/etc/sysctl.conf` or a file in `/etc/sysctl.d/` ending in `.conf`:
- `net.ipv6.conf.all.accept_ra = 0`
- `net.ipv6.conf.default.accept_ra = 0`
_Example:_
```
# printf '%s\n' "net.ipv6.conf.all.accept_ra = 0" "net.ipv6.conf.default.accept_ra = 0" &gt;&gt; /etc/sysctl.d/60-netipv6_sysctl.conf
```
Run the following script to set the active kernel parameters:
```
#!/usr/bin/env bash
{
 sysctl -w net.ipv6.conf.all.accept_ra=0
 sysctl -w net.ipv6.conf.default.accept_ra=0
 sysctl -w net.ipv6.route.flush=1
}
```
**Note:** If these settings appear in a canonically later file, or later in the same file, these settings will be overwritten</t>
  </si>
  <si>
    <t>Run the following script to implement the loopback rules:
```
#!/usr/bin/env bash
{ l_hbfw=""
 if systemctl is-enabled firewalld.service | grep -q 'enabled'; then
 echo -e "\n - FirewallD is in use on the system" &amp;&amp; l_hbfw="fwd"
 elif systemctl is-enabled nftables.service 2&gt;/dev/null | grep -q 'enabled'; then
 echo -e "\n - nftables is in use on the system \n - Recommendation is NA \n - Remediation Complete" &amp;&amp; l_hbfw="nft"
 fi
 if [ "$l_hbfw" = "fwd" ]; then 
 l_ipsaddr="$(nft list ruleset | awk '/filter_IN_public_deny|hook\s+input\s+/,/\}\s*(#.*)?$/' | grep -P -- 'ip\h+saddr')"
 if ! nft list ruleset | awk '/hook\s+input\s+/,/\}\s*(#.*)?$/' | grep -Pq -- '\H+\h+"lo"\h+accept'; then
 echo -e "\n - Enabling input to accept for loopback address"
 firewall-cmd --permanent --zone=trusted --add-interface=lo
 firewall-cmd --reload
 else 
 echo -e "\n - firewalld input correctly set to accept for loopback address" 
 if ! grep -Pq -- 'ip\h+saddr\h+127\.0\.0\.0\/8\h+(counter\h+packets\h+\d+\h+bytes\h+\d+\h+)?drop' &lt;&lt;&lt; "$l_ipsaddr" &amp;&amp; ! grep -Pq -- 'ip\h+daddr\h+\!\=\h+127\.0\.0\.1\h+ip\h+saddr\h+127\.0\.0\.1\h+drop' &lt;&lt;&lt; "$l_ipsaddr"; then
 echo -e "\n - Setting IPv4 network traffic from loopback address to drop"
 firewall-cmd --permanent --add-rich-rule='rule family=ipv4 source address="127.0.0.1" destination not address="127.0.0.1" drop'
 firewall-cmd --permanent --zone=trusted --add-rich-rule='rule family=ipv4 source address="127.0.0.1" destination not address="127.0.0.1" drop'
 firewall-cmd --reload
 else
 echo -e "\n - firewalld correctly set IPv4 network traffic from loopback address to drop"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firewall-cmd --permanent --add-rich-rule='rule family=ipv6 source address="::1" destination not address="::1" drop'
 firewall-cmd --permanent --zone=trusted --add-rich-rule='rule family=ipv6 source address="::1" destination not address="::1" drop'
 firewall-cmd --reload
 else
 echo -e "\n - firewalld correctly set IPv6 network traffic from loopback address to drop"
 fi
 fi
 fi
 fi
}
```</t>
  </si>
  <si>
    <t>Run the following script to implement the loopback rules:
```
#!/usr/bin/env bash
{ l_hbfw=""
 if systemctl is-enabled firewalld.service 2&gt;/dev/null | grep -q 'enabled'; then
 echo -e "\n - FirewallD is in use on the system\n - Recommendation is NA \n - Remediation Complete" &amp;&amp; l_hbfw="fwd"
 elif systemctl is-enabled nftables.service | grep -q 'enabled'; then
 l_hbfw="nft"
 fi
 if [ "$l_hbfw" = "nft" ]; then 
 l_ipsaddr="$(nft list ruleset | awk '/filter_IN_public_deny|hook\s+input\s+/,/\}\s*(#.*)?$/' | grep -P -- 'ip\h+saddr')"
 if ! nft list ruleset | awk '/hook\s+input\s+/,/\}\s*(#.*)?$/' | grep -Pq -- '\H+\h+"lo"\h+accept'; then
 echo -e "\n - Enabling input to accept for loopback address"
 nft add rule inet filter input iif lo accept
 else
 echo -e "\n -nftables input correctly configured to accept for loopback address" 
 fi
 if ! grep -Pq -- 'ip\h+saddr\h+127\.0\.0\.0\/8\h+(counter\h+packets\h+\d+\h+bytes\h+\d+\h+)?drop' &lt;&lt;&lt; "$l_ipsaddr" &amp;&amp; ! grep -Pq -- 'ip\h+daddr\h+\!\=\h+127\.0\.0\.1\h+ip\h+saddr\h+127\.0\.0\.1\h+drop' &lt;&lt;&lt; "$l_ipsaddr"; then
 echo -e "\n - Setting IPv4 network traffic from loopback address to drop"
 nft add rule inet filter input ip saddr 127.0.0.0/8 counter drop
 else
 echo -e "\n -nftables correctly configured IPv4 network traffic from loopback address to drop"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nft add rule inet filter input ip6 saddr ::1 counter drop
 else 
 echo -e "\n - nftables IPv6 network traffic from loopback address to drop" 
 fi
 fi
 fi
}
```</t>
  </si>
  <si>
    <t>**Note:**
- First occurrence of an option takes precedence.
- Though key_exchange may be configured through the `KexAlgorithms` option in the `/etc/ssh/sshd_config` file, it is recommended that the key_exchange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`KexAlgorithms` argument.
- Defaults:
 - The file `/etc/ssh/sshd_config` includes the line: `Include /etc/ssh/sshd_config.d/*.conf`. This line must appear before any lines containing the `KexAlgorithms`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Follow the Remediation Procedure in "Ensure system wide crypto policy disables sha1 hash and signature support"
**This is and excerpt of the Remediation Procedure from "Ensure system wide crypto policy disables sha1 hash and signature support":**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 update-crypto-policies --set DEFAULT:NO-SHA1:NO-WEAKMAC:NO-SSHCBC:NO-SSHCHACHA20:NO-SSHETM:NO-SSHWEAKCIPHERS
```
Run the following command to reload the openSSH server to make your cryptographic settings effective:
```
# systemctl reload-or-restart sshd
```
**- OR -** If system-wide-crypto-policy is not being used to configure available KexAlgorithms (**This is not recommended**)
Edit the `/etc/ssh/sshd_config` file and add/modify the `KexAlgorithms` line to contain a comma separated list of the site unapproved (weak) KexAlgorithms preceded with a `-` above any `Include` entries:
_Example:_
```
KexAlgorithms -diffie-hellman-group1-sha1,diffie-hellman-group14-sha1,diffie-hellman-group-exchange-sha1
```</t>
  </si>
  <si>
    <t>Edit the `/etc/ssh/sshd_config` file to set one or more of the parameters above any `Include` and `Match` set statements as follows:
```
AllowUsers &lt;userlist&gt;
 - AND/OR -
AllowGroups &lt;grouplist&gt;
```
**Note:** 
- First occurrence of a option takes precedence, `Match` set statements withstanding. If `Include` locations are enabled, used, and order of precedence is understood in your environment, the entry may be created in a `.conf` file in a `Include` directory.
- **Be advised** that these options are "ANDed" together. If both `AllowUsers` and `AllowGroups` are set, connections will be limited to the list of users that are also a member of an allowed group. It is recommended that only one be set for clarity and ease of administration.
- It is easier to manage an allow list than a deny list. In a deny list, you could potentially add a user or group and forget to add it to the deny list.</t>
  </si>
  <si>
    <t>Edit the `/etc/ssh/sshd_config` file to set the `ClientAliveInterval` and `ClientAliveCountMax` parameters above any `Include` and `Match` entries according to site policy. 
_Example:_
```
ClientAliveInterval 15
ClientAliveCountMax 3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</si>
  <si>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`HostbasedAuthentication` parameter to `no` above any `Include` and `Match` entries as follows:
```
HostbasedAuthentication no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</si>
  <si>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`IgnoreRhosts` parameter to `yes` above any `Include` and `Match` entries as follows:
```
IgnoreRhosts yes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</si>
  <si>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`LoginGraceTime` parameter to `60` seconds or less above any `Include` entry as follows:
```
LoginGraceTime 60
```
**Note:** First occurrence of a option takes precedence. If Include locations are enabled, used, and order of precedence is understood in your environment, the entry may be created in a file in Include location.</t>
  </si>
  <si>
    <t>Edit the `/etc/ssh/sshd_config` file to set the `LogLevel` parameter to `VERBOSE` or `INFO` above any `Include` and `Match` entries as follows:
```
LogLevel VERBOSE
 - OR -
LogLevel INFO
```
**Note:** First occurrence of an option takes precedence, `Match` set statements withstanding. If `Include` locations are enabled, used, and order of precedence is understood in your environment, the entry may be created in a file in `Include` location.</t>
  </si>
  <si>
    <t>Edit the `/etc/ssh/sshd_config` file to set the `MaxAuthTries` parameter to `4` or less above any `Include` and `Match` entries as follows:
```
MaxAuthTries 4
```
**Note:** First occurrence of an option takes precedence, `Match` set statements withstanding. If `Include` locations are enabled, used, and order of precedence is understood in your environment, the entry may be created in a file in `Include` location.</t>
  </si>
  <si>
    <t>Edit the `/etc/ssh/sshd_config` file to set the `MaxStartups` parameter to `10:30:60` or more restrictive above any `Include` entries as follows:
```
MaxStartups 10:30:60
```
**Note:** First occurrence of a option takes precedence. If Include locations are enabled, used, and order of precedence is understood in your environment, the entry may be created in a file in Include location.</t>
  </si>
  <si>
    <t>Edit the `/etc/ssh/sshd_config` file to set the `MaxSessions` parameter to `10` or less above any `Include` and `Match` entries as follows:
```
MaxSessions 10
```
**Note:** First occurrence of an option takes precedence, `Match` set statements withstanding. If `Include` locations are enabled, used, and order of precedence is understood in your environment, the entry may be created in a file in `Include` location.</t>
  </si>
  <si>
    <t>Edit `/etc/ssh/sshd_config` and set the `PermitEmptyPasswords` parameter to `no` above any `Include` and `Match` entries as follows:
```
PermitEmptyPasswords no
```
**Note:** First occurrence of an option takes precedence, `Match` set statements withstanding. If `Include` locations are enabled, used, and order of precedence is understood in your environment, the entry may be created in a file in `Include` location.</t>
  </si>
  <si>
    <t>Edit the `/etc/ssh/sshd_config` file to set the `PermitRootLogin` parameter to `no` above any `Include` and `Match` entries as follows:
```
PermitRootLogin no
```
**Note:** First occurrence of an option takes precedence, `Match` set statements withstanding. If `Include` locations are enabled, used, and order of precedence is understood in your environment, the entry may be created in a file in `Include` location.</t>
  </si>
  <si>
    <t>Edit the `/etc/ssh/sshd_config` file to set the `PermitUserEnvironment` parameter to `no` above any `Include` entries as follows:
```
PermitUserEnvironment no
```
**Note:** First occurrence of an option takes precedence. If Include locations are enabled, used, and order of precedence is understood in your environment, the entry may be created in a file in Include location.</t>
  </si>
  <si>
    <t>Edit the `/etc/ssh/sshd_config` file to set the `UsePAM` parameter to `yes` above any `Include` entries as follows:
```
UsePAM yes
```
**Note:** First occurrence of an option takes precedence. If Include locations are enabled, used, and order of precedence is understood in your environment, the entry may be created in a file in Include location.</t>
  </si>
  <si>
    <t>**- IF -** the version of `PAM` on the system is less that version `pam-1.5.1-19`:
Run the following command to update to the latest version of `PAM`:
```
# dnf upgrade pam
```</t>
  </si>
  <si>
    <t>Run the following command to install `authselect`:
```
# dnf install authselect
```
**- IF -** the version of `authselect` on the system is less that version `authselect-1.2.6-2`:
Run the following command to update to the latest version of `authselect`:
```
# dnf upgrade authselect
```</t>
  </si>
  <si>
    <t>Run the following command to install `libpwquality`:
```
# dnf install libpwquality
```
**- IF -** the version of `libpwquality` on the system is less that version `libpwquality-1.4.4-8`:
Run the following command to update to the latest version of `libpwquality`:
```
# dnf upgrade libpwquality
```</t>
  </si>
  <si>
    <t>Run the following script to verify the `pam_faillock.so` lines exist in the profile templates:
```
#!/usr/bin/env bash
{
 l_module_name="faillock"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/etc/authselect/custom/custom-profile/password-auth:auth required pam_faillock.so preauth silent {include if "with-faillock"}
/etc/authselect/custom/custom-profile/password-auth:auth required pam_faillock.so authfail {include if "with-faillock"}
/etc/authselect/custom/custom-profile/password-auth:account required pam_faillock.so {include if "with-faillock"}
/etc/authselect/custom/custom-profile/system-auth:auth required pam_faillock.so preauth silent {include if "with-faillock"}
/etc/authselect/custom/custom-profile/system-auth:auth required pam_faillock.so authfail {include if "with-faillock"}
/etc/authselect/custom/custom-profile/system-auth:account required pam_faillock.so {include if "with-faillock"}
```
**Note:** The lines may not include `{include if "with-faillock"}`
**- IF -** the lines shown above are not returned, refer to the Recommendation "Ensure active authselect profile includes pam modules" to update the authselect profile template files to include the `pam_faillock` entries before continuing this remediation.
**- IF -** the lines include `{include if "with-faillock"}`, run the following command to enable the authselect `with-faillock` feature and update the files in `/etc/pam.d` to include `pam_faillock.so`:
```
# authselect enable-feature with-faillock
```
**- IF -** any of the `pam_faillock` lines exist without `{include if "with-faillock"}`, run the following command to update the files in `/etc/pam.d` to include `pam_faillock.so`:
```
# authselect apply-changes
```</t>
  </si>
  <si>
    <t>Review the authselect profile templates:
Run the following script to verify the `pam_pwquality.so` lines exist in the active profile templates:
```
#!/usr/bin/env bash
{
 l_module_name="pwquality"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/etc/authselect/custom/custom-profile/password-auth:password requisite pam_pwquality.so local_users_only {include if "with-pwquality"}
/etc/authselect/custom/custom-profile/system-auth:password requisite pam_pwquality.so local_users_only {include if "with-pwquality"}
```
**Note:** The lines may not include `{include if "with-pwquality"}`
**- IF -** the lines shown above are not returned, refer to the Recommendation "Ensure active authselect profile includes pam modules" to update the authselect profile template files to include the `pam_pwquality` entries before continuing this remediation. 
**- IF -** any of the `pam_pwquality` lines include `{include if "with-pwquality"}`, run the following command to enable the authselect `with-pwquality` feature and update the files in `/etc/pam.d` to include `pam_pwquality:
```
# authselect enable-feature with-pwquality
```
**- IF -** any of the `pam_pwquality` lines exist without `{include if "with-pwquality"}`, run the following command to update the files in `/etc/pam.d` to include `pam_pwquality.so`:
```
# authselect apply-changes
```</t>
  </si>
  <si>
    <t>Run the following script to verify the `pam_pwhistory.so` lines exist in the profile templates:
```
#!/usr/bin/env bash
{
 l_module_name="pwhistory"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/etc/authselect/custom/custom-profile/password-auth:password required pam_pwhistory.so use_authtok {include if "with-pwhistory"}
/etc/authselect/custom/custom-profile/system-auth:password required pam_pwhistory.so use_authtok {include if "with-pwhistory"}
```
**Note:** The lines may not include `{include if "with-pwhistory"}`
**- IF -** the lines shown above are not returned, refer to the Recommendation "Ensure active authselect profile includes pam modules" to update the authselect profile template files to include the `pam_pwhistory` entries before continuing this remediation.
**- IF -** the lines include `{include if "with-pwhistory"}`, run the following command to enable the authselect `with-pwhistory` feature and update the files in `/etc/pam.d` to include `pam_faillock.so`:
```
# authselect enable-feature with-pwhistory
```
**- IF -** any of the `pam_pwhistory` lines exist without `{include if "with-pwhistory"}`, run the following command to update the files in `/etc/pam.d` to include `pam_pwhistory.so`:
```
# authselect apply-changes
```</t>
  </si>
  <si>
    <t>Run the following script to verify the `pam_unix.so` lines exist in the profile templates:
```
#!/usr/bin/env bash
{
 l_module_name="unix"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/etc/authselect/custom/custom-profile/password-auth:auth sufficient pam_unix.so {if not "without-nullok":nullok}
/etc/authselect/custom/custom-profile/password-auth:account required pam_unix.so
/etc/authselect/custom/custom-profile/password-auth:password sufficient pam_unix.so sha512 shadow {if not "without-nullok":nullok} use_authtok remember=5
/etc/authselect/custom/custom-profile/password-auth:session required pam_unix.so
/etc/authselect/custom/custom-profile/system-auth:auth sufficient pam_unix.so {if not "without-nullok":nullok}
/etc/authselect/custom/custom-profile/system-auth:account required pam_unix.so
/etc/authselect/custom/custom-profile/system-auth:password sufficient pam_unix.so sha512 shadow {if not "without-nullok":nullok} use_authtok
/etc/authselect/custom/custom-profile/system-auth:session required pam_unix.so
```
**- IF -** the lines shown above are not returned, refer to the Recommendation "Ensure active authselect profile includes pam modules" to update the authselect profile template files to include the `pam_unix` entries before continuing this remediation.
**Note:** Arguments following `pam_unix.so` may be different than the example output</t>
  </si>
  <si>
    <t>Set password unlock time to conform to site policy. `unlock_time` should be `0` (never), or `900` seconds or greater.
Edit `/etc/security/faillock.conf` and update or add the following line:
```
unlock_time = 900
```
Run the following script to remove the `unlock_time` argument from the `pam_faillock.so` module in the PAM files:
```
#!/usr/bin/env bash
{
 for l_pam_file in system-auth password-auth; do
 l_authselect_file="/etc/authselect/$(head -1 /etc/authselect/authselect.conf | grep 'custom/')/$l_pam_file"
 sed -ri 's/(^\s*auth\s+(requisite|required|sufficient)\s+pam_faillock\.so.*)(\s+unlock_time\s*=\s*\S+)(.*$)/\1\4/' "$l_authselect_file"
 done
 authselect apply-changes
}
``</t>
  </si>
  <si>
    <t>Create or modify a file ending in `.conf` in the `/etc/security/pwquality.conf.d/` directory or the file `/etc/security/pwquality.conf` and add or modify the following line to set `difok` to `2` or more. Ensure setting conforms to local site policy:
```
difok = 2
```
_Example:_
```
# sed -ri 's/^\s*difok\s*=/# &amp;/' /etc/security/pwquality.conf
# printf '\n%s' "difok = 2" &gt;&gt; /etc/security/pwquality.conf.d/50-pwdifok.conf
```
Run the following script to remove setting `difok` on the `pam_pwquality.so` module in the PAM files:
```
#!/usr/bin/env bash
{
 for l_pam_file in system-auth password-auth; do
 l_authselect_file="/etc/authselect/$(head -1 /etc/authselect/authselect.conf | grep 'custom/')/$l_pam_file"
 sed -ri 's/(^\s*password\s+(requisite|required|sufficient)\s+pam_pwquality\.so.*)(\s+difok\s*=\s*\S+)(.*$)/\1\4/' "$l_authselect_file"
 done
 authselect apply-changes
}
```</t>
  </si>
  <si>
    <t>Create or modify a file ending in `.conf` in the `/etc/security/pwquality.conf.d/` directory or the file `/etc/security/pwquality.conf` and add or modify the following line to set password length of `14` or more characters. Ensure that password length conforms to local site policy: 
_Example:_
```
# sed -ri 's/^\s*minlen\s*=/# &amp;/' /etc/security/pwquality.conf
# printf '\n%s' "minlen = 14" &gt;&gt; /etc/security/pwquality.conf.d/50-pwlength.conf
```
Run the following script to remove setting `minlen` on the `pam_pwquality.so` module in the PAM files:
```
#!/usr/bin/env bash
{
 for l_pam_file in system-auth password-auth; do
 l_authselect_file="/etc/authselect/$(head -1 /etc/authselect/authselect.conf | grep 'custom/')/$l_pam_file"
 sed -ri 's/(^\s*password\s+(requisite|required|sufficient)\s+pam_pwquality\.so.*)(\s+minlen\s*=\s*[0-9]+)(.*$)/\1\4/' "$l_authselect_file"
 done
 authselect apply-changes
}
```</t>
  </si>
  <si>
    <t>Create or modify a file ending in `.conf` in the `/etc/security/pwquality.conf.d/` directory or the file `/etc/security/pwquality.conf` and add or modify the following line to set:
- `minclass = 4`
**--AND/OR--**
- `dcredit = -_N_`
- `ucredit = -_N_`
- `ocredit = -_N_`
- `lcredit = -_N_`
_Example:_
```
# sed -ri 's/^\s*minclass\s*=/# &amp;/' /etc/security/pwquality.conf
# printf '\n%s' "minclass = 4" &gt;&gt; /etc/security/pwquality.conf.d/50-pwcomplexity.conf
```
**--AND/OR--**
```
# sed -ri 's/^\s*[dulo]credit\s*=/# &amp;/' /etc/security/pwquality.conf
# printf '%s\n' "dcredit = -1" "ucredit = -1" "ocredit = -1" "lcredit = -1" &gt; /etc/security/pwquality.conf.d/50-pwcomplexity.conf
```
Run the following script to remove setting `minclass`, `dcredit`, `ucredit`, `lcredit`, and `ocredit` on the `pam_pwquality.so` module in the PAM files
```
#!/usr/bin/env bash
{
 for l_pam_file in system-auth password-auth; do
 l_authselect_file="/etc/authselect/$(head -1 /etc/authselect/authselect.conf | grep 'custom/')/$l_pam_file"
 sed -ri 's/(^\s*password\s+(requisite|required|sufficient)\s+pam_pwquality\.so.*)(\s+minclass\s*=\s*\S+)(.*$)/\1\4/' "$l_authselect_file"
 sed -ri 's/(^\s*password\s+(requisite|required|sufficient)\s+pam_pwquality\.so.*)(\s+dcredit\s*=\s*\S+)(.*$)/\1\4/' "$l_authselect_file"
 sed -ri 's/(^\s*password\s+(requisite|required|sufficient)\s+pam_pwquality\.so.*)(\s+ucredit\s*=\s*\S+)(.*$)/\1\4/' "$l_authselect_file"
 sed -ri 's/(^\s*password\s+(requisite|required|sufficient)\s+pam_pwquality\.so.*)(\s+lcredit\s*=\s*\S+)(.*$)/\1\4/' "$l_authselect_file"
 sed -ri 's/(^\s*password\s+(requisite|required|sufficient)\s+pam_pwquality\.so.*)(\s+ocredit\s*=\s*\S+)(.*$)/\1\4/' "$l_authselect_file"
 done
 authselect apply-changes
}
```</t>
  </si>
  <si>
    <t>Create or modify a file ending in `.conf` in the `/etc/security/pwquality.conf.d/` directory or the file `/etc/security/pwquality.conf` and add or modify the following line to set `maxrepeat` to `3` or less and not `0`. Ensure setting conforms to local site policy:
_Example:_
```
# sed -ri 's/^\s*maxrepeat\s*=/# &amp;/' /etc/security/pwquality.conf
# printf '\n%s' "maxrepeat = 3" &gt;&gt; /etc/security/pwquality.conf.d/50-pwrepeat.conf
```
Run the following script to remove setting `maxrepeat` on the `pam_pwquality.so` module in the PAM files:
```
#!/usr/bin/env bash
{
 for l_pam_file in system-auth password-auth; do
 l_authselect_file="/etc/authselect/$(head -1 /etc/authselect/authselect.conf | grep 'custom/')/$l_pam_file"
 sed -ri 's/(^\s*password\s+(requisite|required|sufficient)\s+pam_pwquality\.so.*)(\s+maxrepeat\s*=\s*\S+)(.*$)/\1\4/' "$l_authselect_file"
 done
 authselect apply-changes
}
```</t>
  </si>
  <si>
    <t>Create or modify a file ending in `.conf` in the `/etc/security/pwquality.conf.d/` directory or the file `/etc/security/pwquality.conf` and add or modify the following line to set `maxsequence` to `3` or less and not `0`. Ensure setting conforms to local site policy:
_Example:_
```
# sed -ri 's/^\s*maxsequence\s*=/# &amp;/' /etc/security/pwquality.conf
# printf '\n%s' "maxsequence = 3" &gt;&gt; /etc/security/pwquality.conf.d/50-pwmaxsequence.conf
```
Run the following script to remove setting `maxsequence` on the `pam_pwquality.so` module in the PAM files:
```
#!/usr/bin/env bash
{
 for l_pam_file in system-auth password-auth; do
 l_authselect_file="/etc/authselect/$(head -1 /etc/authselect/authselect.conf | grep 'custom/')/$l_pam_file"
 sed -ri 's/(^\s*password\s+(requisite|required|sufficient)\s+pam_pwquality\.so.*)(\s+maxsequence\s*=\s*\S+)(.*$)/\1\4/' "$l_authselect_file"
 done
 authselect apply-changes
}
```</t>
  </si>
  <si>
    <t>Edit any file ending in `.conf` in the `/etc/security/pwquality.conf.d/` directory and/or the file `/etc/security/pwquality.conf` and comment out or remove any instance of `dictcheck = 0`: 
_Example:_
```
# sed -ri 's/^\s*dictcheck\s*=/# &amp;/' /etc/security/pwquality.conf /etc/security/pwquality.conf.d/*.conf
```
Run the following script to remove setting `dictcheck` on the `pam_pwquality.so` module in the PAM files:
```
#!/usr/bin/env bash
{
 for l_pam_file in system-auth password-auth; do
 l_authselect_file="/etc/authselect/$(head -1 /etc/authselect/authselect.conf | grep 'custom/')/$l_pam_file"
 sed -ri 's/(^\s*password\s+(requisite|required|sufficient)\s+pam_pwquality\.so.*)(\s+dictcheck\s*=\s*\S+)(.*$)/\1\4/' "$l_authselect_file"
 done
 authselect apply-changes
}
```</t>
  </si>
  <si>
    <t>Edit or add the following line in a `*.conf` file in `/etc/security/pwquality.conf.d` or in `/etc/security/pwquality.conf`:
_Example:_
```
printf '\n%s\n' "enforce_for_root" &gt;&gt; /etc/security/pwquality.conf.d/50-pwroot.conf
```</t>
  </si>
  <si>
    <t>Edit or add the following line in `/etc/security/pwhistory.conf`:
```
remember = 24
```
Run the following script to remove the `remember` argument from the `pam_pwhistory.so` module in `/etc/pam.d/system-auth` and `/etc/pam.d/password-auth`:
```
#!/usr/bin/env bash
{
 for l_pam_file in system-auth password-auth; do
 l_authselect_file="/etc/authselect/$(head -1 /etc/authselect/authselect.conf | grep 'custom/')/$l_pam_file"
 sed -ri 's/(^\s*password\s+(requisite|required|sufficient)\s+pam_pwhistory\.so.*)(\s+remember\s*=\s*\S+)(.*$)/\1\4/' "$l_authselect_file"
 done
 authselect apply-changes
}
```</t>
  </si>
  <si>
    <t>Edit or add the following line in `/etc/security/pwhistory.conf`:
```
enforce_for_root
```</t>
  </si>
  <si>
    <t>Run the following script to verify the active authselect profile includes `use_authtok` on the password stack's `pam_pwhistory.so`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'^\h*password\h+(requisite|required|sufficient)\h+pam_pwhistory\.so\h+([^#\n\r]+\h+)?use_authtok\b' "$l_pam_profile_path"/{password,system}-auth
}
```
_Example output:_
```
/etc/authselect/custom/custom-profile/password-auth:password required pam_pwhistory.so use_authtok
/etc/authselect/custom/custom-profile/system-auth:password required pam_pwhistory.so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'^\h*password\h+([^#\n\r]+)\h+pam_pwhistory\.so\h+([^#\n\r]+\h+)?use_authtok\b' "$l_authselect_file"; then
 echo "- \"use_authtok\" is already set"
 else
 echo "- \"use_authtok\" is not set. Updating template"
 sed -ri 's/(^\s*password\s+(requisite|required|sufficient)\s+pam_pwhistory\.so\s+.*)$/&amp; use_authtok/g' "$l_authselect_file"
 fi
 done
}
```
Run the following command to update the `password-auth` and `system-auth` files in `/etc/pam.d` to include the `use_authtok` argument on the password stack's `pam_pwhistory.so` lines:
```
# authselect apply-changes
```</t>
  </si>
  <si>
    <t>Run the following script to verify that the active authselect profile's `system-auth` and `password-auth` files include `{if not "without-nullok":nullok}` **- OR -** don't include the `nullok` option on the `pam_unix.so` module:
```
{
 l_module_name="unix"
 l_profile_name="$(head -1 /etc/authselect/authselect.conf)"
 if [[ ! "$l_profile_name" =~ ^custom\/ ]]; then
 echo " - Follow Recommendation \"Ensure custom authselect profile is used\" and then return to this Recommendation"
 else
 grep -P -- "\bpam_$l_module_name\.so\b" /etc/authselect/$l_profile_name/{password,system}-auth
 fi
}
```
_Example output with a custom profile named "custom-profile":_
```
/etc/authselect/custom/custom-profile/password-auth:auth sufficient pam_unix.so {if not "without-nullok":nullok}
/etc/authselect/custom/custom-profile/password-auth:account required pam_unix.so
/etc/authselect/custom/custom-profile/password-auth:password sufficient pam_unix.so sha512 shadow {if not "without-nullok":nullok} use_authtok
/etc/authselect/custom/custom-profile/password-auth:session required pam_unix.so
/etc/authselect/custom/custom-profile/system-auth:auth sufficient pam_unix.so {if not "without-nullok":nullok}
/etc/authselect/custom/custom-profile/system-auth:account required pam_unix.so
/etc/authselect/custom/custom-profile/system-auth:password sufficient pam_unix.so sha512 shadow {if not "without-nullok":nullok} use_authtok
/etc/authselect/custom/custom-profile/system-auth:session required pam_unix.so
```
**- IF -** any line is returned with `nullok` that doesn't also include `{if not "without-nullok":nullok}`, run the following script:
```
#!/usr/bin/env bash
{
 for l_pam_file in system-auth password-auth; do
 l_file="/etc/authselect/$(head -1 /etc/authselect/authselect.conf | grep 'custom/')/$l_pam_file"
 sed -ri 's/(^\s*password\s+(requisite|required|sufficient)\s+pam_unix\.so\s+.*)(nullok)(\s*.*)$/\1\2\4/g' $l_file
 done
}
```
**- IF -** any line is returned with `{if not "without-nullok":nullok}`, run the following command to enable the authselect `without-nullok` feature:
```
# authselect enable-feature without-nullok
```
Run the following command to update the files in `/etc/pam.d` to include `pam_unix.so` without the `nullok` argument:
```
# authselect apply-changes
```</t>
  </si>
  <si>
    <t>Run the following script to verify the active authselect profile doesn't include the `remember` argument on the `pam_unix.so` module lines:
```
#!/usr/bin/env bash
{
 l_pam_profile="$(head -1 /etc/authselect/authselect.conf)"
 if grep -Pq -- '^custom\/' &lt;&lt;&lt; "$l_pam_profile"; then
 l_pam_profile_path="/etc/authselect/$l_pam_profile"
 else
 l_pam_profile_path="/usr/share/authselect/default/$l_pam_profile"
 fi
 grep -P -- '^\h*password\h+([^#\n\r]+\h+)pam_unix\.so\b' "$l_pam_profile_path"/{password,system}-auth
}
```
Output should be similar to:
```
/etc/authselect/custom/custom-profile/password-auth:password sufficient pam_unix.so sha512 shadow {if not "without-nullok":nullok} use_authtok
/etc/authselect/custom/custom-profile/system-auth:password sufficient pam_unix.so sha512 shadow {if not "without-nullok":nullok} use_authtok
```
**- IF -** any line includes `remember=`, run the following script to remove the `remember=` from the `pam_unix.so` lines in the active authselect profile `password-auth` and system-auth` templates: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sed -ri 's/(^\s*password\s+(requisite|required|sufficient)\s+pam_unix\.so\s+.*)(remember=[1-9][0-9]*)(\s*.*)$/\1\4/g' "$l_authselect_file"
 done
}
```
Run the following command to update the `password-auth` and system-auth` files in `/etc/pam.d` to include pam_unix.so without the remember` argument:
```
# authselect apply-changes
```</t>
  </si>
  <si>
    <t>Run the following script to verify the active authselect profile includes `use_authtok`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'^\h*password\h+(requisite|required|sufficient)\h+pam_unix\.so\h+([^#\n\r]+\h+)?use_authtok\b'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'^\h*password\h+([^#\n\r]+)\h+pam_unix\.so\h+([^#\n\r]+\h+)?use_authtok\b' "$l_authselect_file"; then
 echo "- \"use_authtok\" is already set"
 else
 echo "- \"use_authtok\" is not set. Updating template"
 sed -ri 's/(^\s*password\s+(requisite|required|sufficient)\s+pam_unix\.so\s+.*)$/&amp; use_authtok/g' "$l_authselect_file"
 fi
 done
}
```
Run the following command to update the `password-auth` and `system-auth` files in `/etc/pam.d` to include the `use_authtok` argument on the password stack's `pam_unix.so` lines:
```
# authselect apply-changes
```</t>
  </si>
  <si>
    <t>Run the following command to set the `root` user's GID to `0`:
```
# usermod -g 0 root
``` 
Run the following command to set the `root` group's GID to `0`:
```
# groupmod -g 0 root
```
Remove any users other than the `root` user with GID 0 or assign them a new GID if appropriate.</t>
  </si>
  <si>
    <t>Run the following command to set the `root` group's GID to `0`:
```
# groupmod -g 0 root
```
Remove any groups other than the `root` group with GID 0 or assign them a new GID if appropriate.</t>
  </si>
  <si>
    <t>Run the following command to set a password for the `root` user:
```
# passwd root
```
**- OR -**
Run the following command to lock the `root` user account:
```
# usermod -L root
```</t>
  </si>
  <si>
    <t>Correct or justify any:
- Locations that are not directories
- Empty directories (`::`)
- Trailing (`:`)
- Current working directory (`.`)
- Non `root` owned directories
- Directories that less restrictive than mode `0755`</t>
  </si>
  <si>
    <t>Edit `/root/.bash_profile` and `/root/.bashrc` and remove, comment out, or update any line with `umask` to be `0027` or more restrictive.</t>
  </si>
  <si>
    <t>Run the following command to set the shell for any service accounts returned by the audit to `nologin`:
```
# usermod -s $(command -v nologin) &lt;user&gt;
```
_Example script:_
```
#!/usr/bin/env bash
{
 l_valid_shells="^($( awk -F\/ '$NF != "nologin" {print}' /etc/shells | sed -rn '/^\//{s,/,\\\\/,g;p}' | paste -s -d '|' - ))$"
 awk -v pat="$l_valid_shells" -F: '($1!~/^(root|halt|sync|shutdown|nfsnobody)$/ &amp;&amp; ($3&lt;'"$(awk '/^\s*UID_MIN/{print $2}' /etc/login.defs)"' || $3 == 65534) &amp;&amp; $(NF) ~ pat) {system ("usermod -s '"$(command -v nologin)"' " $1)}' /etc/passwd
}
```</t>
  </si>
  <si>
    <t>Run the following command to lock any non-root accounts without a valid login shell returned by the audit:
```
# usermod -L &lt;user&gt;
```
_Example script:_:
```
#!/usr/bin/env bash
{
 l_valid_shells="^($(awk -F\/ '$NF != "nologin" {print}' /etc/shells | sed -rn '/^\//{s,/,\\\\/,g;p}' | paste -s -d '|' - ))$"
 while IFS= read -r l_user; do
 passwd -S "$l_user" | awk '$2 !~ /^L/ {system ("usermod -L " $1)}'
 done &lt; &lt;(awk -v pat="$l_valid_shells" -F: '($1 != "root" &amp;&amp; $(NF) !~ pat) {print $1}' /etc/passwd)
}
```</t>
  </si>
  <si>
    <t>Review `/etc/bashrc`, `/etc/profile`, and all files ending in `*.sh` in the `/etc/profile.d/` directory and remove or edit all `TMOUT=_n_` entries to follow local site policy. `TMOUT` should not exceed 900 or be equal to `0`.
Configure `TMOUT` in **one** of the following files:
- A file in the `/etc/profile.d/` directory ending in `.sh`
- `/etc/profile`
- `/etc/bashrc`
_Example command to set TMOUT to `900` seconds in a file in `/etc/profile.d/`:_
```
# printf '%s\n' "# Set TMOUT to 900 seconds" "typeset -xr TMOUT=900" &gt; /etc/profile.d/50-tmout.sh
```
_`TMOUT` configuration examples:_
```
typeset -xr TMOUT=900
```
Deprecated methods: 
- As multiple lines:
```
TMOUT=900
readonly TMOUT
export TMOUT
```
- As a single line:
```
readonly TMOUT=900 ; export TMOUT
```</t>
  </si>
  <si>
    <t>Run the following script and perform the instructions in the output to set the default umask to `027` or more restrictive:
```
#!/usr/bin/env bash
{
 l_output="" l_output2="" l_out=""
 file_umask_chk()
 {
 if grep -Psiq -- '^\h*umask\h+(0?[0-7][2-7]7|u(=[rwx]{0,3}),g=([rx]{0,2}),o=)(\h*#.*)?$' "$l_file"; then
 l_out="$l_out\n - umask is set correctly in \"$l_file\""
 elif grep -Psiq -- '^\h*umask\h+(([0-7][0-7][01][0-7]\b|[0-7][0-7][0-7][0-6]\b)|([0-7][01][0-7]\b|[0-7][0-7][0-6]\b)|(u=[rwx]{1,3},)?(((g=[rx]?[rx]?w[rx]?[rx]?\b)(,o=[rwx]{1,3})?)|((g=[wrx]{1,3},)?o=[wrx]{1,3}\b)))' "$l_file"; then
 l_output2="$l_output2\n - \"$l_file\""
 fi
 }
 while IFS= read -r -d $'\0' l_file; do
 file_umask_chk
 done &lt; &lt;(find /etc/profile.d/ -type f -name '*.sh' -print0)
 [ -n "$l_out" ] &amp;&amp; l_output="$l_out"
 l_file="/etc/profile" &amp;&amp; file_umask_chk
 l_file="/etc/bashrc" &amp;&amp; file_umask_chk
 l_file="/etc/bash.bashrc" &amp;&amp; file_umask_chk
 l_file="/etc/pam.d/postlogin"
 if grep -Psiq '^\h*session\h+[^#\n\r]+\h+pam_umask\.so\h+([^#\n\r]+\h+)?umask=(([0-7][0-7][01][0-7]\b|[0-7][0-7][0-7][0-6]\b)|([0-7][01][0-7]\b))' "$l_file"; then
 l_output2="$l_output2\n - \"$l_file\""
 fi
 l_file="/etc/login.defs" &amp;&amp; file_umask_chk
 l_file="/etc/default/login" &amp;&amp; file_umask_chk
 if [ -z "$l_output2" ]; then
 echo -e " - No files contain a UMASK that is not restrictive enough\n No UMASK updates required to existing files"
 else
 echo -e "\n - UMASK is not restrictive enough in the following file(s):$l_output2\n\n- Remediation Procedure:\n - Update these files and comment out the UMASK line\n or update umask to be \"0027\" or more restrictive"
 fi
 if [ -n "$l_output" ]; then
 echo -e "$l_output"
 else
 echo -e " - Configure UMASK in a file in the \"/etc/profile.d/\" directory ending in \".sh\"\n\n Example Command (Hash to represent being run at a root prompt):\n\n# printf '%s\\\n' \"umask 027\" &gt; /etc/profile.d/50-systemwide_umask.sh\n"
 fi
}
```
**Notes:**
- This method only applies to bash and shell. If other shells are supported on the system, it is recommended that their configuration files also are checked
- If the `pam_umask.so` module is going to be used to set `umask`, ensure that it's not being overridden by another setting. Refer to the PAM_UMASK(8) man page for more information</t>
  </si>
  <si>
    <t>Run the following commands to unmask and start `systemd-journald.service`
```
# systemctl unmask systemd-journald.service
# systemctl start systemd-journald.service
```</t>
  </si>
  <si>
    <t>If the default configuration is not appropriate for the site specific requirements, copy `/usr/lib/tmpfiles.d/systemd.conf` to `/etc/tmpfiles.d/systemd.conf` and modify as required. Requirements is either `0640` or site policy if that is less restrictive.</t>
  </si>
  <si>
    <t>Edit `/etc/systemd/journald.conf` or a file ending in `.conf` the `/etc/systemd/journald.conf.d/` directory. Set the following parameters in the `[Journal]` section to ensure logs are rotated according to site policy. The settings should be carefully understood as there are specific edge cases and prioritization of parameters.
_Example Configuration_
```
[Journal]
SystemMaxUse=1G
SystemKeepFree=500M
RuntimeMaxUse=200M
RuntimeKeepFree=50M
MaxFileSec=1month
```
**Note:** If these settings appear in a canonically later file, or later in the same file, the setting will be overwritten</t>
  </si>
  <si>
    <t>1. Determine whether to use `journald` **- OR -** `rsyslog` depending on site needs
2. Configure `systemd-jounald.service` 
3. Configure only **ONE** either `journald` **- OR -** `rsyslog` and complete the recommendations in that subsection
4. Return to this recommendation to ensure only one logging system is in use</t>
  </si>
  <si>
    <t>**- IF -** `rsyslog` is the preferred method for capturing logs, this section and Recommendation should be skipped and the "Configure rsyslog" section followed.
**- IF -** `journald` is the preferred method for capturing logs:
Set the following parameter in the `[Journal]` section in `/etc/systemd/journald.conf` or a file in /etc/systemd/journald.conf.d/ ending in `.conf`:
```
ForwardToSyslog=no
```
_Example:_
```
#!/usr/bin/env bash
{
 [ ! -d /etc/systemd/journald.conf.d/ ] &amp;&amp; mkdir /etc/systemd/journald.conf.d/
 if grep -Psq -- '^\h*\[Journal\]' /etc/systemd/journald.conf.d/60-journald.conf; then
 printf '%s\n' "ForwardToSyslog=no" &gt;&gt; /etc/systemd/journald.conf.d/60-journald.conf
 else
 printf '%s\n' "[Journal]" "ForwardToSyslog=no"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</si>
  <si>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Set the following parameter in the `[Journal]` section in `/etc/systemd/journald.conf` or a file in `/etc/systemd/journald.conf.d/` ending in `.conf`:
```
Compress=yes
```
_Example:_
```
#!/usr/bin/env bash
{
 [ ! -d /etc/systemd/journald.conf.d/ ] &amp;&amp; mkdir /etc/systemd/journald.conf.d/
 if grep -Psq -- '^\h*\[Journal\]' /etc/systemd/journald.conf.d/60-journald.conf; then
 printf '%s\n' "Compress=yes" &gt;&gt; /etc/systemd/journald.conf.d/60-journald.conf
 else
 printf '%s\n' "[Journal]" "Compress=yes"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</si>
  <si>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Set the following parameter in the `[Journal]` section in `/etc/systemd/journald.conf` or a file in `/etc/systemd/journald.conf.d/` ending in `.conf`:
```
Storage=persistent
```
_Example:_
```
#!/usr/bin/env bash
{
 [ ! -d /etc/systemd/journald.conf.d/ ] &amp;&amp; mkdir /etc/systemd/journald.conf.d/
 if grep -Psq -- '^\h*\[Journal\]' /etc/systemd/journald.conf.d/60-journald.conf; then
 printf '%s\n' "Storage=persistent" &gt;&gt; /etc/systemd/journald.conf.d/60-journald.conf
 else
 printf '%s\n' "[Journal]" "Storage=persistent"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</si>
  <si>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Edit the `/etc/systemd/journal-upload.conf` file or a file in `/etc/systemd/journal-upload.conf.d` ending in `.conf` and ensure the following lines are set in the `[Upload]` section per your environment:
```
[Upload]
URL=192.168.50.42
ServerKeyFile=/etc/ssl/private/journal-upload.pem
ServerCertificateFile=/etc/ssl/certs/journal-upload.pem
TrustedCertificateFile=/etc/ssl/ca/trusted.pem
```
Restart the service:
```
# systemctl restart systemd-journal-upload
```</t>
  </si>
  <si>
    <t>Run the following commands to unmask, enable and start `systemd-journal-upload`:
```
# systemctl unmask systemd-journal-upload.service
# systemctl --now enable systemd-journal-upload.service
```</t>
  </si>
  <si>
    <t>Run the following commands to stop and mask `systemd-journal-remote.socket` and systemd-journal-remote.service:
```
# systemctl stop systemd-journal-remote.socket systemd-journal-remote.service
# systemctl mask systemd-journal-remote.socket systemd-journal-remote.service
```</t>
  </si>
  <si>
    <t>**- IF -** `rsyslog` is being used for logging on the system:
Run the following commands to unmask, enable, and start `rsyslog.service`:
```
# systemctl unmask rsyslog.service
# systemctl enable rsyslog.service
# systemctl start rsyslog.service
```</t>
  </si>
  <si>
    <t>Edit either `/etc/rsyslog.conf` or a dedicated `.conf` file in `/etc/rsyslog.d/` and set `$FileCreateMode` to `0640` or more restrictive:
```
$FileCreateMode 0640
```
Restart the service:
```
# systemctl restart rsyslog
```</t>
  </si>
  <si>
    <t>Edit the following lines in the `/etc/rsyslog.conf` and `/etc/rsyslog.d/*.conf` files as appropriate for your environment.
**Note:** The below configuration is shown for example purposes only. Due care should be given to how the organization wishes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</si>
  <si>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Edit `/etc/logrotate.conf` and `/etc/logrotate.d/*` to ensure logs are rotated according to site policy.
_Example logrotate configuration that specifies log files be rotated weekly, keep 4 backlogs, compress old log files, ignores missing and empty log files, postrotate to reload rsyslog service after logs are rotated_
```
/var/log/rsyslog/*.log {
 weekly
 rotate 4
 compress
 missingok
 notifempty
 postrotate
 /usr/bin/systemctl reload rsyslog.service &gt;/dev/null || true
 endscript 
}</t>
  </si>
  <si>
    <t>Run the following script to update permissions and ownership on files in `/var/log`. 
Although the script is not destructive, ensure that the output is captured in the event that the remediation causes issues.
```
#!/usr/bin/env bash
{
 l_op2="" l_output2=""
 l_uidmin="$(awk '/^\s*UID_MIN/{print $2}' /etc/login.defs)"
 file_test_fix()
 {
 l_op2=""
 l_fuser="root"
 l_fgroup="root"
 if [ $(( $l_mode &amp; $perm_mask )) -gt 0 ]; then
 l_op2="$l_op2\n - Mode: \"$l_mode\" should be \"$maxperm\" or more restrictive\n - Removing excess permissions"
 chmod "$l_rperms" "$l_fname"
 fi
 if [[ ! "$l_user" =~ $l_auser ]]; then
 l_op2="$l_op2\n - Owned by: \"$l_user\" and should be owned by \"${l_auser//|/ or }\"\n - Changing ownership to: \"$l_fuser\""
 chown "$l_fuser" "$l_fname"
 fi
 if [[ ! "$l_group" =~ $l_agroup ]]; then
 l_op2="$l_op2\n - Group owned by: \"$l_group\" and should be group owned by \"${l_agroup//|/ or }\"\n - Changing group ownership to: \"$l_fgroup\""
 chgrp "$l_fgroup" "$l_fname"
 fi
 [ -n "$l_op2" ] &amp;&amp; l_output2="$l_output2\n - File: \"$l_fname\" is:$l_op2\n"
 }
 unset a_file &amp;&amp; a_file=() # clear and initialize array
 # Loop to create array with stat of files that could possibly fail one of the audits
 while IFS= read -r -d $'\0' l_file; do
 [ -e "$l_file" ] &amp;&amp; a_file+=("$(stat -Lc '%n^%#a^%U^%u^%G^%g' "$l_file")")
 done &lt; &lt;(find -L /var/log -type f \( -perm /0137 -o ! -user root -o ! -group root \) -print0)
 while IFS="^" read -r l_fname l_mode l_user l_uid l_group l_gid; do
 l_bname="$(basename "$l_fname")"
 case "$l_bname" in
 lastlog | lastlog.* | wtmp | wtmp.* | wtmp-* | btmp | btmp.* | btmp-* | README)
 perm_mask='0113'
 maxperm="$( printf '%o' $(( 0777 &amp; ~$perm_mask)) )"
 l_rperms="ug-x,o-wx"
 l_auser="root"
 l_agroup="(root|utmp)"
 file_test_fix
 ;;
 secure | auth.log | syslog | messages)
 perm_mask='0137'
 maxperm="$( printf '%o' $(( 0777 &amp; ~$perm_mask)) )"
 l_rperms="u-x,g-wx,o-rwx"
 l_auser="(root|syslog)"
 l_agroup="(root|adm)"
 file_test_fix
 ;;
 SSSD | sssd)
 perm_mask='0117'
 maxperm="$( printf '%o' $(( 0777 &amp; ~$perm_mask)) )"
 l_rperms="ug-x,o-rwx"
 l_auser="(root|SSSD)"
 l_agroup="(root|SSSD)"
 file_test_fix 
 ;;
 gdm | gdm3)
 perm_mask='0117'
 l_rperms="ug-x,o-rwx"
 maxperm="$( printf '%o' $(( 0777 &amp; ~$perm_mask)) )"
 l_auser="root"
 l_agroup="(root|gdm|gdm3)"
 file_test_fix 
 ;;
 *.journal | *.journal~)
 perm_mask='0137'
 maxperm="$( printf '%o' $(( 0777 &amp; ~$perm_mask)) )"
 l_rperms="u-x,g-wx,o-rwx"
 l_auser="root"
 l_agroup="(root|systemd-journal)" 
 file_test_fix
 ;;
 *)
 perm_mask='0137'
 maxperm="$( printf '%o' $(( 0777 &amp; ~$perm_mask)) )"
 l_rperms="u-x,g-wx,o-rwx"
 l_auser="(root|syslog)"
 l_agroup="(root|adm)"
 if [ "$l_uid" -lt "$l_uidmin" ] &amp;&amp; [ -z "$(awk -v grp="$l_group" -F: '$1==grp {print $4}' /etc/group)" ]; then
 if [[ ! "$l_user" =~ $l_auser ]]; then
 l_auser="(root|syslog|$l_user)"
 fi
 if [[ ! "$l_group" =~ $l_agroup ]]; then
 l_tst=""
 while l_out3="" read -r l_duid; do
 [ "$l_duid" -ge "$l_uidmin" ] &amp;&amp; l_tst=failed
 done &lt;&lt;&lt; "$(awk -F: '$4=='"$l_gid"' {print $3}' /etc/passwd)"
 [ "$l_tst" != "failed" ] &amp;&amp; l_agroup="(root|adm|$l_group)"
 fi
 fi
 file_test_fix
 ;;
 esac
 done &lt;&lt;&lt; "$(printf '%s\n' "${a_file[@]}")"
 unset a_file # Clear array
 # If all files passed, then we report no changes
 if [ -z "$l_output2" ]; then
 echo -e "- All files in \"/var/log/\" have appropriate permissions and ownership\n - No changes required\n"
 else
 # print report of changes
 echo -e "\n$l_output2"
 fi
}
```
**Note:** You may also need to change the configuration for your logging software or services for any logs that had incorrect permissions.
If there are services that log to other locations, ensure that those log files have the appropriate access configured.</t>
  </si>
  <si>
    <t>Run the following commands to remove excess permissions, set owner, and set group on `/etc/shells`:
```
# chmod u-x,go-wx /etc/shells
# chown root:root /etc/shells
```</t>
  </si>
  <si>
    <t>Run the following commands to remove excess permissions, set owner, and set group on `/etc/security/opasswd` and `/etc/security/opasswd.old` is they exist:
```
# [ -e "/etc/security/opasswd" ] &amp;&amp; chmod u-x,go-rwx /etc/security/opasswd
# [ -e "/etc/security/opasswd" ] &amp;&amp; chown root:root /etc/security/opasswd
# [ -e "/etc/security/opasswd.old" ] &amp;&amp; chmod u-x,go-rwx /etc/security/opasswd.old
# [ -e "/etc/security/opasswd.old" ] &amp;&amp; chown root:root /etc/security/opasswd.old
```</t>
  </si>
  <si>
    <t>'-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a_file=(); a_dir=() # Initialize arrays
 a_path=(! -path "/run/user/*" -a ! -path "/proc/*" -a ! -path "*/containerd/*" -a ! -path "*/kubelet/pods/*" -a ! -path "*/kubelet/plugins/*" -a ! -path "/sys/*" -a ! -path "/snap/*")
 while IFS= read -r l_mount; do
 while IFS= read -r -d $'\0' l_file; do
 if [ -e "$l_file" ]; then
 l_mode="$(stat -Lc '%#a' "$l_file")"
 if [ -f "$l_file" ]; then # Remove excess permissions from WW files
 echo -e " - File: \"$l_file\" is mode: \"$l_mode\"\n - removing write permission on \"$l_file\" from \"other\""
 chmod o-w "$l_file"
 fi
 if [ -d "$l_file" ]; then # Add sticky bit
 if [ ! $(( $l_mode &amp; $l_smask )) -gt 0 ]; then
 echo -e " - Directory: \"$l_file\" is mode: \"$l_mode\" and doesn't have the sticky bit set\n - Adding the sticky bit"
 chmod a+t "$l_file"
 fi
 fi
 fi
 done &lt; &lt;(find "$l_mount" -xdev \( "${a_path[@]}" \) \( -type f -o -type d \) -perm -0002 -print0 2&gt; /dev/null)
 done &lt; &lt;(findmnt -Dkerno fstype,target | awk '($1 !~ /^\s*(nfs|proc|smb|vfat|iso9660|efivarfs|selinuxfs)/ &amp;&amp; $2 !~ /^(\/run\/user\/|\/tmp|\/var\/tmp)/){print $2}') 
}
```</t>
  </si>
  <si>
    <t>Remove or set ownership and group ownership of these files and/or directories to an active user on the system as appropriate.</t>
  </si>
  <si>
    <t>Ensure that no rogue SUID or SGID programs have been introduced into the system. Review the files returned by the action in the Audit section and confirm the integrity of these binaries.</t>
  </si>
  <si>
    <t>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l_output2=""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process\n"
 while read -r l_user l_home; do
 if [ -d "$l_home" ]; then
 l_mask='0027'
 l_max="$( printf '%o' $(( 0777 &amp; ~$l_mask)) )"
 while read -r l_own l_mode; do
 if [ "$l_user" != "$l_own" ]; then
 l_output2="$l_output2\n - User: \"$l_user\" Home \"$l_home\" is owned by: \"$l_own\"\n - changing ownership to: \"$l_user\"\n"
 chown "$l_user" "$l_home"
 fi
 if [ $(( $l_mode &amp; $l_mask )) -gt 0 ]; then
 l_output2="$l_output2\n - User: \"$l_user\" Home \"$l_home\" is mode: \"$l_mode\" should be mode: \"$l_max\" or more restrictive\n - removing excess permissions\n"
 chmod g-w,o-rwx "$l_home"
 fi
 done &lt;&lt;&lt; "$(stat -Lc '%U %#a' "$l_home")"
 else
 l_output2="$l_output2\n - User: \"$l_user\" Home \"$l_home\" Doesn't exist\n - Please create a home in accordance with local site policy"
 fi
 done &lt;&lt;&lt; "$(printf '%s\n' "${a_uarr[@]}")"
 if [ -z "$l_output2" ]; then # If l_output2 is empty, we pass
 echo -e " - No modification needed to local interactive users home directories"
 else
 echo -e "\n$l_output2"
 fi
}
```</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</si>
  <si>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a_output2=(); a_output3=()
 l_maxsize="1000" # Maximum number of local interactive users before warning (Default 1,000)
 l_valid_shells="^($( awk -F\/ '$NF != "nologin" {print}' /etc/shells | sed -rn '/^\//{s,/,\\\\/,g;p}' | paste -s -d '|' - ))$"
 a_user_and_home=() # Create array with local users and their home directories
 while read -r l_local_user l_local_user_home; do # Populate array with users and user home location
 [[ -n "$l_local_user" &amp;&amp; -n "$l_local_user_home" ]] &amp;&amp; a_user_and_home+=("$l_local_user:$l_local_user_home")
 done &lt;&lt;&lt; "$(awk -v pat="$l_valid_shells" -F: '$(NF) ~ pat { print $1 " " $(NF-1) }' /etc/passwd)"
 l_asize="${#a_user_and_home[@]}" # Here if we want to look at number of users before proceeding 
 [ "${#a_user_and_home[@]}" -gt "$l_maxsize" ] &amp;&amp; printf '%s\n' "" " ** INFO **" \
 " - \"$l_asize\" Local interactive users found on the system" \
 " - This may be a long running check" ""
 file_access_fix()
 {
 a_access_out=()
 l_max="$( printf '%o' $(( 0777 &amp; ~$l_mask)) )"
 if [ $(( $l_mode &amp; $l_mask )) -gt 0 ]; then
 printf '%s\n' "" " - File: \"$l_hdfile\" is mode: \"$l_mode\" and should be mode: \"$l_max\" or more restrictive" \
 " Updating file: \"$l_hdfile\" to be mode: \"$l_max\" or more restrictive"
 chmod "$l_change" "$l_hdfile"
 fi
 if [[ ! "$l_owner" =~ ($l_user) ]]; then
 printf '%s\n' "" " - File: \"$l_hdfile\" owned by: \"$l_owner\" and should be owned by \"${l_user//|/ or }\"" \
 " Updating file: \"$l_hdfile\" to be owned by \"${l_user//|/ or }\""
 chown "$l_user" "$l_hdfile"
 fi
 if [[ ! "$l_gowner" =~ ($l_group) ]]; then
 printf '%s\n' "" " - File: \"$l_hdfile\" group owned by: \"$l_gowner\" and should be group owned by \"${l_group//|/ or }\"" \
 " Updating file: \"$l_hdfile\" to be group owned by \"${l_group//|/ or }\""
 chgrp "$l_group" "$l_hdfile"
 fi
 }
 while IFS=: read -r l_user l_home; do
 a_dot_file=(); a_netrc=(); a_netrc_warn=(); a_bhout=(); a_hdirout=()
 if [ -d "$l_home" ]; then
 l_group="$(id -gn "$l_user" | xargs)";l_group="${l_group// /|}"
 while IFS= read -r -d $'\0' l_hdfile; do
 while read -r l_mode l_owner l_gowner; do
 case "$(basename "$l_hdfile")" in
 .forward | .rhost )
 a_dot_file+=(" - File: \"$l_hdfile\" exists" " Please review and manually delete this file") ;;
 .netrc )
 l_mask='0177'; l_change="u-x,go-rwx"; file_access_fix
 a_netrc_warn+=(" - File: \"$l_hdfile\" exists") ;;
 .bash_history )
 l_mask='0177'; l_change="u-x,go-rwx"; file_access_fix ;;
 * )
 l_mask='0133'; l_change="u-x,go-wx"; file_access_fix ;;
 esac
 done &lt; &lt;(stat -Lc '%#a %U %G' "$l_hdfile")
 done &lt; &lt;(find "$l_home" -xdev -type f -name '.*' -print0)
 fi
 [ "${#a_dot_file[@]}" -gt 0 ] &amp;&amp; a_output2+=(" - User: \"$l_user\" Home Directory: \"$l_home\"" "${a_dot_file[@]}")
 [ "${#a_netrc_warn[@]}" -gt 0 ] &amp;&amp; a_output3+=(" - User: \"$l_user\" Home Directory: \"$l_home\"" "${a_netrc_warn[@]}")
 done &lt;&lt;&lt; "$(printf '%s\n' "${a_user_and_home[@]}")"
 [ "${#a_output3[@]}" -gt 0 ] &amp;&amp; printf '%s\n' "" " ** WARNING **" "${a_output3[@]}" ""
 [ "${#a_output2[@]}" -gt 0 ] &amp;&amp; printf '%s\n' "" "${a_output2[@]}"
}
```</t>
  </si>
  <si>
    <t>First ensure that systemd is correctly configured to ensure that `/tmp` will be mounted at boot time.
```
# systemctl unmask tmp.mount
```
For specific configuration requirements of the `/tmp` mount for your environment, modify `/etc/fstab`.
Example of using `tmpfs` with specific mount options:
```
tmpfs /tmp tmpfs defaults,rw,nosuid,nodev,noexec,relatime,size=2G 0 0
```
**Note:** the `size=2G` is an example of setting a specific size for `tmpfs`.
Example of using a volume or disk with specific mount options. The source location of the volume or disk will vary depending on your environment:
```
&lt;device&gt; /tmp &lt;fstype&gt; defaults,nodev,nosuid,noexec 0 0
```</t>
  </si>
  <si>
    <t>**- IF -** a separate partition exists for `/tmp`.
Edit the `/etc/fstab` file and add `nodev` to the fourth field (mounting options) for the `/tmp` partition.
_Example:_
```
&lt;device&gt; /tmp &lt;fstype&gt; defaults,rw,nosuid,nodev,noexec,relatime 0 0
```
Run the following command to remount `/tmp` with the configured options:
```
# mount -o remount /tmp
```</t>
  </si>
  <si>
    <t>**- IF -** a separate partition exists for `/tmp`.
Edit the `/etc/fstab` file and add `noexec` to the fourth field (mounting options) for the `/tmp` partition.
_Example:_
```
&lt;device&gt; /tmp &lt;fstype&gt; defaults,rw,nosuid,nodev,noexec,relatime 0 0
```
Run the following command to remount `/tmp` with the configured options:
```
# mount -o remount /tmp
```</t>
  </si>
  <si>
    <t>**- IF -** a separate partition exists for `/tmp`.
Edit the `/etc/fstab` file and add `nosuid` to the fourth field (mounting options) for the `/tmp` partition.
_Example:_
```
&lt;device&gt; /tmp &lt;fstype&gt; defaults,rw,nosuid,nodev,noexec,relatime 0 0
```
Run the following command to remount `/tmp` with the configured options:
```
# mount -o remount /tmp
```</t>
  </si>
  <si>
    <t>**- IF -** a separate partition exists for `/var`.
Edit the `/etc/fstab` file and add `nodev` to the fourth field (mounting options) for the `/var` partition.
_Example:_
```
&lt;device&gt; /var &lt;fstype&gt; defaults,rw,nosuid,nodev,noexec,relatime 0 0
```
Run the following command to remount `/var` with the configured options:
```
# mount -o remount /var
```</t>
  </si>
  <si>
    <t>**- IF -** a separate partition exists for `/var`.
Edit the `/etc/fstab` file and add `nosuid` to the fourth field (mounting options) for the `/var` partition.
_Example:_
```
&lt;device&gt; /var &lt;fstype&gt; defaults,rw,nosuid,nodev,noexec,relatime 0 0
```
Run the following command to remount `/var` with the configured options:
```
# mount -o remount /var
```</t>
  </si>
  <si>
    <t>**- IF -** a separate partition exists for `/var/tmp`.
Edit the `/etc/fstab` file and add `noexec` to the fourth field (mounting options) for the `/var/tmp` partition.
_Example:_
```
&lt;device&gt; /var/tmp &lt;fstype&gt; defaults,rw,nosuid,nodev,noexec,relatime 0 0
```
Run the following command to remount `/var/tmp` with the configured options:
```
# mount -o remount /var/tmp
```</t>
  </si>
  <si>
    <t>**- IF -** a separate partition exists for `/var/tmp`.
Edit the `/etc/fstab` file and add `nosuid` to the fourth field (mounting options) for the `/var/tmp` partition.
_Example:_
```
&lt;device&gt; /var/tmp &lt;fstype&gt; defaults,rw,nosuid,nodev,noexec,relatime 0 0
```
Run the following command to remount `/var/tmp` with the configured options:
```
# mount -o remount /var/tmp
```</t>
  </si>
  <si>
    <t>**- IF -** a separate partition exists for `/var/tmp`.
Edit the `/etc/fstab` file and add `nodev` to the fourth field (mounting options) for the `/var/tmp` partition.
_Example:_
```
&lt;device&gt; /var/tmp &lt;fstype&gt; defaults,rw,nosuid,nodev,noexec,relatime 0 0
```
Run the following command to remount `/var/tmp` with the configured options:
```
# mount -o remount /var/tmp
```</t>
  </si>
  <si>
    <t>**- IF -** a separate partition exists for `/var/log`.
Edit the `/etc/fstab` file and add `nodev` to the fourth field (mounting options) for the `/var/log` partition.
_Example:_
```
&lt;device&gt; /var/log &lt;fstype&gt; defaults,rw,nosuid,nodev,noexec,relatime 0 0
```
Run the following command to remount `/var/log` with the configured options:
```
# mount -o remount /var/log
```</t>
  </si>
  <si>
    <t>**- IF -** a separate partition exists for `/var/log`.
Edit the `/etc/fstab` file and add `noexec` to the fourth field (mounting options) for the `/var/log` partition.
_Example:_
```
&lt;device&gt; /var/log &lt;fstype&gt; defaults,rw,nosuid,nodev,noexec,relatime 0 0
```
Run the following command to remount `/var/log` with the configured options:
```
# mount -o remount /var/log
```</t>
  </si>
  <si>
    <t>**- IF -** a separate partition exists for `/var/log`.
Edit the `/etc/fstab` file and add `nosuid` to the fourth field (mounting options) for the `/var/log` partition.
_Example:_
```
&lt;device&gt; /var/log &lt;fstype&gt; defaults,rw,nosuid,nodev,noexec,relatime 0 0
```
Run the following command to remount `/var/log` with the configured options:
```
# mount -o remount /var/log
```</t>
  </si>
  <si>
    <t>**- IF -** a separate partition exists for `/var/log/audit`.
Edit the `/etc/fstab` file and add `noexec` to the fourth field (mounting options) for the `/var/log/audit` partition.
_Example:_
```
&lt;device&gt; /var/log/audit &lt;fstype&gt; defaults,rw,nosuid,nodev,noexec,relatime 0 0
```
Run the following command to remount `/var/log/audit` with the configured options:
```
# mount -o remount /var/log/audit
```</t>
  </si>
  <si>
    <t>**- IF -** a separate partition exists for `/var/log/audit`.
Edit the `/etc/fstab` file and add `nodev` to the fourth field (mounting options) for the `/var/log/audit` partition.
_Example:_
```
&lt;device&gt; /var/log/audit &lt;fstype&gt; defaults,rw,nosuid,nodev,noexec,relatime 0 0
```
Run the following command to remount `/var/log/audit` with the configured options:
```
# mount -o remount /var/log/audit
```</t>
  </si>
  <si>
    <t>**- IF -** a separate partition exists for `/var/log/audit`.
Edit the `/etc/fstab` file and add `nosuid` to the fourth field (mounting options) for the `/var/log/audit` partition.
_Example:_
```
&lt;device&gt; /var/log/audit &lt;fstype&gt; defaults,rw,nosuid,nodev,noexec,relatime 0 0
```
Run the following command to remount `/var/log/audit` with the configured options:
```
# mount -o remount /var/log/audit
```</t>
  </si>
  <si>
    <t>**- IF -** a separate partition exists for `/home`.
Edit the `/etc/fstab` file and add `nodev` to the fourth field (mounting options) for the `/home` partition.
_Example:_
```
&lt;device&gt; /home &lt;fstype&gt; defaults,rw,nosuid,nodev,noexec,relatime 0 0
```
Run the following command to remount `/home` with the configured options:
```
# mount -o remount /home
```</t>
  </si>
  <si>
    <t>**- IF -** a separate partition exists for `/home`.
Edit the `/etc/fstab` file and add `nosuid` to the fourth field (mounting options) for the `/home` partition.
_Example:_
```
&lt;device&gt; /home &lt;fstype&gt; defaults,rw,nosuid,nodev,noexec,relatime 0 0
```
Run the following command to remount `/home` with the configured options:
```
# mount -o remount /home
```</t>
  </si>
  <si>
    <t>For specific configuration requirements of the `/dev/shm` mount for your environment, modify `/etc/fstab`.
_Example:_
```
tmpfs /dev/shm tmpfs defaults,rw,nosuid,nodev,noexec,relatime,size=2G 0 0
```</t>
  </si>
  <si>
    <t>**- IF -** a separate partition exists for `/dev/shm`.
Edit the `/etc/fstab` file and add `nodev`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</si>
  <si>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 IF -** a separate partition exists for `/dev/shm`.
Edit the `/etc/fstab` file and add `noexec` to the fourth field (mounting options) for the `/dev/shm` partition.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</si>
  <si>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 IF -** a separate partition exists for `/dev/shm`.
Edit the `/etc/fstab` file and add `nosuid`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</si>
  <si>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Edit `/etc/dnf/dnf.conf` and set `gpgcheck=1`:
_Example_
```
# sed -i 's/^gpgcheck\s*=\s*.*/gpgcheck=1/' /etc/dnf/dnf.conf
```
Edit any failing files in `/etc/yum.repos.d/*` and set all instances starting with `gpgcheck` to `1`.
_Example:_
```
# find /etc/yum.repos.d/ -name "*.repo" -exec echo "Checking:" {} \; -exec sed -i 's/^gpgcheck\s*=\s*.*/gpgcheck=1/' {} \;
```</t>
  </si>
  <si>
    <t>Run the following command to install `aide`:
```
# dnf install aide
```
Configure `aide` as appropriate for your environment. Consult the `aide` documentation for options.
Initialize `aide`:
Run the following commands:
```
# aide --init
```
```
# mv /var/lib/aide/aide.db.new.gz /var/lib/aide/aide.db.gz
```</t>
  </si>
  <si>
    <t>**- IF -** `cron` will be used to schedule and run aide check
Run the following command:
```
# crontab -u root -e
```
Add the following line to the crontab:
```
0 5 * * * /usr/sbin/aide --check
```
**- OR -** 
**- IF -** `aidecheck.service` and `aidecheck.timer` will be used to schedule and run aide check:
Create or edit the file `/etc/systemd/system/aidecheck.service` and add the following lines:
```
[Unit]
Description=Aide Check
[Service]
Type=simple
ExecStart=/usr/sbin/aide --check
[Install]
WantedBy=multi-user.target
```
Create or edit the file `/etc/systemd/system/aidecheck.timer` and add the following lines:
```
[Unit]
Description=Aide check every day at 5AM
[Timer]
OnCalendar=*-*-* 05:00:00
Unit=aidecheck.service
[Install]
WantedBy=multi-user.target
```
Run the following commands:
```
# chown root:root /etc/systemd/system/aidecheck.*
# chmod 0644 /etc/systemd/system/aidecheck.*
# systemctl daemon-reload
# systemctl enable aidecheck.service
# systemctl --now enable aidecheck.timer
```</t>
  </si>
  <si>
    <t>Run the following command to determine the absolute path to the non-symlinked version on the audit tools:
```
# readlink -f /sbin
```
The output will be either `/usr/sbin` **- OR -** `/sbin`. Ensure the correct path is used. 
Edit `/etc/aide.conf` and add or update the following selection lines replacing `&lt;PATH&gt;` with the correct path returned in the command above:
```
# Audit Tools 
&lt;PATH&gt;/auditctl p+i+n+u+g+s+b+acl+xattrs+sha512 
&lt;PATH&gt;/auditd p+i+n+u+g+s+b+acl+xattrs+sha512 
&lt;PATH&gt;/ausearch p+i+n+u+g+s+b+acl+xattrs+sha512 
&lt;PATH&gt;/aureport p+i+n+u+g+s+b+acl+xattrs+sha512 
&lt;PATH&gt;/autrace p+i+n+u+g+s+b+acl+xattrs+sha512 
&lt;PATH&gt;/augenrules p+i+n+u+g+s+b+acl+xattrs+sha512
```
_Example_
```
# printf '\n%s' "# Audit Tools" "$(readlink -f /sbin/auditctl) p+i+n+u+g+s+b+acl+xattrs+sha512" \
"$(readlink -f /sbin/auditd) p+i+n+u+g+s+b+acl+xattrs+sha512" \
"$(readlink -f /sbin/ausearch) p+i+n+u+g+s+b+acl+xattrs+sha512" \
"$(readlink -f /sbin/aureport) p+i+n+u+g+s+b+acl+xattrs+sha512" \
"$(readlink -f /sbin/autrace) p+i+n+u+g+s+b+acl+xattrs+sha512" \
"$(readlink -f /sbin/augenrules) p+i+n+u+g+s+b+acl+xattrs+sha512" &gt;&gt; /etc/aide.conf
```
**Note: - IF -** `/etc/aide.conf` includes a `@@x_include` statement:
_Example:_
```
@@x_include /etc/aide.conf.d ^[a-zA-Z0-9_-]+$
```
- `@@x_include` FILE
- `@@x_include` DIRECTORY REGEX
 - `@x_include` is identical to `@@include`, except that if a config file is executable it is run and the output is used as config.
 - If the executable file exits with status greater than zero or writes to stderr aide stops with an error.
 - For security reasons DIRECTORY and each executable config file must be owned by the current user and must not be group or world-writable.</t>
  </si>
  <si>
    <t>Create an encrypted password with `grub2-setpassword`:
```
# grub2-setpassword
Enter password: &lt;password&gt;
Confirm password: &lt;password&gt;
```</t>
  </si>
  <si>
    <t>Run the following to update the mode, ownership, and group ownership of the grub configuration files:
**- IF -** the system uses UEFI (Files located in `/boot/efi/EFI/*`)
Edit `/etc/fstab` and add the `fmask=0077`, `uid=0`, and `gid=0` options:
_Example:_
```
&lt;device&gt; /boot/efi vfat defaults,umask=0027,fmask=0077,uid=0,gid=0 0 0
```
**Note:** This may require a re-boot to enable the change
 **- OR -** 
**- IF -**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</si>
  <si>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Create or edit the file `/etc/systemd/coredump.conf`, or a file in the `/etc/systemd/coredump.conf.d` directory ending in `.conf`.
Edit or add the following line in the `[Coredump]` section:
```
Storage=none
```
_Example:_
```
#!/usr/bin/env bash
{
 [ ! -d /etc/systemd/coredump.conf.d/ ] &amp;&amp; mkdir /etc/systemd/coredump.conf.d/
 if grep -Psq -- '^\h*\[Coredump\]' /etc/systemd/coredump.conf.d/60-coredump.conf; then
 printf '%s\n' "Storage=none" &gt;&gt; /etc/systemd/coredump.conf.d/60-coredump.conf
 else
 printf '%s\n' "[Coredump]" "Storage=none" &gt;&gt; /etc/systemd/coredump.conf.d/60-coredump.conf
 fi
}
```</t>
  </si>
  <si>
    <t>Create or edit the file `/etc/systemd/coredump.conf`, or a file in the `/etc/systemd/coredump.conf.d` directory ending in `.conf`.
Edit or add the following line in the `[Coredump]` section:
```
ProcessSizeMax=0
```
_Example:_
```
#!/usr/bin/env bash
{
 [ ! -d /etc/systemd/coredump.conf.d/ ] &amp;&amp; mkdir /etc/systemd/coredump.conf.d/
 if grep -Psq -- '^\h*\[Coredump\]' /etc/systemd/coredump.conf.d/60-coredump.conf; then
 printf '%s\n' "ProcessSizeMax=0" &gt;&gt; /etc/systemd/coredump.conf.d/60-coredump.conf
 else
 printf '%s\n' "[Coredump]" "ProcessSizeMax=0" &gt;&gt; /etc/systemd/coredump.conf.d/60-coredump.conf
 fi
}
```</t>
  </si>
  <si>
    <t>Run the following command to install `SELinux`:
```
# dnf install libselinux
```</t>
  </si>
  <si>
    <t>Run the following command to remove the `selinux=0` and `enforcing=0` parameters:
```
grubby --update-kernel ALL --remove-args "selinux=0 enforcing=0"
```
Run the following command to remove the `selinux=0` and `enforcing=0` parameters if they were created by the deprecated `grub2-mkconfig` command:
```
# grep -Prsq -- '\h*([^#\n\r]+\h+)?kernelopts=([^#\n\r]+\h+)?(selinux|enforcing)=0\b' /boot/grub2 /boot/efi &amp;&amp; grub2-mkconfig -o "$(grep -Prl -- '\h*([^#\n\r]+\h+)?kernelopts=([^#\n\r]+\h+)?(selinux|enforcing)=0\b' /boot/grub2 /boot/efi)"
```</t>
  </si>
  <si>
    <t>Edit the `/etc/selinux/config` file to set the SELINUXTYPE parameter:
```
SELINUXTYPE=targeted
```</t>
  </si>
  <si>
    <t>Run one of the following commands to set SELinux's running mode:
To set SELinux mode to `Enforcing`:
```
# setenforce 1
```
**- OR -**
To set SELinux mode to `Permissive`:
```
# setenforce 0
```
Edit the `/etc/selinux/config` file to set the SELINUX parameter:
For Enforcing mode:
```
SELINUX=enforcing
```
**- OR -**
For Permissive mode:
```
SELINUX=permissive
```</t>
  </si>
  <si>
    <t>Run the following command to uninstall `setroubleshoot`:
```
# dnf remove setroubleshoot
```</t>
  </si>
  <si>
    <t>Run the following command to uninstall `mcstrans`:
```
# dnf remove mcstrans
```</t>
  </si>
  <si>
    <t>Edit the file found in `/etc/motd.d/*` with the appropriate contents according to your site policy, remove any instances of `\m` , `\r` , `\s` , `\v` or references to the `OS platform`
**- OR -**
**- IF -** the `motd` is not used, this file can be removed.
Run the following command to remove the `motd` file:
```
# rm /etc/motd
```
Run the following script and review and/or update all returned files' contents to:
- Remove all system information (`\v`, `\r`; `\m`, `\s`)
- Remove any refence to the operating system
- Ensure contents follow local site policy
```
#!/usr/bin/env bash
{
 a_files=()
 for l_file in /etc/motd{,.d/*}; do
 if grep -Psqi -- "(\\\v|\\\r|\\\m|\\\s|\b$(grep ^ID= /etc/os-release | cut -d= -f2 | sed -e 's/"//g')\b)" "$l_file"; then
 echo -e "\n - File: \"$l_file\" includes system information. Edit this file to remove these entries"
 else
 a_files+=("$l_file")
 fi
 done
 if [ "${#a_files[@]}" -gt 0 ]; then
 echo -e "\n- ** Please review the following files and verify their contents follow local site policy **\n"
 printf '%s\n' "${a_files[@]}"
 fi
}
```</t>
  </si>
  <si>
    <t>Edit the `/etc/issue` file with the appropriate contents according to your site policy, remove any instances of `\m` , `\r` , `\s` , `\v` or references to the `OS platform`
_Example:_
```
# echo "Authorized users only. All activity may be monitored and reported." &gt; /etc/issue
```</t>
  </si>
  <si>
    <t>Edit the `/etc/issue.net` file with the appropriate contents according to your site policy, remove any instances of `\m` , `\r` , `\s` , `\v` or references to the `OS platform`
_Example:_
```
# echo "Authorized users only. All activity may be monitored and reported." &gt; /etc/issue.net
```</t>
  </si>
  <si>
    <t>Run the following commands to set mode, owner, and group on `/etc/motd`:
```
# chown root:root $(readlink -e /etc/motd)
# chmod u-x,go-wx $(readlink -e /etc/motd)
```
 **- OR -**
Run the following command to remove the `/etc/motd` file:
```
# rm /etc/motd
```</t>
  </si>
  <si>
    <t>Run the following commands to set mode, owner, and group on `/etc/issue`:
```
# chown root:root $(readlink -e /etc/issue)
# chmod u-x,go-wx $(readlink -e /etc/issue)
```</t>
  </si>
  <si>
    <t>Run the following commands to set mode, owner, and group on `/etc/issue.net`:
```
# chown root:root $(readlink -e /etc/issue.net)
# chmod u-x,go-wx $(readlink -e /etc/issue.net)
```</t>
  </si>
  <si>
    <t>Run the following script to verify that the banner message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 OR -**
Run the following command to remove the gdm package:
```
# dnf remove gdm
```</t>
  </si>
  <si>
    <t>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 OR -**
Run the following command to remove the GNOME package:
```
# dnf remove gdm
```</t>
  </si>
  <si>
    <t>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</si>
  <si>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</si>
  <si>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 OR -**
Run the following command to uninstall the GNOME desktop Manager package:
```
# dnf remove gdm
```</t>
  </si>
  <si>
    <t>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</si>
  <si>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Run the following script to set `autorun-never` to `true` for GDM users:
```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
```</t>
  </si>
  <si>
    <t>Run the following script to ensure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
```</t>
  </si>
  <si>
    <t>Edit the file `/etc/gdm/custom.conf` and remove the line:
```
Enable=true
```</t>
  </si>
  <si>
    <t>Run the following command to install `chrony`:
```
# dnf install chrony
```</t>
  </si>
  <si>
    <t>Add or edit server or pool lines to `/etc/chrony.conf` or a file in the `/etc/chrony.d` directory as appropriate:
_Example:_
```
server &lt;remote-server&gt;
```</t>
  </si>
  <si>
    <t>Run the following command to remove the ypbind package:
```
# dnf remove ypbind
```</t>
  </si>
  <si>
    <t>Run the following command to remove the `telnet` package:
```
# dnf remove telnet
```</t>
  </si>
  <si>
    <t>Run the following command to remove `tftp`:
```
# dnf remove tftp
```</t>
  </si>
  <si>
    <t>Edit the file `/etc/sysconfig/chronyd` and add or modify the following line to remove "`-u root`" from any `OPTIONS=` argument:
_Example:_
```
OPTIONS="-F 2"
```
Run the following command to reload the `chronyd.service` configuration:
```
# systemctl reload-or-restart chronyd.service
```</t>
  </si>
  <si>
    <t>Run the following script to disable any wireless interfaces:
```
#!/usr/bin/env bash
{
 module_fix()
 {
 if ! modprobe -n -v "$l_mname" | grep -P -- '^\h*install \/bin\/(true|false)'; then
 echo -e " - setting module: \"$l_mname\" to be un-loadable"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
 if [ -n "$(find /sys/class/net/*/ -type d -name wireless)" ]; then
 l_dname=$(for driverdir in $(find /sys/class/net/*/ -type d -name wireless | xargs -0 dirname); do basename "$(readlink -f "$driverdir"/device/driver/module)";done | sort -u)
 for l_mname in $l_dname; do
 module_fix
 done
 fi
}
```</t>
  </si>
  <si>
    <t>Set the following parameters in `/etc/sysctl.conf` or a file in `/etc/sysctl.d/` ending in `.conf`:
- `net.ipv4.conf.all.send_redirects = 0`
- `net.ipv4.conf.default.send_redirects = 0`
_Example:_
```
# printf '%s\n' "net.ipv4.conf.all.send_redirects = 0" "net.ipv4.conf.default.send_redirects = 0" &gt;&gt; /etc/sysctl.d/60-netipv4_sysctl.conf
```
Run the following script to set the active kernel parameters:
```
#!/usr/bin/env bash
{
 sysctl -w net.ipv4.conf.all.send_redirects=0
 sysctl -w net.ipv4.conf.default.send_redirects=0
 sysctl -w net.ipv4.route.flush=1
}
```
**Note:** If these settings appear in a canonically later file, or later in the same file, these settings will be overwritten</t>
  </si>
  <si>
    <t>Set the following parameters in `/etc/sysctl.conf` or a file in `/etc/sysctl.d/` ending in `.conf`:
- `net.ipv4.conf.all.accept_source_route = 0`
- `net.ipv4.conf.default.accept_source_route = 0`
_Example:_
```
# printf '%s\n' "net.ipv4.conf.all.accept_source_route = 0" "net.ipv4.conf.default.accept_source_route = 0" &gt;&gt; /etc/sysctl.d/60-netipv4_sysctl.conf
```
Run the following script to set the active kernel parameters:
```
#!/usr/bin/env bash
{
 sysctl -w net.ipv4.conf.all.accept_source_route=0
 sysctl -w net.ipv4.conf.default.accept_source_route=0
 sysctl -w net.ipv4.route.flush=1
}
```
**- IF -** IPv6 is enabled on the system:
Set the following parameters in `/etc/sysctl.conf` or a file in `/etc/sysctl.d/` ending in `.conf`:
- `net.ipv6.conf.all.accept_source_route = 0`
- `net.ipv6.conf.default.accept_source_route = 0`
_Example:_
```
# printf '%s\n' "net.ipv6.conf.all.accept_source_route = 0" "net.ipv6.conf.default.accept_source_route = 0" &gt;&gt; /etc/sysctl.d/60-netipv6_sysctl.conf
```
Run the following command to set the active kernel parameters:
```
#!/usr/bin/env bash
{
 sysctl -w net.ipv6.conf.all.accept_source_route=0
 sysctl -w net.ipv6.conf.default.accept_source_route=0
 sysctl -w net.ipv6.route.flush=1
}
```
**Note:** If these settings appear in a canonically later file, or later in the same file, these settings will be overwritten</t>
  </si>
  <si>
    <t>Set the following parameter in `/etc/sysctl.conf` or a file in `/etc/sysctl.d/` ending in `.conf`:
- `net.ipv4.icmp_ignore_bogus_error_responses = 1`
_Example:_
```
# printf '%s\n' "net.ipv4.icmp_ignore_bogus_error_responses = 1" &gt;&gt; /etc/sysctl.d/60-netipv4_sysctl.conf
```
Run the following script to set the active kernel parameters:
```
#!/usr/bin/env bash
{
 sysctl -w net.ipv4.icmp_ignore_bogus_error_responses=1
 sysctl -w net.ipv4.route.flush=1
}
```
**Note:** If these settings appear in a canonically later file, or later in the same file, these settings will be overwritten</t>
  </si>
  <si>
    <t>Set the following parameters in `/etc/sysctl.conf` or a file in `/etc/sysctl.d/` ending in `.conf`:
- `net.ipv4.conf.all.log_martians = 1`
- `net.ipv4.conf.default.log_martians = 1`
_Example:_
```
# printf '%s\n' "net.ipv4.conf.all.log_martians = 1" "net.ipv4.conf.default.log_martians = 1" &gt;&gt; /etc/sysctl.d/60-netipv4_sysctl.conf
```
Run the following script to set the active kernel parameters:
```
#!/usr/bin/env bash
{
 sysctl -w net.ipv4.conf.all.log_martians=1
 sysctl -w net.ipv4.conf.default.log_martians=1
 sysctl -w net.ipv4.route.flush=1
}
```
**Note:** If these settings appear in a canonically later file, or later in the same file, these settings will be overwritten</t>
  </si>
  <si>
    <t>Set the following parameters in `/etc/sysctl.conf` or a file in `/etc/sysctl.d/` ending in `.conf`:
- `net.ipv4.conf.all.accept_redirects = 0`
- `net.ipv4.conf.default.accept_redirects = 0`
_Example:_
```
# printf '%s\n' "net.ipv4.conf.all.accept_redirects = 0" "net.ipv4.conf.default.accept_redirects = 0" &gt;&gt; /etc/sysctl.d/60-netipv4_sysctl.conf
```
Run the following script to set the active kernel parameters:
```
#!/usr/bin/env bash
{
 sysctl -w net.ipv4.conf.all.accept_redirects=0
 sysctl -w net.ipv4.conf.default.accept_redirects=0
 sysctl -w net.ipv4.route.flush=1
}
```
**- IF -** IPv6 is enabled on the system:
Set the following parameters in `/etc/sysctl.conf` or a file in `/etc/sysctl.d/` ending in `.conf`:
- `net.ipv6.conf.all.accept_redirects = 0`
- `net.ipv6.conf.default.accept_redirects = 0`
_Example:_
```
# printf '%s\n' "net.ipv6.conf.all.accept_redirects = 0" "net.ipv6.conf.default.accept_redirects = 0" &gt;&gt; /etc/sysctl.d/60-netipv6_sysctl.conf
```
Run the following script to set the active kernel parameters:
```
#!/usr/bin/env bash
{
 sysctl -w net.ipv6.conf.all.accept_redirects=0
 sysctl -w net.ipv6.conf.default.accept_redirects=0
 sysctl -w net.ipv6.route.flush=1
}
```
**Note:** If these settings appear in a canonically later file, or later in the same file, these settings will be overwritten</t>
  </si>
  <si>
    <t>Set the following parameters in `/etc/sysctl.conf` or a file in `/etc/sysctl.d/` ending in `.conf`:
- `net.ipv4.conf.all.secure_redirects = 0`
- `net.ipv4.conf.default.secure_redirects = 0`
_Example:_
```
# printf '%s\n' "net.ipv4.conf.all.secure_redirects = 0" "net.ipv4.conf.default.secure_redirects = 0" &gt;&gt; /etc/sysctl.d/60-netipv4_sysctl.conf
```
Run the following script to set the active kernel parameters:
```
#!/usr/bin/env bash
{
 sysctl -w net.ipv4.conf.all.secure_redirects=0
 sysctl -w net.ipv4.conf.default.secure_redirects=0
 sysctl -w net.ipv4.route.flush=1
}
```
**Note:** If these settings appear in a canonically later file, or later in the same file, these settings will be overwritten</t>
  </si>
  <si>
    <t>Set the following parameters in `/etc/sysctl.conf` or a file in `/etc/sysctl.d/` ending in `.conf`:
- `net.ipv4.conf.all.rp_filter = 1`
- `net.ipv4.conf.default.rp_filter = 1`
_Example:_
```
# printf '%s\n' "net.ipv4.conf.all.rp_filter = 1" "net.ipv4.conf.default.rp_filter = 1" &gt;&gt; /etc/sysctl.d/60-netipv4_sysctl.conf
```
Run the following script to set the active kernel parameters:
```
#!/usr/bin/env bash
{
 sysctl -w net.ipv4.conf.all.rp_filter=1
 sysctl -w net.ipv4.conf.default.rp_filter=1
 sysctl -w net.ipv4.route.flush=1
}
```
**Note:** If these settings appear in a canonically later file, or later in the same file, these settings will be overwritten</t>
  </si>
  <si>
    <t>Run the following command to install `nftables`
```
# dnf install nftables
```</t>
  </si>
  <si>
    <t>Run the following script to ensure that a single firewall utility is in use on the system:
```
#!/usr/bin/env bash
{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echo -e "\n - Configure only ONE firewall either NFTables OR Firewalld and follow the according subsection to complete this remediation process"
 dnf -q install nftables ;;
 *:*:) 
 echo -e "\n - NFTables package is not installed on the system\n - remediating\n - installing NFTables"
 echo -e "\n - Configure only ONE firewall either NFTables OR Firewalld and follow the according subsection to complete this remediation process"
 dnf -q install nftables ;;
 *) 
 echo -e "\n - Unable to determine firewall state" 
 echo -e "\n - MANUAL REMEDIATION REQUIRED: Configure only ONE firewall either NFTables OR Firewalld" ;;
 esac
}
```</t>
  </si>
  <si>
    <t>**- IF -** `NFTables` utility is in use on your system:
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
**Note:** use the `add` command if the `create` command returns an error due to the chain already existing.</t>
  </si>
  <si>
    <t>If Firewalld is in use on the system:
Run the following command to remove an unnecessary service:
```
# firewall-cmd --remove-service=&lt;service&gt;
```
_Example:_
```
# firewall-cmd --remove-service=cockpit
```
Run the following command to remove an unnecessary port:
```
# firewall-cmd --remove-port=&lt;port-number&gt;/&lt;port-type&gt;
```
_Example:_
```
# firewall-cmd --remove-port=25/tcp
```
Run the following command to make new settings persistent:
```
# firewall-cmd --runtime-to-permanent
```</t>
  </si>
  <si>
    <t>**- IF -** `NFTables` utility is in use on your system:
Configure nftables in accordance with site policy. The following commands will implement a policy to allow all established connections:
```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
```</t>
  </si>
  <si>
    <t>**- IF -** `NFTables` utility is in use on your system:
Run the following command for the base chains with the input, forward, and output hooks to implement a default DROP policy:
```
# nft chain 
 &lt;chain name&gt; { policy drop \; }
```
_Example:_
```
# nft chain inet filter input { policy drop \; }
# nft chain inet filter forward { policy drop \; }
```</t>
  </si>
  <si>
    <t>Run the following command to install `rsyslog`:
```
# dnf install rsyslog
```</t>
  </si>
  <si>
    <t>**- IF -** `rsyslog` is the preferred method for capturing logs:
Set the following parameter in the `[Journal]` section in `/etc/systemd/journald.conf` or a file in `/etc/systemd/journald.conf.d/` ending in `.conf`:
```
ForwardToSyslog=yes
```
_Example:_
```
#!/usr/bin/env bash
{
 [ ! -d /etc/systemd/journald.conf.d/ ] &amp;&amp; mkdir /etc/systemd/journald.conf.d/
 if grep -Psq -- '^\h*\[Journal\]' /etc/systemd/journald.conf.d/60-journald.conf; then
 printf '%s\n' "ForwardToSyslog=yes" &gt;&gt; /etc/systemd/journald.conf.d/60-journald.conf
 else
 printf '%s\n' "[Journal]" "ForwardToSyslog=yes" &gt;&gt; /etc/systemd/journald.conf.d/60-journald.conf
 fi
}
```
**Note:** If this setting appears in a canonically later file, or later in the same file, the setting will be overwritten
Run to following command to update the parameters in the service:
Restart `systemd-journald.service`:
```
# systemctl reload-or-restart systemd-journald.service
```</t>
  </si>
  <si>
    <t>Edit the `/etc/rsyslog.conf` and `/etc/rsyslog.d/*.conf` files and add the following line (where `loghost.example.com` is the name of your central log host). The `target` directive may either be a fully qualified domain name or an IP address.
_Example:_
```
*.* action(type="omfwd" target="loghost.example.com" port="514" protocol="tcp"
 action.resumeRetryCount="100"
 queue.type="LinkedList" queue.size="1000")
```
Run the following command to reload `rsyslog.service`:
```
# systemctl reload-or-restart rsyslog.service
```</t>
  </si>
  <si>
    <t>Should there be any active log server configuration found in the auditing section, modify those files and remove the specific lines highlighted by the audit. Verify none of the following entries are present in any of `/etc/rsyslog.conf` or `/etc/rsyslog.d/*.conf`.
**advanced format**
```
module(load="imtcp")
input(type="imtcp" port="514")
```
**deprecated legacy format**
```
$ModLoad imtcp
$InputTCPServerRun
```
Restart the service:
```
# systemctl restart rsyslog
```</t>
  </si>
  <si>
    <t>Run the following command to install `systemd-journal-remote`:
```
# dnf install systemd-journal-remote
```</t>
  </si>
  <si>
    <t>Run the following script to set ownership and permissions on `/etc/ssh/sshd_config` and files ending in `.conf` in the `/etc/ssh/sshd_config.d` directory:
```
#!/usr/bin/env bash
{
 chmod u-x,og-rwx /etc/ssh/sshd_config
 chown root:root /etc/ssh/sshd_config
 while IFS= read -r -d $'\0' l_file; do
 if [ -e "$l_file" ]; then
 chmod u-x,og-rwx "$l_file"
 chown root:root "$l_file"
 fi
 done &lt; &lt;(find /etc/ssh/sshd_config.d -type f -print0 2&gt;/dev/null)
}
```
**- IF -** other locations are listed in an `Include` statement, `*.conf` files in these locations access should also be modified.</t>
  </si>
  <si>
    <t>**- IF -** cron is installed on the system:
Run the following commands to set ownership and permissions on `/etc/crontab`:
```
# chown root:root /etc/crontab
# chmod og-rwx /etc/crontab
```</t>
  </si>
  <si>
    <t>**- IF -** cron is installed on the system:
Run the following commands to set ownership and permissions on the `/etc/cron.hourly` directory:
```
# chown root:root /etc/cron.hourly/
# chmod og-rwx /etc/cron.hourly/
```</t>
  </si>
  <si>
    <t>**- IF -** cron is installed on the system:
Run the following commands to set ownership and permissions on the `/etc/cron.daily` directory:
```
# chown root:root /etc/cron.daily/
# chmod og-rwx /etc/cron.daily/
```</t>
  </si>
  <si>
    <t>**- IF -** cron is installed on the system:
Run the following commands to set ownership and permissions on the `/etc/cron.weekly` directory:
```
# chown root:root /etc/cron.weekly/
# chmod og-rwx /etc/cron.weekly/
```</t>
  </si>
  <si>
    <t>**- IF -** cron is installed on the system:
Run the following commands to set ownership and permissions on the `/etc/cron.monthly` directory:
```
# chown root:root /etc/cron.monthly/
# chmod og-rwx /etc/cron.monthly/
```</t>
  </si>
  <si>
    <t>**- IF -** cron is installed on the system:
Run the following commands to set ownership and permissions on the `/etc/cron.d` directory:
```
# chown root:root /etc/cron.d/
# chmod og-rwx /etc/cron.d/
```</t>
  </si>
  <si>
    <t>Edit the `/etc/ssh/sshd_config` file to set the `Banner` parameter above any `Include` and `Match` entries as follows:
```
Banner /etc/issue.net
```
**Note:** First occurrence of a option takes precedence, Match set statements withstanding. If Include locations are enabled, used, and order of precedence is understood in your environment, the entry may be created in a file in Include location.
Edit the file being called by the `Banner` argument with the appropriate contents according to your site policy, remove any instances of `\m` , `\r` , `\s` , `\v` or references to the `OS platform`
_Example:_
```
# printf '%s\n' "Authorized users only. All activity may be monitored and reported." &gt; "$(sshd -T | awk '$1 == "banner" {print $2}')"
```</t>
  </si>
  <si>
    <t>**- IF -** at is installed on the system:
Run the following script to:
- `/etc/at.allow`:
 - Create the file if it doesn't exist
 - Change owner or user `root`
 - If group `daemon` exists, change to group `daemon`, else change group to `root`
 - Change mode to `640` or more restrictive
- **- IF -** `/etc/at.deny` exists:
 - Change owner or user `root`
 - If group `daemon` exists, change to group `daemon`, else change group to `root`
 - Change mode to `640` or more restrictive
```
#!/usr/bin/env bash
{
 grep -Pq -- '^daemon\b' /etc/group &amp;&amp; l_group="daemon" || l_group="root"
 [ ! -e "/etc/at.allow" ] &amp;&amp; touch /etc/at.allow
 chown root:"$l_group" /etc/at.allow
 chmod u-x,g-wx,o-rwx /etc/at.allow
 [ -e "/etc/at.deny" ] &amp;&amp; chown root:"$l_group" /etc/at.deny
 [ -e "/etc/at.deny" ] &amp;&amp; chmod u-x,g-wx,o-rwx /etc/at.deny
}
```</t>
  </si>
  <si>
    <t>Run the following script to set mode, ownership, and group on the private SSH host key files:
```
{
 l_output="" l_output2=""
 l_ssh_group_name="$(awk -F: '($1 ~ /^(ssh_keys|_?ssh)$/) {print $1}' /etc/group)"
 f_file_access_fix()
 {
 while IFS=: read -r l_file_mode l_file_owner l_file_group; do
 echo "File: \"$l_file\" mode: \"$l_file_mode\" owner \"$l_file_owner\" group \"$l_file_group\""
 l_out2=""
 [ "$l_file_group" = "$l_ssh_group_name" ] &amp;&amp; l_pmask="0137" || l_pmask="0177"
 l_maxperm="$( printf '%o' $(( 0777 &amp; ~$l_pmask )) )"
 if [ $(( $l_file_mode &amp; $l_pmask )) -gt 0 ]; then
 l_out2="$l_out2\n - Mode: \"$l_file_mode\" should be mode: \"$l_maxperm\" or more restrictive\n - updating to mode: \:$l_maxperm\""
 if [ "l_file_group" = "$l_ssh_group_name" ]; then
 chmod u-x,g-wx,o-rwx "$l_file"
 else
 chmod u-x,go-rwx "$l_file"
 fi
 fi
 if [ "$l_file_owner" != "root" ]; then
 l_out2="$l_out2\n - Owned by: \"$l_file_owner\" should be owned by \"root\"\n - Changing ownership to \"root\""
 chown root "$l_file"
 fi
 if [[ ! "$l_file_group" =~ ($l_ssh_group_name|root) ]]; then
 [ -n "$l_ssh_group_name" ] &amp;&amp; l_new_group="$l_ssh_group_name" || l_new_group="root"
 l_out2="$l_out2\n - Owned by group \"$l_file_group\" should be group owned by: \"$l_ssh_group_name\" or \"root\"\n - Changing group ownership to \"$l_new_group\""
 chgrp "$l_new_group" "$l_file"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'\bopenssh\h+([^#\n\r]+\h+)?private\h+key\b' &amp;&amp; f_file_access_fix
 fi
 done &lt; &lt;(find -L /etc/ssh -xdev -type f -print0 2&gt;/dev/null)
 if [ -z "$l_output2" ]; then
 echo -e "\n- No access changes required\n"
 else
 echo -e "\n- Remediation results:\n$l_output2\n"
 fi
}
```</t>
  </si>
  <si>
    <t>Run the following script to set mode, ownership, and group on the public SSH host key files:
```
#!/usr/bin/env bash
{
 l_output="" l_output2=""
 l_pmask="0133" &amp;&amp; l_maxperm="$( printf '%o' $(( 0777 &amp; ~$l_pmask )) )"
 FILE_ACCESS_FIX()
 {
 while IFS=: read -r l_file_mode l_file_owner l_file_group; do
 l_out2=""
 if [ $(( $l_file_mode &amp; $l_pmask )) -gt 0 ]; then
 l_out2="$l_out2\n - Mode: \"$l_file_mode\" should be mode: \"$l_maxperm\" or more restrictive\n - updating to mode: \:$l_maxperm\""
 chmod u-x,go-wx
 fi
 if [ "$l_file_owner" != "root" ]; then
 l_out2="$l_out2\n - Owned by: \"$l_file_owner\" should be owned by \"root\"\n - Changing ownership to \"root\""
 chown root "$l_file"
 fi
 if [ "$l_file_group" != "root" ]; then
 l_out2="$l_out2\n - Owned by group \"$l_file_group\" should be group owned by: \"root\"\n - Changing group ownership to \"root\""
 chgrp root "$l_file"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'\bopenssh\h+([^#\n\r]+\h+)?public\h+key\b' &amp;&amp; FILE_ACCESS_FIX
 fi
 done &lt; &lt;(find -L /etc/ssh -xdev -type f -print0 2&gt;/dev/null)
 if [ -z "$l_output2" ]; then
 echo -e "\n- No access changes required\n"
 else
 echo -e "\n- Remediation results:\n$l_output2\n"
 fi
}
```</t>
  </si>
  <si>
    <t>Configure the operating system to require users to reauthenticate for privilege escalation.
Based on the outcome of the audit procedure, use `visudo -f &lt;PATH TO FILE&gt;` to edit the relevant sudoers file.
Remove any occurrences of `!authenticate` tags in the file(s).</t>
  </si>
  <si>
    <t>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
Defaults env_reset, timestamp_timeout=15
```
```
Defaults timestamp_timeout=15
Defaults env_reset
```</t>
  </si>
  <si>
    <t>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</si>
  <si>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Run the following command to install sudo
```
# dnf install sudo
```</t>
  </si>
  <si>
    <t>Edit the file `/etc/sudoers` with `visudo` or a file in `/etc/sudoers.d/` with `visudo -f &lt;PATH TO FILE&gt;` and add the following line:
```
Defaults use_pty
```
Edit the file `/etc/sudoers` with `visudo` and any files in `/etc/sudoers.d/` with `visudo -f &lt;PATH TO FILE&gt;` and remove any occurrence of `!use_pty`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</si>
  <si>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Edit the file `/etc/sudoers` or a file in `/etc/sudoers.d/` with `visudo -f &lt;PATH TO FILE&gt;` and add the following line:
```
Defaults logfile="&lt;PATH TO CUSTOM LOG FILE&gt;"
```
_Example_
```
Defaults logfile="/var/log/sudo.log"
```
**Notes:**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</si>
  <si>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Run the following commands to remove excess permissions, set owner, and set group on `/etc/passwd`:
```
# chmod u-x,go-wx /etc/passwd
# chown root:root /etc/passwd
```</t>
  </si>
  <si>
    <t>Run the following commands to remove excess permissions, set owner, and set group on `/etc/passwd-`:
```
# chmod u-x,go-wx /etc/passwd-
# chown root:root /etc/passwd-
```</t>
  </si>
  <si>
    <t>Run the following commands to remove excess permissions, set owner, and set group on `/etc/group`:
```
# chmod u-x,go-wx /etc/group
# chown root:root /etc/group
```</t>
  </si>
  <si>
    <t>Run the following commands to remove excess permissions, set owner, and set group on `/etc/group-`:
```
# chmod u-x,go-wx /etc/group-
# chown root:root /etc/group-
```</t>
  </si>
  <si>
    <t>Run the following commands to set mode, owner, and group on `/etc/shadow`:
```
# chown root:root /etc/shadow
# chmod 0000 /etc/shadow
```</t>
  </si>
  <si>
    <t>Run the following commands to set mode, owner, and group on `/etc/shadow-`:
```
# chown root:root /etc/shadow-
# chmod 0000 /etc/shadow-
```</t>
  </si>
  <si>
    <t>Run the following commands to set mode, owner, and group on `/etc/gshadow`:
```
# chown root:root /etc/gshadow
# chmod 0000 /etc/gshadow
```</t>
  </si>
  <si>
    <t>Run the following commands to set mode, owner, and group on `/etc/gshadow-`:
```
# chown root:root /etc/gshadow-
# chmod 0000 /etc/gshadow-
```</t>
  </si>
  <si>
    <t>Run the following command to set accounts to use shadowed passwords and migrate passwords in `/etc/passwd` to `/etc/shadow`:
```
# pwconv
```
Investigate to determine if the account is logged in and what it is being used for, to determine if it needs to be forced off.</t>
  </si>
  <si>
    <t>If any accounts in the `/etc/shadow` file do not have a password, run the following command to lock the account until it can be determined why it does not have a password:
```
# passwd -l &lt;username&gt;
```
Also, check to see if the account is logged in and investigate what it is being used for to determine if it needs to be forced off.</t>
  </si>
  <si>
    <t>Run the following command to change the `root` account UID to `0`:
```
# usermod -u 0 root
```
Modify any users other than `root` with UID `0` and assign them a new UID.</t>
  </si>
  <si>
    <t>1.6</t>
  </si>
  <si>
    <t>2.4.1</t>
  </si>
  <si>
    <t>5.3.3.1</t>
  </si>
  <si>
    <t>5.3.3.2</t>
  </si>
  <si>
    <t>5.3.3.3</t>
  </si>
  <si>
    <t>5.3.3.4</t>
  </si>
  <si>
    <t>6.2.2.1</t>
  </si>
  <si>
    <t>7.1</t>
  </si>
  <si>
    <t>7.2</t>
  </si>
  <si>
    <t>1.1.2.5</t>
  </si>
  <si>
    <t>1.1.2.6</t>
  </si>
  <si>
    <t>1.1.2.7</t>
  </si>
  <si>
    <t>4.1</t>
  </si>
  <si>
    <t>2.4.2</t>
  </si>
  <si>
    <t>CA-9</t>
  </si>
  <si>
    <t>OEL9-201</t>
  </si>
  <si>
    <t>OEL9-202</t>
  </si>
  <si>
    <t>OEL9-203</t>
  </si>
  <si>
    <t>OEL9-204</t>
  </si>
  <si>
    <t>OEL9-205</t>
  </si>
  <si>
    <t>OEL9-206</t>
  </si>
  <si>
    <t>OEL9-207</t>
  </si>
  <si>
    <t>OEL9-208</t>
  </si>
  <si>
    <t>OEL9-209</t>
  </si>
  <si>
    <t>OEL9-210</t>
  </si>
  <si>
    <t>OEL9-211</t>
  </si>
  <si>
    <t>OEL9-212</t>
  </si>
  <si>
    <t>OEL9-213</t>
  </si>
  <si>
    <t>OEL9-214</t>
  </si>
  <si>
    <t>OEL9-215</t>
  </si>
  <si>
    <t>OEL9-216</t>
  </si>
  <si>
    <t>OEL9-217</t>
  </si>
  <si>
    <t>OEL9-218</t>
  </si>
  <si>
    <t>OEL9-219</t>
  </si>
  <si>
    <t>OEL9-220</t>
  </si>
  <si>
    <t>OEL9-221</t>
  </si>
  <si>
    <t>OEL9-222</t>
  </si>
  <si>
    <t>OEL9-223</t>
  </si>
  <si>
    <t>OEL9-224</t>
  </si>
  <si>
    <t>OEL9-225</t>
  </si>
  <si>
    <t>OEL9-226</t>
  </si>
  <si>
    <t>OEL9-227</t>
  </si>
  <si>
    <t>OEL9-228</t>
  </si>
  <si>
    <t>OEL9-229</t>
  </si>
  <si>
    <t>OEL9-230</t>
  </si>
  <si>
    <t>OEL9-231</t>
  </si>
  <si>
    <t>OEL9-232</t>
  </si>
  <si>
    <t>OEL9-233</t>
  </si>
  <si>
    <t>OEL9-234</t>
  </si>
  <si>
    <t>OEL9-235</t>
  </si>
  <si>
    <t>OEL9-236</t>
  </si>
  <si>
    <t>OEL9-237</t>
  </si>
  <si>
    <t>OEL9-238</t>
  </si>
  <si>
    <t>OEL9-239</t>
  </si>
  <si>
    <t>OEL9-240</t>
  </si>
  <si>
    <t>OEL9-241</t>
  </si>
  <si>
    <t>OEL9-242</t>
  </si>
  <si>
    <t>OEL9-243</t>
  </si>
  <si>
    <t>OEL9-244</t>
  </si>
  <si>
    <t>OEL9-245</t>
  </si>
  <si>
    <t>OEL9-246</t>
  </si>
  <si>
    <t>OEL9-247</t>
  </si>
  <si>
    <t>OEL9-248</t>
  </si>
  <si>
    <t>OEL9-249</t>
  </si>
  <si>
    <t>OEL9-250</t>
  </si>
  <si>
    <t>OEL9-251</t>
  </si>
  <si>
    <t>OEL9-252</t>
  </si>
  <si>
    <t>OEL9-253</t>
  </si>
  <si>
    <t>OEL9-254</t>
  </si>
  <si>
    <t>OEL9-255</t>
  </si>
  <si>
    <t>OEL9-256</t>
  </si>
  <si>
    <t>OEL9-257</t>
  </si>
  <si>
    <t>OEL9-258</t>
  </si>
  <si>
    <t>OEL9-259</t>
  </si>
  <si>
    <t>OEL9-260</t>
  </si>
  <si>
    <t>OEL9-261</t>
  </si>
  <si>
    <t>OEL9-262</t>
  </si>
  <si>
    <t>OEL9-263</t>
  </si>
  <si>
    <t>OEL9-264</t>
  </si>
  <si>
    <t>OEL9-265</t>
  </si>
  <si>
    <t>OEL9-266</t>
  </si>
  <si>
    <t>OEL9-267</t>
  </si>
  <si>
    <t>OEL9-268</t>
  </si>
  <si>
    <t>OEL9-269</t>
  </si>
  <si>
    <t>OEL9-270</t>
  </si>
  <si>
    <t>OEL9-271</t>
  </si>
  <si>
    <t>OEL9-272</t>
  </si>
  <si>
    <t>OEL9-273</t>
  </si>
  <si>
    <t>OEL9-274</t>
  </si>
  <si>
    <t>OEL9-275</t>
  </si>
  <si>
    <t>OEL9-276</t>
  </si>
  <si>
    <t>OEL9-277</t>
  </si>
  <si>
    <t>OEL9-278</t>
  </si>
  <si>
    <t>OEL9-279</t>
  </si>
  <si>
    <t>OEL9-280</t>
  </si>
  <si>
    <t>OEL9-281</t>
  </si>
  <si>
    <t>OEL9-282</t>
  </si>
  <si>
    <t>OEL9-283</t>
  </si>
  <si>
    <t>OEL9-284</t>
  </si>
  <si>
    <t>OEL9-285</t>
  </si>
  <si>
    <t>OEL9-286</t>
  </si>
  <si>
    <t>OEL9-287</t>
  </si>
  <si>
    <t>OEL9-288</t>
  </si>
  <si>
    <t>OEL9-289</t>
  </si>
  <si>
    <t>OEL9-290</t>
  </si>
  <si>
    <t>OEL9-291</t>
  </si>
  <si>
    <t>OEL9-292</t>
  </si>
  <si>
    <t>OEL9-293</t>
  </si>
  <si>
    <t>OEL9-294</t>
  </si>
  <si>
    <t>OEL9-295</t>
  </si>
  <si>
    <t>OEL9-296</t>
  </si>
  <si>
    <t>OEL9-297</t>
  </si>
  <si>
    <t>OEL9-298</t>
  </si>
  <si>
    <t>OEL9-299</t>
  </si>
  <si>
    <t>OEL9-300</t>
  </si>
  <si>
    <t>OEL9-301</t>
  </si>
  <si>
    <t>OEL9-302</t>
  </si>
  <si>
    <t>OEL9-303</t>
  </si>
  <si>
    <t>OEL9-304</t>
  </si>
  <si>
    <t>OEL9-305</t>
  </si>
  <si>
    <t>OEL9-306</t>
  </si>
  <si>
    <t>OEL9-307</t>
  </si>
  <si>
    <t>OEL9-308</t>
  </si>
  <si>
    <t>OEL9-309</t>
  </si>
  <si>
    <t>OEL9-310</t>
  </si>
  <si>
    <t>OEL9-311</t>
  </si>
  <si>
    <t>OEL9-312</t>
  </si>
  <si>
    <t>OEL9-313</t>
  </si>
  <si>
    <t>OEL9-314</t>
  </si>
  <si>
    <t>OEL9-315</t>
  </si>
  <si>
    <t>OEL9-316</t>
  </si>
  <si>
    <t>Ensure cramfs kernel module is not available</t>
  </si>
  <si>
    <t>Ensure freevxfs kernel module is not available</t>
  </si>
  <si>
    <t>Ensure hfs kernel module is not available</t>
  </si>
  <si>
    <t>Ensure hfsplus kernel module is not available</t>
  </si>
  <si>
    <t>Ensure jffs2 kernel module is not available</t>
  </si>
  <si>
    <t>Ensure usb-storage kernel module is not available</t>
  </si>
  <si>
    <t>Ensure unused filesystems kernel modules are not available</t>
  </si>
  <si>
    <t>Ensure nodev option set on /tmp partition</t>
  </si>
  <si>
    <t>Ensure nosuid option set on /tmp partition</t>
  </si>
  <si>
    <t>Ensure noexec option set on /tmp partition</t>
  </si>
  <si>
    <t>Ensure /dev/shm is a separate partition</t>
  </si>
  <si>
    <t>Ensure nodev option set on /dev/shm partition</t>
  </si>
  <si>
    <t>Ensure nosuid option set on /dev/shm partition</t>
  </si>
  <si>
    <t>Ensure noexec option set on /dev/shm partition</t>
  </si>
  <si>
    <t>Ensure nodev option set on /home partition</t>
  </si>
  <si>
    <t>Ensure nosuid option set on /home partition</t>
  </si>
  <si>
    <t>Ensure nodev option set on /var partition</t>
  </si>
  <si>
    <t>Ensure nosuid option set on /var partition</t>
  </si>
  <si>
    <t>Ensure nodev option set on /var/tmp partition</t>
  </si>
  <si>
    <t>Ensure nosuid option set on /var/tmp partition</t>
  </si>
  <si>
    <t>Ensure noexec option set on /var/tmp partition</t>
  </si>
  <si>
    <t>Ensure nodev option set on /var/log partition</t>
  </si>
  <si>
    <t>Ensure nosuid option set on /var/log partition</t>
  </si>
  <si>
    <t>Ensure noexec option set on /var/log partition</t>
  </si>
  <si>
    <t>Ensure nodev option set on /var/log/audit partition</t>
  </si>
  <si>
    <t>Ensure nosuid option set on /var/log/audit partition</t>
  </si>
  <si>
    <t>Ensure noexec option set on /var/log/audit partition</t>
  </si>
  <si>
    <t>Ensure GPG keys are configured</t>
  </si>
  <si>
    <t>Ensure package manager repositories are configured</t>
  </si>
  <si>
    <t>Ensure updates, patches, and additional security software are installed</t>
  </si>
  <si>
    <t>Ensure SELinux is installed</t>
  </si>
  <si>
    <t>Ensure SELinux policy is configured</t>
  </si>
  <si>
    <t>Ensure the MCS Translation Service (mcstrans) is not installed</t>
  </si>
  <si>
    <t>Ensure SETroubleshoot is not installed</t>
  </si>
  <si>
    <t>Ensure bootloader password is set</t>
  </si>
  <si>
    <t>Ensure access to bootloader config is configured</t>
  </si>
  <si>
    <t>Ensure address space layout randomization is enabled</t>
  </si>
  <si>
    <t>Ensure ptrace_scope is restricted</t>
  </si>
  <si>
    <t>Ensure core dump backtraces are disabled</t>
  </si>
  <si>
    <t>Ensure core dump storage is disabled</t>
  </si>
  <si>
    <t>Ensure system wide crypto policy is not set to legacy</t>
  </si>
  <si>
    <t>Ensure system wide crypto policy is not set in sshd configuration</t>
  </si>
  <si>
    <t>Ensure system wide crypto policy disables sha1 hash and signature support</t>
  </si>
  <si>
    <t>Ensure system wide crypto policy disables macs less than 128 bits</t>
  </si>
  <si>
    <t>Ensure system wide crypto policy disables cbc for ssh</t>
  </si>
  <si>
    <t>Ensure system wide crypto policy disables chacha20-poly1305 for ssh</t>
  </si>
  <si>
    <t>Ensure system wide crypto policy disables EtM for ssh</t>
  </si>
  <si>
    <t>Ensure message of the day is configured properly</t>
  </si>
  <si>
    <t>Ensure local login warning banner is configured properly</t>
  </si>
  <si>
    <t>Ensure remote login warning banner is configured properly</t>
  </si>
  <si>
    <t>Ensure access to /etc/motd is configured</t>
  </si>
  <si>
    <t>Ensure access to /etc/issue is configured</t>
  </si>
  <si>
    <t>Ensure access to /etc/issue.net is configured</t>
  </si>
  <si>
    <t>Ensure XDMCP is not enabled</t>
  </si>
  <si>
    <t>Ensure GDM login banner is configured</t>
  </si>
  <si>
    <t>Ensure GDM disable-user-list option is enabled</t>
  </si>
  <si>
    <t>Ensure GDM automatic mounting of removable media is disabled</t>
  </si>
  <si>
    <t>Ensure GDM autorun-never is enabled</t>
  </si>
  <si>
    <t>Ensure autofs services are not in use</t>
  </si>
  <si>
    <t>Ensure nis server services are not in use</t>
  </si>
  <si>
    <t>Ensure print server services are not in use</t>
  </si>
  <si>
    <t>Ensure rpcbind services are not in use</t>
  </si>
  <si>
    <t>Ensure rsync services are not in use</t>
  </si>
  <si>
    <t>Ensure snmp services are not in use</t>
  </si>
  <si>
    <t>Ensure telnet server services are not in use</t>
  </si>
  <si>
    <t>Ensure tftp server services are not in use</t>
  </si>
  <si>
    <t>Ensure web proxy server services are not in use</t>
  </si>
  <si>
    <t>Ensure web server services are not in use</t>
  </si>
  <si>
    <t>Ensure xinetd services are not in use</t>
  </si>
  <si>
    <t>Ensure avahi daemon services are not in use</t>
  </si>
  <si>
    <t>Ensure mail transfer agents are configured for local-only mode</t>
  </si>
  <si>
    <t>Ensure only approved services are listening on a network interface</t>
  </si>
  <si>
    <t>Ensure dhcp server services are not in use</t>
  </si>
  <si>
    <t>Ensure dns server services are not in use</t>
  </si>
  <si>
    <t>Ensure dnsmasq services are not in use</t>
  </si>
  <si>
    <t>Ensure samba file server services are not in use</t>
  </si>
  <si>
    <t>Ensure ftp server services are not in use</t>
  </si>
  <si>
    <t>Ensure message access server services are not in use</t>
  </si>
  <si>
    <t>Ensure network file system services are not in use</t>
  </si>
  <si>
    <t>Ensure ftp client is not installed</t>
  </si>
  <si>
    <t>Ensure nis client is not installed</t>
  </si>
  <si>
    <t>Ensure telnet client is not installed</t>
  </si>
  <si>
    <t>Ensure tftp client is not installed</t>
  </si>
  <si>
    <t>Ensure chrony is configured</t>
  </si>
  <si>
    <t>Ensure chrony is not run as the root user</t>
  </si>
  <si>
    <t>Ensure cron daemon is enabled and active</t>
  </si>
  <si>
    <t>Ensure permissions on /etc/crontab are configured</t>
  </si>
  <si>
    <t>Ensure permissions on /etc/cron.hourly are configured</t>
  </si>
  <si>
    <t>Ensure permissions on /etc/cron.daily are configured</t>
  </si>
  <si>
    <t>Ensure permissions on /etc/cron.weekly are configured</t>
  </si>
  <si>
    <t>Ensure permissions on /etc/cron.monthly are configured</t>
  </si>
  <si>
    <t>Ensure permissions on /etc/cron.d are configured</t>
  </si>
  <si>
    <t>Ensure crontab is restricted to authorized users</t>
  </si>
  <si>
    <t>Ensure wireless interfaces are disabled</t>
  </si>
  <si>
    <t>Ensure bluetooth services are not in use</t>
  </si>
  <si>
    <t>Ensure ip forwarding is disabled</t>
  </si>
  <si>
    <t>Ensure tcp syn cookies is enabled</t>
  </si>
  <si>
    <t>Ensure ipv6 router advertisements are not accepted</t>
  </si>
  <si>
    <t>Ensure packet redirect sending is disabled</t>
  </si>
  <si>
    <t>Ensure bogus icmp responses are ignored</t>
  </si>
  <si>
    <t>Ensure broadcast icmp requests are ignored</t>
  </si>
  <si>
    <t>Ensure icmp redirects are not accepted</t>
  </si>
  <si>
    <t>Ensure secure icmp redirects are not accepted</t>
  </si>
  <si>
    <t>Ensure reverse path filtering is enabled</t>
  </si>
  <si>
    <t>Ensure suspicious packets are logged</t>
  </si>
  <si>
    <t>Ensure nftables is installed</t>
  </si>
  <si>
    <t>Ensure firewalld loopback traffic is configured</t>
  </si>
  <si>
    <t>Ensure nftables established connections are configured</t>
  </si>
  <si>
    <t>Ensure nftables default deny firewall policy</t>
  </si>
  <si>
    <t>Ensure nftables loopback traffic is configured</t>
  </si>
  <si>
    <t>Ensure permissions on /etc/ssh/sshd_config are configured</t>
  </si>
  <si>
    <t>Ensure sshd HostbasedAuthentication is disabled</t>
  </si>
  <si>
    <t>Ensure sshd IgnoreRhosts is enabled</t>
  </si>
  <si>
    <t>Ensure sshd LoginGraceTime is configured</t>
  </si>
  <si>
    <t>Ensure sshd LogLevel is configured</t>
  </si>
  <si>
    <t>Ensure sshd MaxAuthTries is configured</t>
  </si>
  <si>
    <t>Ensure sshd MaxStartups is configured</t>
  </si>
  <si>
    <t>Ensure sshd MaxSessions is configured</t>
  </si>
  <si>
    <t>Ensure sshd PermitEmptyPasswords is disabled</t>
  </si>
  <si>
    <t>Ensure permissions on SSH private host key files are configured</t>
  </si>
  <si>
    <t>Ensure sshd PermitRootLogin is disabled</t>
  </si>
  <si>
    <t>Ensure sshd PermitUserEnvironment is disabled</t>
  </si>
  <si>
    <t>Ensure sshd UsePAM is enabled</t>
  </si>
  <si>
    <t>Ensure permissions on SSH public host key files are configured</t>
  </si>
  <si>
    <t>Ensure sshd Ciphers are configured</t>
  </si>
  <si>
    <t>Ensure sshd KexAlgorithms is configured</t>
  </si>
  <si>
    <t>Ensure sshd MACs are configured</t>
  </si>
  <si>
    <t>Ensure sshd access is configured</t>
  </si>
  <si>
    <t>Ensure sshd Banner is configured</t>
  </si>
  <si>
    <t>Ensure sshd ClientAliveInterval and ClientAliveCountMax are configured</t>
  </si>
  <si>
    <t>Ensure sudo is installed</t>
  </si>
  <si>
    <t>Ensure sudo authentication timeout is configured correctly</t>
  </si>
  <si>
    <t>Ensure access to the su command is restricted</t>
  </si>
  <si>
    <t>Ensure latest version of pam is installed</t>
  </si>
  <si>
    <t>Ensure latest version of authselect is installed</t>
  </si>
  <si>
    <t>Ensure latest version of libpwquality is installed</t>
  </si>
  <si>
    <t>Ensure active authselect profile includes pam modules</t>
  </si>
  <si>
    <t>Ensure pam_faillock module is enabled</t>
  </si>
  <si>
    <t>Ensure pam_pwquality module is enabled</t>
  </si>
  <si>
    <t>Ensure pam_pwhistory module is enabled</t>
  </si>
  <si>
    <t>Ensure pam_unix module is enabled</t>
  </si>
  <si>
    <t>Ensure password failed attempts lockout is configured</t>
  </si>
  <si>
    <t>Ensure password unlock time is configured</t>
  </si>
  <si>
    <t>Ensure password number of changed characters is configured</t>
  </si>
  <si>
    <t>Ensure password length is configured</t>
  </si>
  <si>
    <t>Ensure password complexity is configured</t>
  </si>
  <si>
    <t>Ensure password same consecutive characters is configured</t>
  </si>
  <si>
    <t>Ensure password maximum sequential characters is configured</t>
  </si>
  <si>
    <t>Ensure password dictionary check is enabled</t>
  </si>
  <si>
    <t>Ensure password quality is enforced for the root user</t>
  </si>
  <si>
    <t>Ensure password history remember is configured</t>
  </si>
  <si>
    <t>Ensure password history is enforced for the root user</t>
  </si>
  <si>
    <t>Ensure pam_pwhistory includes use_authtok</t>
  </si>
  <si>
    <t>Ensure pam_unix does not include nullok</t>
  </si>
  <si>
    <t>Ensure pam_unix does not include remember</t>
  </si>
  <si>
    <t>Ensure pam_unix includes a strong password hashing algorithm</t>
  </si>
  <si>
    <t>Ensure pam_unix includes use_authtok</t>
  </si>
  <si>
    <t>Ensure password expiration is configured</t>
  </si>
  <si>
    <t>Ensure password expiration warning days is configured</t>
  </si>
  <si>
    <t>Ensure strong password hashing algorithm is configured</t>
  </si>
  <si>
    <t>Ensure inactive password lock is configured</t>
  </si>
  <si>
    <t>Ensure root is the only UID 0 account</t>
  </si>
  <si>
    <t>Ensure root is the only GID 0 account</t>
  </si>
  <si>
    <t>Ensure group root is the only GID 0 group</t>
  </si>
  <si>
    <t>Ensure root account access is controlled</t>
  </si>
  <si>
    <t>Ensure root path integrity</t>
  </si>
  <si>
    <t>Ensure root user umask is configured</t>
  </si>
  <si>
    <t>Ensure system accounts do not have a valid login shell</t>
  </si>
  <si>
    <t>Ensure accounts without a valid login shell are locked</t>
  </si>
  <si>
    <t>Ensure default user shell timeout is configured</t>
  </si>
  <si>
    <t>Ensure default user umask is configured</t>
  </si>
  <si>
    <t>Ensure AIDE is installed</t>
  </si>
  <si>
    <t>Ensure journald service is enabled and active</t>
  </si>
  <si>
    <t>Ensure journald log file access is configured</t>
  </si>
  <si>
    <t>Ensure journald log file rotation is configured</t>
  </si>
  <si>
    <t>Ensure only one logging system is in use</t>
  </si>
  <si>
    <t>Ensure systemd-journal-remote is installed</t>
  </si>
  <si>
    <t>Ensure systemd-journal-upload authentication is configured</t>
  </si>
  <si>
    <t>Ensure systemd-journal-upload is enabled and active</t>
  </si>
  <si>
    <t>Ensure systemd-journal-remote service is not in use</t>
  </si>
  <si>
    <t>Ensure journald ForwardToSyslog is disabled</t>
  </si>
  <si>
    <t>Ensure journald Compress is configured</t>
  </si>
  <si>
    <t>Ensure journald Storage is configured</t>
  </si>
  <si>
    <t>Ensure rsyslog is installed</t>
  </si>
  <si>
    <t>Ensure rsyslog service is enabled and active</t>
  </si>
  <si>
    <t>Ensure journald is configured to send logs to rsyslog</t>
  </si>
  <si>
    <t>Ensure rsyslog log file creation mode is configured</t>
  </si>
  <si>
    <t>Ensure rsyslog logging is configured</t>
  </si>
  <si>
    <t>Ensure rsyslog is configured to send logs to a remote log host</t>
  </si>
  <si>
    <t>Ensure rsyslog logrotate is configured</t>
  </si>
  <si>
    <t>Ensure access to all logfiles has been configured</t>
  </si>
  <si>
    <t>Ensure permissions on /etc/passwd are configured</t>
  </si>
  <si>
    <t>Ensure permissions on /etc/security/opasswd are configured</t>
  </si>
  <si>
    <t>Ensure world writable files and directories are secured</t>
  </si>
  <si>
    <t>Ensure no files or directories without an owner and a group exist</t>
  </si>
  <si>
    <t>Ensure SUID and SGID files are reviewed</t>
  </si>
  <si>
    <t>Ensure permissions on /etc/group are configured</t>
  </si>
  <si>
    <t>Ensure permissions on /etc/group- are configured</t>
  </si>
  <si>
    <t>Ensure permissions on /etc/shadow are configured</t>
  </si>
  <si>
    <t>Ensure permissions on /etc/shadow- are configured</t>
  </si>
  <si>
    <t>Ensure permissions on /etc/gshadow are configured</t>
  </si>
  <si>
    <t>Ensure permissions on /etc/gshadow- are configured</t>
  </si>
  <si>
    <t>Ensure permissions on /etc/shells are configured</t>
  </si>
  <si>
    <t>Ensure local interactive user home directories are configured</t>
  </si>
  <si>
    <t>Ensure local interactive user dot files access is configured</t>
  </si>
  <si>
    <t>SI-3</t>
  </si>
  <si>
    <t>SI-4</t>
  </si>
  <si>
    <t>Ensure updates, patches, and additional security software are installed.
One method to achieve the recommended state is to execute the following method(s):
Use your package manager to update all packages on the system according to site policy.
The following command will install all available updates:
```
# dnf update
```
Once the update process is complete, verify if reboot is required to load changes.
```
dnf needs-restarting -r
```</t>
  </si>
  <si>
    <t>Ensure /tmp is a separate partition.
One method to achieve the recommended state is to execute the following method(s):
First ensure that systemd is correctly configured to ensure that `/tmp` will be mounted at boot time.
```
# systemctl unmask tmp.mount
```
For specific configuration requirements of the `/tmp` mount for your environment, modify `/etc/fstab`.
Example of using `tmpfs` with specific mount options:
```
tmpfs /tmp tmpfs defaults,rw,nosuid,nodev,noexec,relatime,size=2G 0 0
```
**Note:** the `size=2G` is an example of setting a specific size for `tmpfs`.
Example of using a volume or disk with specific mount options. The source location of the volume or disk will vary depending on your environment:
```
&lt;device&gt; /tmp &lt;fstype&gt; defaults,nodev,nosuid,noexec 0 0
```</t>
  </si>
  <si>
    <t>Ensure nodev option set on /tmp partition.
One method to achieve the recommended state is to execute the following method(s):
**- IF -** a separate partition exists for `/tmp`.
Edit the `/etc/fstab` file and add `nodev` to the fourth field (mounting options) for the `/tmp` partition.
_Example:_
```
&lt;device&gt; /tmp &lt;fstype&gt; defaults,rw,nosuid,nodev,noexec,relatime 0 0
```
Run the following command to remount `/tmp` with the configured options:
```
# mount -o remount /tmp
```</t>
  </si>
  <si>
    <t>Ensure noexec option set on /tmp partition.
One method to achieve the recommended state is to execute the following method(s):
**- IF -** a separate partition exists for `/tmp`.
Edit the `/etc/fstab` file and add `noexec` to the fourth field (mounting options) for the `/tmp` partition.
_Example:_
```
&lt;device&gt; /tmp &lt;fstype&gt; defaults,rw,nosuid,nodev,noexec,relatime 0 0
```
Run the following command to remount `/tmp` with the configured options:
```
# mount -o remount /tmp
```</t>
  </si>
  <si>
    <t>Ensure nosuid option set on /tmp partition.
One method to achieve the recommended state is to execute the following method(s):
**- IF -** a separate partition exists for `/tmp`.
Edit the `/etc/fstab` file and add `nosuid` to the fourth field (mounting options) for the `/tmp` partition.
_Example:_
```
&lt;device&gt; /tmp &lt;fstype&gt; defaults,rw,nosuid,nodev,noexec,relatime 0 0
```
Run the following command to remount `/tmp` with the configured options:
```
# mount -o remount /tmp
```</t>
  </si>
  <si>
    <t>Ensure nodev option set on /var partition.
One method to achieve the recommended state is to execute the following method(s):
**- IF -** a separate partition exists for `/var`.
Edit the `/etc/fstab` file and add `nodev` to the fourth field (mounting options) for the `/var` partition.
_Example:_
```
&lt;device&gt; /var &lt;fstype&gt; defaults,rw,nosuid,nodev,noexec,relatime 0 0
```
Run the following command to remount `/var` with the configured options:
```
# mount -o remount /var
```</t>
  </si>
  <si>
    <t>Ensure nosuid option set on /var partition.
One method to achieve the recommended state is to execute the following method(s):
**- IF -** a separate partition exists for `/var`.
Edit the `/etc/fstab` file and add `nosuid` to the fourth field (mounting options) for the `/var` partition.
_Example:_
```
&lt;device&gt; /var &lt;fstype&gt; defaults,rw,nosuid,nodev,noexec,relatime 0 0
```
Run the following command to remount `/var` with the configured options:
```
# mount -o remount /var
```</t>
  </si>
  <si>
    <t>Ensure noexec option set on /var/tmp partition.
One method to achieve the recommended state is to execute the following method(s):
**- IF -** a separate partition exists for `/var/tmp`.
Edit the `/etc/fstab` file and add `noexec` to the fourth field (mounting options) for the `/var/tmp` partition.
_Example:_
```
&lt;device&gt; /var/tmp &lt;fstype&gt; defaults,rw,nosuid,nodev,noexec,relatime 0 0
```
Run the following command to remount `/var/tmp` with the configured options:
```
# mount -o remount /var/tmp
```</t>
  </si>
  <si>
    <t>Ensure firewalld drops unnecessary services and ports.
One method to achieve the recommended state is to execute the following method(s):
If Firewalld is in use on the system:
Run the following command to remove an unnecessary service:
```
# firewall-cmd --remove-service=&lt;service&gt;
```
_Example:_
```
# firewall-cmd --remove-service=cockpit
```
Run the following command to remove an unnecessary port:
```
# firewall-cmd --remove-port=&lt;port-number&gt;/&lt;port-type&gt;
```
_Example:_
```
# firewall-cmd --remove-port=25/tcp
```
Run the following command to make new settings persistent:
```
# firewall-cmd --runtime-to-permanent
```</t>
  </si>
  <si>
    <t>Ensure nftables established connections are configured.
One method to achieve the recommended state is to execute the following method(s):
**- IF -** `NFTables` utility is in use on your system:
Configure nftables in accordance with site policy. The following commands will implement a policy to allow all established connections:
```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
```</t>
  </si>
  <si>
    <t>Ensure nftables default deny firewall policy.
One method to achieve the recommended state is to execute the following method(s):
**- IF -** `NFTables` utility is in use on your system:
Run the following command for the base chains with the input, forward, and output hooks to implement a default DROP policy:
```
# nft chain 
 &lt;chain name&gt; { policy drop \; }
```
_Example:_
```
# nft chain inet filter input { policy drop \; }
# nft chain inet filter forward { policy drop \; }
```</t>
  </si>
  <si>
    <t>Ensure rsyslog is installed.
One method to achieve the recommended state is to execute the following method(s):
Run the following command to install `rsyslog`:
```
# dnf install rsyslog
```</t>
  </si>
  <si>
    <t>Ensure journald is configured to send logs to rsyslog.
One method to achieve the recommended state is to execute the following method(s):
**- IF -** `rsyslog` is the preferred method for capturing logs:
Set the following parameter in the `[Journal]` section in `/etc/systemd/journald.conf` or a file in `/etc/systemd/journald.conf.d/` ending in `.conf`:
```
ForwardToSyslog=yes
```
_Example:_
```
#!/usr/bin/env bash
{
 [ ! -d /etc/systemd/journald.conf.d/ ] &amp;&amp; mkdir /etc/systemd/journald.conf.d/
 if grep -Psq -- '^\h*\[Journal\]' /etc/systemd/journald.conf.d/60-journald.conf; then
 printf '%s\n' "ForwardToSyslog=yes" &gt;&gt; /etc/systemd/journald.conf.d/60-journald.conf
 else
 printf '%s\n' "[Journal]" "ForwardToSyslog=yes" &gt;&gt; /etc/systemd/journald.conf.d/60-journald.conf
 fi
}
```
**Note:** If this setting appears in a canonically later file, or later in the same file, the setting will be overwritten
Run to following command to update the parameters in the service:
Restart `systemd-journald.service`:
```
# systemctl reload-or-restart systemd-journald.service
```</t>
  </si>
  <si>
    <t>Ensure nosuid option set on /var/tmp partition.
One method to achieve the recommended state is to execute the following method(s):
**- IF -** a separate partition exists for `/var/tmp`.
Edit the `/etc/fstab` file and add `nosuid` to the fourth field (mounting options) for the `/var/tmp` partition.
_Example:_
```
&lt;device&gt; /var/tmp &lt;fstype&gt; defaults,rw,nosuid,nodev,noexec,relatime 0 0
```
Run the following command to remount `/var/tmp` with the configured options:
```
# mount -o remount /var/tmp
```</t>
  </si>
  <si>
    <t>Ensure rsyslog is configured to send logs to a remote log host.
One method to achieve the recommended state is to execute the following method(s):
Edit the `/etc/rsyslog.conf` and `/etc/rsyslog.d/*.conf` files and add the following line (where `loghost.example.com` is the name of your central log host). The `target` directive may either be a fully qualified domain name or an IP address.
_Example:_
```
*.* action(type="omfwd" target="loghost.example.com" port="514" protocol="tcp"
 action.resumeRetryCount="100"
 queue.type="LinkedList" queue.size="1000")
```
Run the following command to reload `rsyslog.service`:
```
# systemctl reload-or-restart rsyslog.service
```</t>
  </si>
  <si>
    <t>Ensure rsyslog is not configured to receive logs from a remote client.
One method to achieve the recommended state is to execute the following method(s):
Should there be any active log server configuration found in the auditing section, modify those files and remove the specific lines highlighted by the audit. Verify none of the following entries are present in any of `/etc/rsyslog.conf` or `/etc/rsyslog.d/*.conf`.
**advanced format**
```
module(load="imtcp")
input(type="imtcp" port="514")
```
**deprecated legacy format**
```
$ModLoad imtcp
$InputTCPServerRun
```
Restart the service:
```
# systemctl restart rsyslog
```</t>
  </si>
  <si>
    <t>Ensure systemd-journal-remote is installed.
One method to achieve the recommended state is to execute the following method(s):
Run the following command to install `systemd-journal-remote`:
```
# dnf install systemd-journal-remote
```</t>
  </si>
  <si>
    <t>Ensure nodev option set on /var/tmp partition.
One method to achieve the recommended state is to execute the following method(s):
**- IF -** a separate partition exists for `/var/tmp`.
Edit the `/etc/fstab` file and add `nodev` to the fourth field (mounting options) for the `/var/tmp` partition.
_Example:_
```
&lt;device&gt; /var/tmp &lt;fstype&gt; defaults,rw,nosuid,nodev,noexec,relatime 0 0
```
Run the following command to remount `/var/tmp` with the configured options:
```
# mount -o remount /var/tmp
```</t>
  </si>
  <si>
    <t>Ensure permissions on /etc/crontab are configured.
One method to achieve the recommended state is to execute the following method(s):
**- IF -** cron is installed on the system:
Run the following commands to set ownership and permissions on `/etc/crontab`:
```
# chown root:root /etc/crontab
# chmod og-rwx /etc/crontab
```</t>
  </si>
  <si>
    <t>Ensure permissions on /etc/cron.hourly are configured.
One method to achieve the recommended state is to execute the following method(s):
**- IF -** cron is installed on the system:
Run the following commands to set ownership and permissions on the `/etc/cron.hourly` directory:
```
# chown root:root /etc/cron.hourly/
# chmod og-rwx /etc/cron.hourly/
```</t>
  </si>
  <si>
    <t>Ensure permissions on /etc/cron.daily are configured.
One method to achieve the recommended state is to execute the following method(s):
**- IF -** cron is installed on the system:
Run the following commands to set ownership and permissions on the `/etc/cron.daily` directory:
```
# chown root:root /etc/cron.daily/
# chmod og-rwx /etc/cron.daily/
```</t>
  </si>
  <si>
    <t>Ensure permissions on /etc/cron.weekly are configured.
One method to achieve the recommended state is to execute the following method(s):
**- IF -** cron is installed on the system:
Run the following commands to set ownership and permissions on the `/etc/cron.weekly` directory:
```
# chown root:root /etc/cron.weekly/
# chmod og-rwx /etc/cron.weekly/
```</t>
  </si>
  <si>
    <t>Ensure permissions on /etc/cron.monthly are configured.
One method to achieve the recommended state is to execute the following method(s):
**- IF -** cron is installed on the system:
Run the following commands to set ownership and permissions on the `/etc/cron.monthly` directory:
```
# chown root:root /etc/cron.monthly/
# chmod og-rwx /etc/cron.monthly/
```</t>
  </si>
  <si>
    <t>Ensure permissions on /etc/cron.d are configured.
One method to achieve the recommended state is to execute the following method(s):
**- IF -** cron is installed on the system:
Run the following commands to set ownership and permissions on the `/etc/cron.d` directory:
```
# chown root:root /etc/cron.d/
# chmod og-rwx /etc/cron.d/
```</t>
  </si>
  <si>
    <t>Ensure sshd Banner is configured.
One method to achieve the recommended state is to execute the following method(s):
Edit the `/etc/ssh/sshd_config` file to set the `Banner` parameter above any `Include` and `Match` entries as follows:
```
Banner /etc/issue.net
```
**Note:** First occurrence of a option takes precedence, Match set statements withstanding. If Include locations are enabled, used, and order of precedence is understood in your environment, the entry may be created in a file in Include location.
Edit the file being called by the `Banner` argument with the appropriate contents according to your site policy, remove any instances of `\m` , `\r` , `\s` , `\v` or references to the `OS platform`
_Example:_
```
# printf '%s\n' "Authorized users only. All activity may be monitored and reported." &gt; "$(sshd -T | awk '$1 == "banner" {print $2}')"
```</t>
  </si>
  <si>
    <t>Ensure nodev option set on /var/log partition.
One method to achieve the recommended state is to execute the following method(s):
**- IF -** a separate partition exists for `/var/log`.
Edit the `/etc/fstab` file and add `nodev` to the fourth field (mounting options) for the `/var/log` partition.
_Example:_
```
&lt;device&gt; /var/log &lt;fstype&gt; defaults,rw,nosuid,nodev,noexec,relatime 0 0
```
Run the following command to remount `/var/log` with the configured options:
```
# mount -o remount /var/log
```</t>
  </si>
  <si>
    <t>Ensure at is restricted to authorized users.
One method to achieve the recommended state is to execute the following method(s):
**- IF -** at is installed on the system:
Run the following script to:
- `/etc/at.allow`:
 - Create the file if it doesn't exist
 - Change owner or user `root`
 - If group `daemon` exists, change to group `daemon`, else change group to `root`
 - Change mode to `640` or more restrictive
- **- IF -** `/etc/at.deny` exists:
 - Change owner or user `root`
 - If group `daemon` exists, change to group `daemon`, else change group to `root`
 - Change mode to `640` or more restrictive
```
#!/usr/bin/env bash
{
 grep -Pq -- '^daemon\b' /etc/group &amp;&amp; l_group="daemon" || l_group="root"
 [ ! -e "/etc/at.allow" ] &amp;&amp; touch /etc/at.allow
 chown root:"$l_group" /etc/at.allow
 chmod u-x,g-wx,o-rwx /etc/at.allow
 [ -e "/etc/at.deny" ] &amp;&amp; chown root:"$l_group" /etc/at.deny
 [ -e "/etc/at.deny" ] &amp;&amp; chmod u-x,g-wx,o-rwx /etc/at.deny
}
```</t>
  </si>
  <si>
    <t>Ensure permissions on /etc/ssh/sshd_config are configured.
One method to achieve the recommended state is to execute the following method(s):
Run the following script to set ownership and permissions on `/etc/ssh/sshd_config` and files ending in `.conf` in the `/etc/ssh/sshd_config.d` directory:
```
#!/usr/bin/env bash
{
 chmod u-x,og-rwx /etc/ssh/sshd_config
 chown root:root /etc/ssh/sshd_config
 while IFS= read -r -d $'\0' l_file; do
 if [ -e "$l_file" ]; then
 chmod u-x,og-rwx "$l_file"
 chown root:root "$l_file"
 fi
 done &lt; &lt;(find /etc/ssh/sshd_config.d -type f -print0 2&gt;/dev/null)
}
```
**- IF -** other locations are listed in an `Include` statement, `*.conf` files in these locations access should also be modified.</t>
  </si>
  <si>
    <t>Ensure permissions on SSH private host key files are configured.
One method to achieve the recommended state is to execute the following method(s):
Run the following script to set mode, ownership, and group on the private SSH host key files:
```
{
 l_output="" l_output2=""
 l_ssh_group_name="$(awk -F: '($1 ~ /^(ssh_keys|_?ssh)$/) {print $1}' /etc/group)"
 f_file_access_fix()
 {
 while IFS=: read -r l_file_mode l_file_owner l_file_group; do
 echo "File: \"$l_file\" mode: \"$l_file_mode\" owner \"$l_file_owner\" group \"$l_file_group\""
 l_out2=""
 [ "$l_file_group" = "$l_ssh_group_name" ] &amp;&amp; l_pmask="0137" || l_pmask="0177"
 l_maxperm="$( printf '%o' $(( 0777 &amp; ~$l_pmask )) )"
 if [ $(( $l_file_mode &amp; $l_pmask )) -gt 0 ]; then
 l_out2="$l_out2\n - Mode: \"$l_file_mode\" should be mode: \"$l_maxperm\" or more restrictive\n - updating to mode: \:$l_maxperm\""
 if [ "l_file_group" = "$l_ssh_group_name" ]; then
 chmod u-x,g-wx,o-rwx "$l_file"
 else
 chmod u-x,go-rwx "$l_file"
 fi
 fi
 if [ "$l_file_owner" != "root" ]; then
 l_out2="$l_out2\n - Owned by: \"$l_file_owner\" should be owned by \"root\"\n - Changing ownership to \"root\""
 chown root "$l_file"
 fi
 if [[ ! "$l_file_group" =~ ($l_ssh_group_name|root) ]]; then
 [ -n "$l_ssh_group_name" ] &amp;&amp; l_new_group="$l_ssh_group_name" || l_new_group="root"
 l_out2="$l_out2\n - Owned by group \"$l_file_group\" should be group owned by: \"$l_ssh_group_name\" or \"root\"\n - Changing group ownership to \"$l_new_group\""
 chgrp "$l_new_group" "$l_file"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'\bopenssh\h+([^#\n\r]+\h+)?private\h+key\b' &amp;&amp; f_file_access_fix
 fi
 done &lt; &lt;(find -L /etc/ssh -xdev -type f -print0 2&gt;/dev/null)
 if [ -z "$l_output2" ]; then
 echo -e "\n- No access changes required\n"
 else
 echo -e "\n- Remediation results:\n$l_output2\n"
 fi
}
```</t>
  </si>
  <si>
    <t>Ensure permissions on SSH public host key files are configured.
One method to achieve the recommended state is to execute the following method(s):
Run the following script to set mode, ownership, and group on the public SSH host key files:
```
#!/usr/bin/env bash
{
 l_output="" l_output2=""
 l_pmask="0133" &amp;&amp; l_maxperm="$( printf '%o' $(( 0777 &amp; ~$l_pmask )) )"
 FILE_ACCESS_FIX()
 {
 while IFS=: read -r l_file_mode l_file_owner l_file_group; do
 l_out2=""
 if [ $(( $l_file_mode &amp; $l_pmask )) -gt 0 ]; then
 l_out2="$l_out2\n - Mode: \"$l_file_mode\" should be mode: \"$l_maxperm\" or more restrictive\n - updating to mode: \:$l_maxperm\""
 chmod u-x,go-wx
 fi
 if [ "$l_file_owner" != "root" ]; then
 l_out2="$l_out2\n - Owned by: \"$l_file_owner\" should be owned by \"root\"\n - Changing ownership to \"root\""
 chown root "$l_file"
 fi
 if [ "$l_file_group" != "root" ]; then
 l_out2="$l_out2\n - Owned by group \"$l_file_group\" should be group owned by: \"root\"\n - Changing group ownership to \"root\""
 chgrp root "$l_file"
 fi
 if [ -n "$l_out2" ]; then
 l_output2="$l_output2\n - File: \"$l_file\"$l_out2"
 else
 l_output="$l_output\n - File: \"$l_file\"\n - Correct: mode: \"$l_file_mode\", owner: \"$l_file_owner\", and group owner: \"$l_file_group\" configured"
 fi
 done &lt; &lt;(stat -Lc '%#a:%U:%G' "$l_file")
 }
 while IFS= read -r -d $'\0' l_file; do 
 if ssh-keygen -lf &amp;&gt;/dev/null "$l_file"; then 
 file "$l_file" | grep -Piq -- '\bopenssh\h+([^#\n\r]+\h+)?public\h+key\b' &amp;&amp; FILE_ACCESS_FIX
 fi
 done &lt; &lt;(find -L /etc/ssh -xdev -type f -print0 2&gt;/dev/null)
 if [ -z "$l_output2" ]; then
 echo -e "\n- No access changes required\n"
 else
 echo -e "\n- Remediation results:\n$l_output2\n"
 fi
}
```</t>
  </si>
  <si>
    <t>Ensure noexec option set on /var/log partition.
One method to achieve the recommended state is to execute the following method(s):
**- IF -** a separate partition exists for `/var/log`.
Edit the `/etc/fstab` file and add `noexec` to the fourth field (mounting options) for the `/var/log` partition.
_Example:_
```
&lt;device&gt; /var/log &lt;fstype&gt; defaults,rw,nosuid,nodev,noexec,relatime 0 0
```
Run the following command to remount `/var/log` with the configured options:
```
# mount -o remount /var/log
```</t>
  </si>
  <si>
    <t>Ensure sudo is installed.
One method to achieve the recommended state is to execute the following method(s):
Run the following command to install sudo
```
# dnf install sudo
```</t>
  </si>
  <si>
    <t>Ensure nosuid option set on /var/log partition.
One method to achieve the recommended state is to execute the following method(s):
**- IF -** a separate partition exists for `/var/log`.
Edit the `/etc/fstab` file and add `nosuid` to the fourth field (mounting options) for the `/var/log` partition.
_Example:_
```
&lt;device&gt; /var/log &lt;fstype&gt; defaults,rw,nosuid,nodev,noexec,relatime 0 0
```
Run the following command to remount `/var/log` with the configured options:
```
# mount -o remount /var/log
```</t>
  </si>
  <si>
    <t>Ensure sudo commands use pty.
One method to achieve the recommended state is to execute the following method(s):
Edit the file `/etc/sudoers` with `visudo` or a file in `/etc/sudoers.d/` with `visudo -f &lt;PATH TO FILE&gt;` and add the following line:
```
Defaults use_pty
```
Edit the file `/etc/sudoers` with `visudo` and any files in `/etc/sudoers.d/` with `visudo -f &lt;PATH TO FILE&gt;` and remove any occurrence of `!use_pty`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</si>
  <si>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Ensure sudo log file exists.
One method to achieve the recommended state is to execute the following method(s):
Edit the file `/etc/sudoers` or a file in `/etc/sudoers.d/` with `visudo -f &lt;PATH TO FILE&gt;` and add the following line:
```
Defaults logfile="&lt;PATH TO CUSTOM LOG FILE&gt;"
```
_Example_
```
Defaults logfile="/var/log/sudo.log"
```
**Notes:**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</si>
  <si>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Ensure re-authentication for privilege escalation is not disabled globally.
One method to achieve the recommended state is to execute the following method(s):
Configure the operating system to require users to reauthenticate for privilege escalation.
Based on the outcome of the audit procedure, use `visudo -f &lt;PATH TO FILE&gt;` to edit the relevant sudoers file.
Remove any occurrences of `!authenticate` tags in the file(s).</t>
  </si>
  <si>
    <t>Ensure sudo authentication timeout is configured correctly.
One method to achieve the recommended state is to execute the following method(s):
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
Defaults env_reset, timestamp_timeout=15
```
```
Defaults timestamp_timeout=15
Defaults env_reset
```</t>
  </si>
  <si>
    <t>Ensure access to the su command is restricted.
One method to achieve the recommended state is to execute the following method(s):
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</si>
  <si>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Ensure noexec option set on /var/log/audit partition.
One method to achieve the recommended state is to execute the following method(s):
**- IF -** a separate partition exists for `/var/log/audit`.
Edit the `/etc/fstab` file and add `noexec` to the fourth field (mounting options) for the `/var/log/audit` partition.
_Example:_
```
&lt;device&gt; /var/log/audit &lt;fstype&gt; defaults,rw,nosuid,nodev,noexec,relatime 0 0
```
Run the following command to remount `/var/log/audit` with the configured options:
```
# mount -o remount /var/log/audit
```</t>
  </si>
  <si>
    <t>Ensure nodev option set on /var/log/audit partition.
One method to achieve the recommended state is to execute the following method(s):
**- IF -** a separate partition exists for `/var/log/audit`.
Edit the `/etc/fstab` file and add `nodev` to the fourth field (mounting options) for the `/var/log/audit` partition.
_Example:_
```
&lt;device&gt; /var/log/audit &lt;fstype&gt; defaults,rw,nosuid,nodev,noexec,relatime 0 0
```
Run the following command to remount `/var/log/audit` with the configured options:
```
# mount -o remount /var/log/audit
```</t>
  </si>
  <si>
    <t>Ensure all users last password change date is in the past.
One method to achieve the recommended state is to execute the following method(s):
Investigate any users with a password change date in the future and correct them. Locking the account, expiring the password, or resetting the password manually may be appropriate.</t>
  </si>
  <si>
    <t>Ensure permissions on /etc/passwd are configured.
One method to achieve the recommended state is to execute the following method(s):
Run the following commands to remove excess permissions, set owner, and set group on `/etc/passwd`:
```
# chmod u-x,go-wx /etc/passwd
# chown root:root /etc/passwd
```</t>
  </si>
  <si>
    <t>Ensure permissions on /etc/passwd- are configured.
One method to achieve the recommended state is to execute the following method(s):
Run the following commands to remove excess permissions, set owner, and set group on `/etc/passwd-`:
```
# chmod u-x,go-wx /etc/passwd-
# chown root:root /etc/passwd-
```</t>
  </si>
  <si>
    <t>Ensure permissions on /etc/group are configured.
One method to achieve the recommended state is to execute the following method(s):
Run the following commands to remove excess permissions, set owner, and set group on `/etc/group`:
```
# chmod u-x,go-wx /etc/group
# chown root:root /etc/group
```</t>
  </si>
  <si>
    <t>Ensure permissions on /etc/group- are configured.
One method to achieve the recommended state is to execute the following method(s):
Run the following commands to remove excess permissions, set owner, and set group on `/etc/group-`:
```
# chmod u-x,go-wx /etc/group-
# chown root:root /etc/group-
```</t>
  </si>
  <si>
    <t>Ensure permissions on /etc/shadow are configured.
One method to achieve the recommended state is to execute the following method(s):
Run the following commands to set mode, owner, and group on `/etc/shadow`:
```
# chown root:root /etc/shadow
# chmod 0000 /etc/shadow
```</t>
  </si>
  <si>
    <t>Ensure permissions on /etc/shadow- are configured.
One method to achieve the recommended state is to execute the following method(s):
Run the following commands to set mode, owner, and group on `/etc/shadow-`:
```
# chown root:root /etc/shadow-
# chmod 0000 /etc/shadow-
```</t>
  </si>
  <si>
    <t>Ensure permissions on /etc/gshadow are configured.
One method to achieve the recommended state is to execute the following method(s):
Run the following commands to set mode, owner, and group on `/etc/gshadow`:
```
# chown root:root /etc/gshadow
# chmod 0000 /etc/gshadow
```</t>
  </si>
  <si>
    <t>Ensure permissions on /etc/gshadow- are configured.
One method to achieve the recommended state is to execute the following method(s):
Run the following commands to set mode, owner, and group on `/etc/gshadow-`:
```
# chown root:root /etc/gshadow-
# chmod 0000 /etc/gshadow-
```</t>
  </si>
  <si>
    <t>Ensure nosuid option set on /var/log/audit partition.
One method to achieve the recommended state is to execute the following method(s):
**- IF -** a separate partition exists for `/var/log/audit`.
Edit the `/etc/fstab` file and add `nosuid` to the fourth field (mounting options) for the `/var/log/audit` partition.
_Example:_
```
&lt;device&gt; /var/log/audit &lt;fstype&gt; defaults,rw,nosuid,nodev,noexec,relatime 0 0
```
Run the following command to remount `/var/log/audit` with the configured options:
```
# mount -o remount /var/log/audit
```</t>
  </si>
  <si>
    <t>Ensure accounts in /etc/passwd use shadowed passwords.
One method to achieve the recommended state is to execute the following method(s):
Run the following command to set accounts to use shadowed passwords and migrate passwords in `/etc/passwd` to `/etc/shadow`:
```
# pwconv
```
Investigate to determine if the account is logged in and what it is being used for, to determine if it needs to be forced off.</t>
  </si>
  <si>
    <t>Ensure /etc/shadow password fields are not empty.
One method to achieve the recommended state is to execute the following method(s):
If any accounts in the `/etc/shadow` file do not have a password, run the following command to lock the account until it can be determined why it does not have a password:
```
# passwd -l &lt;username&gt;
```
Also, check to see if the account is logged in and investigate what it is being used for to determine if it needs to be forced off.</t>
  </si>
  <si>
    <t>Ensure all groups in /etc/passwd exist in /etc/group.
One method to achieve the recommended state is to execute the following method(s):
Analyze the output of the Audit step above and perform the appropriate action to correct any discrepancies found.</t>
  </si>
  <si>
    <t>Ensure no duplicate UIDs exist.
One method to achieve the recommended state is to execute the following method(s):
Based on the results of the audit script, establish unique UIDs and review all files owned by the shared UIDs to determine which UID they are supposed to belong to.</t>
  </si>
  <si>
    <t>Ensure no duplicate GIDs exist.
One method to achieve the recommended state is to execute the following method(s):
Based on the results of the audit script, establish unique GIDs and review all files owned by the shared GID to determine which group they are supposed to belong to.</t>
  </si>
  <si>
    <t>Ensure nodev option set on /home partition.
One method to achieve the recommended state is to execute the following method(s):
**- IF -** a separate partition exists for `/home`.
Edit the `/etc/fstab` file and add `nodev` to the fourth field (mounting options) for the `/home` partition.
_Example:_
```
&lt;device&gt; /home &lt;fstype&gt; defaults,rw,nosuid,nodev,noexec,relatime 0 0
```
Run the following command to remount `/home` with the configured options:
```
# mount -o remount /home
```</t>
  </si>
  <si>
    <t>Ensure no duplicate user names exist.
One method to achieve the recommended state is to execute the following method(s):
Based on the results of the audit script, establish unique user names for the users. File ownerships will automatically reflect the change as long as the users have unique UIDs.</t>
  </si>
  <si>
    <t>Ensure no duplicate group names exist.
One method to achieve the recommended state is to execute the following method(s):
Based on the results of the audit script, establish unique names for the user groups. File group ownerships will automatically reflect the change as long as the groups have unique GIDs.</t>
  </si>
  <si>
    <t>Ensure root is the only UID 0 account.
One method to achieve the recommended state is to execute the following method(s):
Run the following command to change the `root` account UID to `0`:
```
# usermod -u 0 root
```
Modify any users other than `root` with UID `0` and assign them a new UID.</t>
  </si>
  <si>
    <t>Ensure cramfs kernel module is not available.
One method to achieve the recommended state is to execute the following method(s):
Run the following script to unload and disable the `cramfs` module:
**- IF -** the `cramfs` kernel module is available in ANY installed kernel:
 - Create a file ending in `.conf` with `install cramfs /bin/false` in the `/etc/modprobe.d/` directory
 - Create a file ending in `.conf` with `blacklist cramfs` in the `/etc/modprobe.d/` directory
 - Run `modprobe -r cramfs 2&gt;/dev/null; rmmod cramfs 2&gt;/dev/null` to remove `cramfs` from the kernel
**- IF -** the `cramfs` kernel module is not available on the system, or pre-compiled into the kernel, no remediation is necessary
```
#!/usr/bin/env bash
{
 unset a_output2; l_output3="" l_dl="" # unset arrays and clear variables
 l_mod_name="cramfs"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</si>
  <si>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freevxfs kernel module is not available.
One method to achieve the recommended state is to execute the following method(s):
Run the following script to unload and disable the `freevxfs` module:
**- IF -** the `freevxfs` kernel module is available in ANY installed kernel:
 - Create a file ending in `.conf` with `install freevxfs /bin/false` in the `/etc/modprobe.d/` directory
 - Create a file ending in `.conf` with `blacklist freevxfs` in the `/etc/modprobe.d/` directory
 - Run `modprobe -r freevxfs 2&gt;/dev/null; rmmod freevxfs 2&gt;/dev/null` to remove `freevxfs` from the kernel
**- IF -** the `freevxfs` kernel module is not available on the system, or pre-compiled into the kernel, no remediation is necessary
```
#!/usr/bin/env bash
{
 unset a_output2; l_output3="" l_dl="" # unset arrays and clear variables
 l_mod_name="freevxfs"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</si>
  <si>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hfs kernel module is not available.
One method to achieve the recommended state is to execute the following method(s):
Run the following script to unload and disable the `hfs` module:
**- IF -** the `hfs` kernel module is available in ANY installed kernel:
 - Create a file ending in `.conf` with `install hfs /bin/false` in the `/etc/modprobe.d/` directory
 - Create a file ending in `.conf` with `blacklist hfs` in the `/etc/modprobe.d/` directory
 - Run `modprobe -r hfs 2&gt;/dev/null; rmmod hfs 2&gt;/dev/null` to remove `hfs` from the kernel
**- IF -** the `hfs` kernel module is not available on the system, or pre-compiled into the kernel, no remediation is necessary
```
#!/usr/bin/env bash
{
 unset a_output2; l_output3="" l_dl="" # unset arrays and clear variables
 l_mod_name="hfs"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</si>
  <si>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hfsplus kernel module is not available.
One method to achieve the recommended state is to execute the following method(s):
Run the following script to unload and disable the `hfsplus` module:
**- IF -** the `hfsplus` kernel module is available in ANY installed kernel:
 - Create a file ending in `.conf` with `install hfsplus /bin/false` in the `/etc/modprobe.d/` directory
 - Create a file ending in `.conf` with `blacklist hfsplus` in the `/etc/modprobe.d/` directory
 - Run `modprobe -r hfsplus 2&gt;/dev/null; rmmod hfsplus 2&gt;/dev/null` to remove `hfsplus` from the kernel
**- IF -** the `hfsplus` kernel module is not available on the system, or pre-compiled into the kernel, no remediation is necessary
```
#!/usr/bin/env bash
{
 unset a_output2; l_output3="" l_dl="" # unset arrays and clear variables
 l_mod_name="hfsplus"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</si>
  <si>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jffs2 kernel module is not available.
One method to achieve the recommended state is to execute the following method(s):
Run the following script to unload and disable the `jffs2` module:
**- IF -** the `jffs2` kernel module is available in ANY installed kernel:
 - Create a file ending in `.conf` with `install jffs2 /bin/false` in the `/etc/modprobe.d/` directory
 - Create a file ending in `.conf` with `blacklist jffs2` in the `/etc/modprobe.d/` directory
 - Run `modprobe -r jffs2 2&gt;/dev/null; rmmod jffs2 2&gt;/dev/null` to remove `jffs2` from the kernel
**- IF -** the `jffs2` kernel module is not available on the system, or pre-compiled into the kernel, no remediation is necessary
```
#!/usr/bin/env bash
{
 unset a_output2; l_output3="" l_dl="" # unset arrays and clear variables
 l_mod_name="jffs2"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</si>
  <si>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usb-storage kernel module is not available.
One method to achieve the recommended state is to execute the following method(s):
Run the following script to unload and disable the `usb-storage` module:
**- IF -** the `usb-storage` kernel module is available in ANY installed kernel:
 - Create a file ending in `.conf` with `install usb-storage /bin/false` in the `/etc/modprobe.d/` directory
 - Create a file ending in `.conf` with `blacklist usb-storage` in the `/etc/modprobe.d/` directory
 - Run `modprobe -r usb-storage 2&gt;/dev/null; rmmod usb-storage 2&gt;/dev/null` to remove `usb-storage` from the kernel
**- IF -** the `usb-storage` kernel module is not available on the system, or pre-compiled into the kernel, no remediation is necessary
```
#!/usr/bin/env bash
{
 unset a_output2; l_output3="" l_dl="" # unset arrays and clear variables
 l_mod_name="usb-storage" # set module name
 l_mod_type="drivers"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</si>
  <si>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nosuid option set on /home partition.
One method to achieve the recommended state is to execute the following method(s):
**- IF -** a separate partition exists for `/home`.
Edit the `/etc/fstab` file and add `nosuid` to the fourth field (mounting options) for the `/home` partition.
_Example:_
```
&lt;device&gt; /home &lt;fstype&gt; defaults,rw,nosuid,nodev,noexec,relatime 0 0
```
Run the following command to remount `/home` with the configured options:
```
# mount -o remount /home
```</t>
  </si>
  <si>
    <t>Ensure unused filesystems kernel modules are not available.
One method to achieve the recommended state is to execute the following method(s):
**- IF -** the module is available in the running kernel:
- Unload the filesystem kernel module from the kernel
- Create a file ending in `.conf` with install filesystem kernel modules `/bin/false` in the `/etc/modprobe.d/` directory
- Create a file ending in `.conf` with deny list filesystem kernel modules in the `/etc/modprobe.d/` directory
**WARNING**: unloading, disabling or denylisting filesystem modules that are in use on the system maybe FATAL. It is extremely important to thoroughly review the filesystems returned by the audit before following the remediation procedure.
_Example of unloading the `gfs2`kernel module:_
```
# modprobe -r gfs2 2&gt;/dev/null
# rmmod gfs2 2&gt;/dev/null
```
_Example of fully disabling the `gfs2` kernel module:_
```
# printf '%s\n' "blacklist gfs2" "install gfs2 /bin/false" &gt;&gt; /etc/modprobe.d/gfs2.conf
```
**Note:** 
- Disabling a kernel module by modifying the command above for each unused filesystem kernel module
- The example `gfs2` must be updated with the appropriate module name for the command or example script bellow to run correctly.
**Below is an example Script that can be modified to use on various filesystem kernel modules manual remediation process:**
_Example Script_
```
#!/usr/bin/env bash
{
 unset a_output2; l_output3="" l_dl="" # unset arrays and clear variables
 l_mod_name="gfs2" # set module name
 l_mod_type="fs" # set module type
 l_mod_path="$(readlink -f /lib/modules/**/kernel/$l_mod_type | sort -u)"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'\binstall\h+'"${l_mod_name//-/_}"'\h+\/bin\/(true|false)\b' &lt;&lt;&lt; "${a_showconfig[*]}"; then
 a_output2+=(" - setting kernel module: \"$l_mod_name\" to \"/bin/false\"")
 printf '%s\n' "install $l_mod_name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l_output3="$l_output3\n - \"$l_mod_base_directory\""
 [[ "$l_mod_name" =~ overlay ]] &amp;&amp; l_mod_name="${l_mod_name::-2}" 
 [ "$l_dl" != "y" ] &amp;&amp; f_module_fix
 else
 echo -e " - kernel module: \"$l_mod_name\" doesn't exist in \"$l_mod_base_directory\""
 fi
 done
 [ -n "$l_output3" ] &amp;&amp; echo -e "\n\n -- INFO --\n - module: \"$l_mod_name\" exists in:$l_output3"
 [ "${#a_output2[@]}" -gt 0 ] &amp;&amp; printf '%s\n' "${a_output2[@]}"
 echo -e "\n - remediation of kernel module: \"$l_mod_name\" complete\n"
}
```</t>
  </si>
  <si>
    <t>Ensure GPG keys are configured.
One method to achieve the recommended state is to execute the following method(s):
Update your package manager GPG keys in accordance with site policy.</t>
  </si>
  <si>
    <t>Ensure address space layout randomization is enabled.
One method to achieve the recommended state is to execute the following method(s):
Set the following parameter in `/etc/sysctl.conf` or a file in `/etc/sysctl.d/` ending in `.conf`:
- `kernel.randomize_va_space = 2`
_Example:_
```
# printf "
kernel.randomize_va_space = 2
" &gt;&gt; /etc/sysctl.d/60-kernel_sysctl.conf
```
Run the following command to set the active kernel parameter:
```
# sysctl -w kernel.randomize_va_space=2
```
**Note:** If these settings appear in a canonically later file, or later in the same file, these settings will be overwritten</t>
  </si>
  <si>
    <t>Ensure ptrace_scope is restricted.
One method to achieve the recommended state is to execute the following method(s):
Set the following parameter in `/etc/sysctl.conf` or a file in `/etc/sysctl.d/` ending in `.conf`:
- `kernel.yama.ptrace_scope = 1`
_Example:_
```
# printf "
kernel.yama.ptrace_scope = 1
" &gt;&gt; /etc/sysctl.d/60-kernel_sysctl.conf
```
Run the following command to set the active kernel parameter:
```
# sysctl -w kernel.yama.ptrace_scope=1
```
**Note:** If these settings appear in a canonically later file, or later in the same file, these settings will be overwritten</t>
  </si>
  <si>
    <t>Ensure system wide crypto policy is not set to legacy.
One method to achieve the recommended state is to execute the following method(s):
Run the following command to change the system-wide crypto policy
```
# update-crypto-policies --set &lt;CRYPTO POLICY&gt;
```
_Example:_
```
# update-crypto-policies --set DEFAULT
```
Run the following to make the updated system-wide crypto policy active
```
# update-crypto-policies
```</t>
  </si>
  <si>
    <t>Ensure system wide crypto policy is not set in sshd configuration.
One method to achieve the recommended state is to execute the following method(s):
Run the following commands:
```
# sed -ri "s/^\s*(CRYPTO_POLICY\s*=.*)$/# \1/" /etc/sysconfig/sshd
# systemctl reload sshd
```</t>
  </si>
  <si>
    <t>Ensure system wide crypto policy disables sha1 hash and signature support.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`NO-SHA1.pmod`, or they will **not** be read by the `update-crypto-policies --set` command.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update-crypto-policies --set DEFAULT:NO-SHA1
```
Run the following command to reboot the system to make your cryptographic settings effective for already running services and applications:
```
# reboot
```</t>
  </si>
  <si>
    <t>Ensure system wide crypto policy disables macs less than 128 bits.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`NO-WEAKMAC.pmod`, or they will **not** be read by the `update-crypto-policies --set` command.
Create or edit a file in `/etc/crypto-policies/policies/modules/` ending in `.pmod` and add or modify **one** of the following lines:
```
mac = -*-64* # Disables weak macs
```
_Example:_
```
# printf '%s\n' "# This is a subpolicy to disable weak macs" "mac = -*-64" &gt;&gt; /etc/crypto-policies/policies/modules/NO-WEAKMAC.pmod
```
Run the following command to update the system-wide cryptographic policy
```
# update-crypto-policies --set &lt;CRYPTO_POLICY&gt;:&lt;CRYPTO_SUBPOLICY1&gt;:&lt;CRYPTO_SUBPOLICY2&gt;:&lt;CRYPTO_SUBPOLICY3&gt;
```
_Example:_
```
update-crypto-policies --set DEFAULT:NO-SHA1:NO-WEAKMAC
```
Run the following command to reboot the system to make your cryptographic settings effective for already running services and applications:
```
# reboot
```</t>
  </si>
  <si>
    <t>Ensure /dev/shm is a separate partition.
One method to achieve the recommended state is to execute the following method(s):
For specific configuration requirements of the `/dev/shm` mount for your environment, modify `/etc/fstab`.
_Example:_
```
tmpfs /dev/shm tmpfs defaults,rw,nosuid,nodev,noexec,relatime,size=2G 0 0
```</t>
  </si>
  <si>
    <t>Ensure system wide crypto policy disables EtM for ssh.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`EtM` can be turned off globally by using the argument `etm` opposed to `etm@SSH`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the following line:
```
etm@SSH = DISABLE_ETM # This disables EtM for openSSH and libssh
```
_Example:_
```
# printf '%s\n' "# This is a subpolicy to disable Encrypt then MAC" "# for the SSH protocol (libssh and OpenSSH)" "etm@SSH = DISABLE_ETM" &gt;&gt; /etc/crypto-policies/policies/modules/NO-SSHETM.pmod
```
Run the following command to update the system-wide cryptographic policy
```
# update-crypto-policies --set &lt;CRYPTO_POLICY&gt;:&lt;CRYPTO_SUBPOLICY1&gt;:&lt;CRYPTO_SUBPOLICY2&gt;:&lt;CRYPTO_SUBPOLICY3&gt;
```
_Example:_
```
# update-crypto-policies --set DEFAULT:NO-SHA1:NO-WEAKMAC:NO-SSHCBC:NO-SSHCHACHA20:NO-SSHETM
```
Run the following command to reboot the system to make your cryptographic settings effective for already running services and applications:
```
# reboot
```</t>
  </si>
  <si>
    <t>Ensure autofs services are not in use.
One method to achieve the recommended state is to execute the following method(s):
Run the following commands to stop `autofs.service` and remove `autofs` package:
```
# systemctl stop autofs.service
# dnf remove autofs
```
**- OR -**
**- IF -** the `autofs` package is required as a dependency:
Run the following commands to stop and mask `autofs.service`:
```
# systemctl stop autofs.service
# systemctl mask autofs.service
```</t>
  </si>
  <si>
    <t>Ensure avahi daemon services are not in use.
One method to achieve the recommended state is to execute the following method(s):
Run the following commands to stop `avahi-daemon.socket` and `avahi-daemon.service`, and remove the `avahi` package:
```
# systemctl stop avahi-daemon.socket avahi-daemon.service
# dnf remove avahi
```
**- OR -**
**- IF -** the `avahi` package is required as a dependency:
Run the following commands to stop and mask the `avahi-daemon.socket` and `avahi-daemon.service`:
```
# systemctl stop avahi-daemon.socket avahi-daemon.service
# systemctl mask avahi-daemon.socket avahi-daemon.service
```</t>
  </si>
  <si>
    <t>Ensure dhcp server services are not in use.
One method to achieve the recommended state is to execute the following method(s):
Run the following commands to stop `dhcpd.service` and `dhcpd6.service` and remove `dhcp-server` package:
```
# systemctl stop dhcpd.service dhcpd6.service
# dnf remove dhcp-server
```
**- OR -**
**- IF -** the `dhcp-server` package is required as a dependency:
Run the following commands to stop and mask `dhcpd.service` and `dhcpd6.service`:
```
# systemctl stop dhcpd.service dhcpd6.service
# systemctl mask dhcpd.service dhcpd6.service
```</t>
  </si>
  <si>
    <t>Ensure dns server services are not in use.
One method to achieve the recommended state is to execute the following method(s):
Run the following commands to stop `named.service` and remove `bind` package:
```
# systemctl stop named.service
# dnf remove bind
```
**- OR -**
**- IF -** the `bind` package is required as a dependency:
Run the following commands to stop and mask `named.service`:
```
# systemctl stop named.service
# systemctl mask named.service
```</t>
  </si>
  <si>
    <t>Ensure dnsmasq services are not in use.
One method to achieve the recommended state is to execute the following method(s):
Run the following commands to stop `dnsmasq.service` and remove `dnsmasq` package:
```
# systemctl stop dnsmasq.service
# dnf remove dnsmasq
```
**- OR -**
**- IF -** the `dnsmasq` package is required as a dependency:
Run the following commands to stop and mask the `dnsmasq.service`:
```
# systemctl stop dnsmasq.service
# systemctl mask dnsmasq.service
```</t>
  </si>
  <si>
    <t>Ensure samba file server services are not in use.
One method to achieve the recommended state is to execute the following method(s):
Run the following command to stop `smb.service` and remove `samba` package:
```
# systemctl stop smb.service
# dnf remove samba
```
**- OR -**
**- IF -** the `samba` package is required as a dependency:
Run the following commands to stop and mask the `smb.service`:
```
# systemctl stop smb.service
# systemctl mask smb.service
```</t>
  </si>
  <si>
    <t>Ensure ftp server services are not in use.
One method to achieve the recommended state is to execute the following method(s):
Run the following commands to stop `vsftpd.service` and remove `vsftpd` package:
```
# systemctl stop vsftpd.service
# dnf remove vsftpd
```
**- OR -**
**- IF -**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</si>
  <si>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Ensure message access server services are not in use.
One method to achieve the recommended state is to execute the following method(s):
Run the following commands to stop `dovecot.socket`, `dovecot.service`, and `cyrus-imapd.service`, and remove `dovecot` and `cyrus-imapd` packages:
```
# systemctl stop dovecot.socket dovecot.service cyrus-imapd.service
# dnf remove dovecot cyrus-imapd
```
**- OR -**
**- IF -**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</si>
  <si>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Ensure network file system services are not in use.
One method to achieve the recommended state is to execute the following method(s):
Run the following command to stop `nfs-server.service` and remove `nfs-utils` package:
```
# systemctl stop nfs-server.service
# dnf remove nfs-utils
```
**- OR -**
**- IF -** the `nfs-utils` package is required as a dependency:
Run the following commands to stop and mask the `nfs-server.service`:
```
# systemctl stop nfs-server.service
# systemctl mask nfs-server.service
```</t>
  </si>
  <si>
    <t>Ensure nodev option set on /dev/shm partition.
One method to achieve the recommended state is to execute the following method(s):
**- IF -** a separate partition exists for `/dev/shm`.
Edit the `/etc/fstab` file and add `nodev`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</si>
  <si>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Ensure nis server services are not in use.
One method to achieve the recommended state is to execute the following method(s):
Run the following commands to stop `ypserv.service` and remove `ypserv` package:
```
# systemctl stop ypserv.service
# dnf remove ypserv
```
**- OR -**
**- IF -** the `ypserv` package is required as a dependency:
Run the following commands to stop and mask `ypserv.service`:
```
# systemctl stop ypserv.service
# systemctl mask ypserv.service
```</t>
  </si>
  <si>
    <t>Ensure print server services are not in use.
One method to achieve the recommended state is to execute the following method(s):
Run the following commands to stop `cups.socket` and `cups.service`, and remove the `cups` package:
```
# systemctl stop cups.socket cups.service
# dnf remove cups
```
**- OR -** 
**- IF -** the `cups` package is required as a dependency:
Run the following commands to stop and mask the `cups.socket` and `cups.service`:
```
# systemctl stop cups.socket cups.service
# systemctl mask cups.socket cups.service
```</t>
  </si>
  <si>
    <t>Ensure rpcbind services are not in use.
One method to achieve the recommended state is to execute the following method(s):
Run the following commands to stop `rpcbind.socket` and `rpcbind.service`, and remove the `rpcbind` package:
```
# systemctl stop rpcbind.socket rpcbind.service
# dnf remove rpcbind
```
**- OR -**
**- IF -** the `rpcbind` package is required as a dependency:
Run the following commands to stop and mask the `rpcbind.socket` and `rpcbind.service`:
```
# systemctl stop rpcbind.socket rpcbind.service
# systemctl mask rpcbind.socket rpcbind.service
```</t>
  </si>
  <si>
    <t>Ensure rsync services are not in use.
One method to achieve the recommended state is to execute the following method(s):
Run the following commands to stop `rsyncd.socket` and `rsyncd.service`, and remove the `rsync-daemon` package:
```
# systemctl stop rsyncd.socket rsyncd.service
# dnf remove rsync-daemon
```
**- OR -**
**- IF -** the `rsync-daemon` package is required as a dependency:
Run the following commands to stop and mask the `rsyncd.socket` and `rsyncd.service`:
```
# systemctl stop rsyncd.socket rsyncd.service
# systemctl mask rsyncd.socket rsyncd.service
```</t>
  </si>
  <si>
    <t>Ensure snmp services are not in use.
One method to achieve the recommended state is to execute the following method(s):
Run the following commands to stop `snmpd.service` and remove `net-snmp` package:
```
# systemctl stop snmpd.service
# dnf remove net-snmp
```
**- OR -** If the package is required for dependencies:
Run the following commands to stop and mask the `snmpd.service`:
```
# systemctl stop snmpd.service
# systemctl mask snmpd.service
```</t>
  </si>
  <si>
    <t>Ensure telnet server services are not in use.
One method to achieve the recommended state is to execute the following method(s):
Run the following commands to stop `telnet.socket` and remove the `telnet-server` package:
```
# systemctl stop telnet.socket
# dnf remove telnet-server
```
**- OR -**
**- IF -** a package is installed **and** is required for dependencies:
Run the following commands to stop and mask `telnet.socket`:
```
# systemctl stop telnet.socket
# systemctl mask telnet.socket
```</t>
  </si>
  <si>
    <t>Ensure tftp server services are not in use.
One method to achieve the recommended state is to execute the following method(s):
Run the following commands to stop `tftp.socket` and `tftp.service`, and remove the `tftp-server` package:
```
# systemctl stop tftp.socket tftp.service
# dnf remove tftp-server
```
**- OR -**
**- IF -** the `tftp-server` package is required as a dependency:
Run the following commands to stop and mask `tftp.socket` and `tftp.service`:
```
# systemctl stop tftp.socket tftp.service
# systemctl mask tftp.socket tftp.service
```</t>
  </si>
  <si>
    <t>Ensure web proxy server services are not in use.
One method to achieve the recommended state is to execute the following method(s):
Run the following commands to stop `squid.service` and remove the `squid` package:
```
# systemctl stop squid.service
# dnf remove squid
```
**- OR -** If the `squid` package is required as a dependency:
Run the following commands to stop and mask the `squid.service`:
```
# systemctl stop squid.service
# systemctl mask squid.service
```</t>
  </si>
  <si>
    <t>Ensure web server services are not in use.
One method to achieve the recommended state is to execute the following method(s):
Run the following commands to stop `httpd.socket`, `httpd.service`, and `nginx.service`, and remove `httpd` and `nginx` packages:
```
# systemctl stop httpd.socket httpd.service nginx.service
# dnf remove httpd nginx
```
**- OR -**
**- IF -**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</si>
  <si>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Ensure xinetd services are not in use.
One method to achieve the recommended state is to execute the following method(s):
Run the following commands to stop `xinetd.service`, and remove the `xinetd` package:
```
# systemctl stop xinetd.service
# dnf remove xinetd
```
**- OR -**
**- IF -** the `xinetd` package is required as a dependency:
Run the following commands to stop and mask the `xinetd.service`:
```
# systemctl stop xinetd.service
# systemctl mask xinetd.service
```</t>
  </si>
  <si>
    <t>Ensure noexec option set on /dev/shm partition.
One method to achieve the recommended state is to execute the following method(s):
**- IF -** a separate partition exists for `/dev/shm`.
Edit the `/etc/fstab` file and add `noexec` to the fourth field (mounting options) for the `/dev/shm` partition.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</si>
  <si>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Ensure mail transfer agents are configured for local-only mode.
One method to achieve the recommended state is to execute the following method(s):
Edit `/etc/postfix/main.cf` and add the following line to the RECEIVING MAIL section. If the line already exists, change it to look like the line below:
```
inet_interfaces = loopback-only
```
Run the following command to restart `postfix`:
```
# systemctl restart postfix
```
**Note:**
- This remediation is designed around the postfix mail server.
- Depending on your environment you may have an alternative MTA installed such as sendmail. If this is the case consult the documentation for your installed MTA to configure the recommended state.</t>
  </si>
  <si>
    <t>Ensure only approved services are listening on a network interface.
One method to achieve the recommended state is to execute the following method(s):
Run the following commands to stop the service and remove the package containing the service:
```
# systemctl stop &lt;service_name&gt;.socket &lt;service_name&gt;.service
# dnf remove &lt;package_name&gt;
```
**- OR -**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</si>
  <si>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Ensure ftp client is not installed.
One method to achieve the recommended state is to execute the following method(s):
Run the following command to remove `ftp`:
```
# dnf remove ftp
```</t>
  </si>
  <si>
    <t>Ensure cron daemon is enabled and active.
One method to achieve the recommended state is to execute the following method(s):
**- IF -** cron is installed on the system:
Run the following commands to unmask, enable, and start `cron`:
```
# systemctl unmask "$(systemctl list-unit-files | awk '$1~/^crond?\.service/{print $1}')"
# systemctl --now enable "$(systemctl list-unit-files | awk '$1~/^crond?\.service/{print $1}')"
```</t>
  </si>
  <si>
    <t>Ensure crontab is restricted to authorized users.
One method to achieve the recommended state is to execute the following method(s):
**- IF -** cron is installed on the system:
Run the following script to:
- Create `/etc/cron.allow` if it doesn't exist
- Change owner to user `root`
- Change group owner to group `root`
- Change mode to `640` or more restrictive
```
#!/usr/bin/env bash
{
 [ ! -e "/etc/cron.allow" ] &amp;&amp; touch /etc/cron.allow
 chown root:root /etc/cron.allow
 chmod u-x,g-wx,o-rwx /etc/cron.allow
}
```
**- IF -** `/etc/cron.deny` exists, run the following commands to:
- Change owner to user `root`
- Change group owner to group `root`
- Change mode to `640` or more restrictive
```
# [ -e "/etc/cron.deny" ] &amp;&amp; chown root:root /etc/cron.deny
# [ -e "/etc/cron.deny" ] &amp;&amp; chmod u-x,g-wx,o-rwx /etc/cron.deny
```</t>
  </si>
  <si>
    <t>Ensure bluetooth services are not in use.
One method to achieve the recommended state is to execute the following method(s):
Run the following commands to stop `bluetooth.service`, and remove the `bluez` package:
```
# systemctl stop bluetooth.service
# dnf remove bluez
```
**- OR -**
**- IF -** the `bluez` package is required as a dependency:
Run the following commands to stop and mask `bluetooth.service`:
```
# systemctl stop bluetooth.service
# systemctl mask bluetooth.service
```
**Note:** A reboot may be required</t>
  </si>
  <si>
    <t>Ensure ip forwarding is disabled.
One method to achieve the recommended state is to execute the following method(s):
Set the following parameter in `/etc/sysctl.conf` or a file in `/etc/sysctl.d/` ending in `.conf`:
- `net.ipv4.ip_forward = 0`
_Example:_
```
# printf '%s\n' "net.ipv4.ip_forward = 0" &gt;&gt; /etc/sysctl.d/60-netipv4_sysctl.conf
```
Run the following script to set the active kernel parameters:
```
#!/usr/bin/env bash
{
 sysctl -w net.ipv4.ip_forward=0
 sysctl -w net.ipv4.route.flush=1
}
```
**- IF -** IPv6 is enabled on the system:
Set the following parameter in `/etc/sysctl.conf` or a file in `/etc/sysctl.d/` ending in `.conf`:
- `net.ipv6.conf.all.forwarding = 0`
_Example:_
```
# printf '%s\n' "net.ipv6.conf.all.forwarding = 0" &gt;&gt; /etc/sysctl.d/60-netipv6_sysctl.conf
```
Run the following script to set the active kernel parameters:
```
#!/usr/bin/env bash 
{
 sysctl -w net.ipv6.conf.all.forwarding=0
 sysctl -w net.ipv6.route.flush=1
}
```
**Note:** If these settings appear in a canonically later file, or later in the same file, these settings will be overwritten</t>
  </si>
  <si>
    <t>Ensure broadcast icmp requests are ignored.
One method to achieve the recommended state is to execute the following method(s):
Set the following parameter in `/etc/sysctl.conf` or a file in `/etc/sysctl.d/` ending in `.conf`:
- `net.ipv4.icmp_echo_ignore_broadcasts = 1`
_Example:_
```
# printf '%s\n' "net.ipv4.icmp_echo_ignore_broadcasts = 1" &gt;&gt; /etc/sysctl.d/60-netipv4_sysctl.conf
```
Run the following script to set the active kernel parameters:
```
#!/usr/bin/env bash
{
 sysctl -w net.ipv4.icmp_echo_ignore_broadcasts=1
 sysctl -w net.ipv4.route.flush=1
}
```
**Note:** If these settings appear in a canonically later file, or later in the same file, these settings will be overwritten</t>
  </si>
  <si>
    <t>Ensure tcp syn cookies is enabled.
One method to achieve the recommended state is to execute the following method(s):
Set the following parameter in `/etc/sysctl.conf` or a file in `/etc/sysctl.d/` ending in `.conf`:
- `net.ipv4.tcp_syncookies = 1`
_Example:_
```
# printf '%s\n' "net.ipv4.tcp_syncookies = 1" &gt;&gt; /etc/sysctl.d/60-netipv4_sysctl.conf
```
Run the following script to set the active kernel parameters:
```
#!/usr/bin/env bash
{
 sysctl -w net.ipv4.tcp_syncookies=1
 sysctl -w net.ipv4.route.flush=1
}
```
**Note:** If these settings appear in a canonically later file, or later in the same file, these settings will be overwritten</t>
  </si>
  <si>
    <t>Ensure ipv6 router advertisements are not accepted.
One method to achieve the recommended state is to execute the following method(s):
**- IF -** IPv6 is enabled on the system:
Set the following parameters in `/etc/sysctl.conf` or a file in `/etc/sysctl.d/` ending in `.conf`:
- `net.ipv6.conf.all.accept_ra = 0`
- `net.ipv6.conf.default.accept_ra = 0`
_Example:_
```
# printf '%s\n' "net.ipv6.conf.all.accept_ra = 0" "net.ipv6.conf.default.accept_ra = 0" &gt;&gt; /etc/sysctl.d/60-netipv6_sysctl.conf
```
Run the following script to set the active kernel parameters:
```
#!/usr/bin/env bash
{
 sysctl -w net.ipv6.conf.all.accept_ra=0
 sysctl -w net.ipv6.conf.default.accept_ra=0
 sysctl -w net.ipv6.route.flush=1
}
```
**Note:** If these settings appear in a canonically later file, or later in the same file, these settings will be overwritten</t>
  </si>
  <si>
    <t>Ensure nosuid option set on /dev/shm partition.
One method to achieve the recommended state is to execute the following method(s):
**- IF -** a separate partition exists for `/dev/shm`.
Edit the `/etc/fstab` file and add `nosuid`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</si>
  <si>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Ensure firewalld loopback traffic is configured.
One method to achieve the recommended state is to execute the following method(s):
Run the following script to implement the loopback rules:
```
#!/usr/bin/env bash
{ l_hbfw=""
 if systemctl is-enabled firewalld.service | grep -q 'enabled'; then
 echo -e "\n - FirewallD is in use on the system" &amp;&amp; l_hbfw="fwd"
 elif systemctl is-enabled nftables.service 2&gt;/dev/null | grep -q 'enabled'; then
 echo -e "\n - nftables is in use on the system \n - Recommendation is NA \n - Remediation Complete" &amp;&amp; l_hbfw="nft"
 fi
 if [ "$l_hbfw" = "fwd" ]; then 
 l_ipsaddr="$(nft list ruleset | awk '/filter_IN_public_deny|hook\s+input\s+/,/\}\s*(#.*)?$/' | grep -P -- 'ip\h+saddr')"
 if ! nft list ruleset | awk '/hook\s+input\s+/,/\}\s*(#.*)?$/' | grep -Pq -- '\H+\h+"lo"\h+accept'; then
 echo -e "\n - Enabling input to accept for loopback address"
 firewall-cmd --permanent --zone=trusted --add-interface=lo
 firewall-cmd --reload
 else 
 echo -e "\n - firewalld input correctly set to accept for loopback address" 
 if ! grep -Pq -- 'ip\h+saddr\h+127\.0\.0\.0\/8\h+(counter\h+packets\h+\d+\h+bytes\h+\d+\h+)?drop' &lt;&lt;&lt; "$l_ipsaddr" &amp;&amp; ! grep -Pq -- 'ip\h+daddr\h+\!\=\h+127\.0\.0\.1\h+ip\h+saddr\h+127\.0\.0\.1\h+drop' &lt;&lt;&lt; "$l_ipsaddr"; then
 echo -e "\n - Setting IPv4 network traffic from loopback address to drop"
 firewall-cmd --permanent --add-rich-rule='rule family=ipv4 source address="127.0.0.1" destination not address="127.0.0.1" drop'
 firewall-cmd --permanent --zone=trusted --add-rich-rule='rule family=ipv4 source address="127.0.0.1" destination not address="127.0.0.1" drop'
 firewall-cmd --reload
 else
 echo -e "\n - firewalld correctly set IPv4 network traffic from loopback address to drop"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firewall-cmd --permanent --add-rich-rule='rule family=ipv6 source address="::1" destination not address="::1" drop'
 firewall-cmd --permanent --zone=trusted --add-rich-rule='rule family=ipv6 source address="::1" destination not address="::1" drop'
 firewall-cmd --reload
 else
 echo -e "\n - firewalld correctly set IPv6 network traffic from loopback address to drop"
 fi
 fi
 fi
 fi
}
```</t>
  </si>
  <si>
    <t>Ensure nftables loopback traffic is configured.
One method to achieve the recommended state is to execute the following method(s):
Run the following script to implement the loopback rules:
```
#!/usr/bin/env bash
{ l_hbfw=""
 if systemctl is-enabled firewalld.service 2&gt;/dev/null | grep -q 'enabled'; then
 echo -e "\n - FirewallD is in use on the system\n - Recommendation is NA \n - Remediation Complete" &amp;&amp; l_hbfw="fwd"
 elif systemctl is-enabled nftables.service | grep -q 'enabled'; then
 l_hbfw="nft"
 fi
 if [ "$l_hbfw" = "nft" ]; then 
 l_ipsaddr="$(nft list ruleset | awk '/filter_IN_public_deny|hook\s+input\s+/,/\}\s*(#.*)?$/' | grep -P -- 'ip\h+saddr')"
 if ! nft list ruleset | awk '/hook\s+input\s+/,/\}\s*(#.*)?$/' | grep -Pq -- '\H+\h+"lo"\h+accept'; then
 echo -e "\n - Enabling input to accept for loopback address"
 nft add rule inet filter input iif lo accept
 else
 echo -e "\n -nftables input correctly configured to accept for loopback address" 
 fi
 if ! grep -Pq -- 'ip\h+saddr\h+127\.0\.0\.0\/8\h+(counter\h+packets\h+\d+\h+bytes\h+\d+\h+)?drop' &lt;&lt;&lt; "$l_ipsaddr" &amp;&amp; ! grep -Pq -- 'ip\h+daddr\h+\!\=\h+127\.0\.0\.1\h+ip\h+saddr\h+127\.0\.0\.1\h+drop' &lt;&lt;&lt; "$l_ipsaddr"; then
 echo -e "\n - Setting IPv4 network traffic from loopback address to drop"
 nft add rule inet filter input ip saddr 127.0.0.0/8 counter drop
 else
 echo -e "\n -nftables correctly configured IPv4 network traffic from loopback address to drop"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nft add rule inet filter input ip6 saddr ::1 counter drop
 else 
 echo -e "\n - nftables IPv6 network traffic from loopback address to drop" 
 fi
 fi
 fi
}
```</t>
  </si>
  <si>
    <t>Ensure sshd KexAlgorithms is configured.
One method to achieve the recommended state is to execute the following method(s):
**Note:**
- First occurrence of an option takes precedence.
- Though key_exchange may be configured through the `KexAlgorithms` option in the `/etc/ssh/sshd_config` file, it is recommended that the key_exchange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`KexAlgorithms` argument.
- Defaults:
 - The file `/etc/ssh/sshd_config` includes the line: `Include /etc/ssh/sshd_config.d/*.conf`. This line must appear before any lines containing the `KexAlgorithms`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Follow the Remediation Procedure in "Ensure system wide crypto policy disables sha1 hash and signature support"
**This is and excerpt of the Remediation Procedure from "Ensure system wide crypto policy disables sha1 hash and signature support":**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 update-crypto-policies --set DEFAULT:NO-SHA1:NO-WEAKMAC:NO-SSHCBC:NO-SSHCHACHA20:NO-SSHETM:NO-SSHWEAKCIPHERS
```
Run the following command to reload the openSSH server to make your cryptographic settings effective:
```
# systemctl reload-or-restart sshd
```
**- OR -** If system-wide-crypto-policy is not being used to configure available KexAlgorithms (**This is not recommended**)
Edit the `/etc/ssh/sshd_config` file and add/modify the `KexAlgorithms` line to contain a comma separated list of the site unapproved (weak) KexAlgorithms preceded with a `-` above any `Include` entries:
_Example:_
```
KexAlgorithms -diffie-hellman-group1-sha1,diffie-hellman-group14-sha1,diffie-hellman-group-exchange-sha1
```</t>
  </si>
  <si>
    <t>Ensure sshd access is configured.
One method to achieve the recommended state is to execute the following method(s):
Edit the `/etc/ssh/sshd_config` file to set one or more of the parameters above any `Include` and `Match` set statements as follows:
```
AllowUsers &lt;userlist&gt;
 - AND/OR -
AllowGroups &lt;grouplist&gt;
```
**Note:** 
- First occurrence of a option takes precedence, `Match` set statements withstanding. If `Include` locations are enabled, used, and order of precedence is understood in your environment, the entry may be created in a `.conf` file in a `Include` directory.
- **Be advised** that these options are "ANDed" together. If both `AllowUsers` and `AllowGroups` are set, connections will be limited to the list of users that are also a member of an allowed group. It is recommended that only one be set for clarity and ease of administration.
- It is easier to manage an allow list than a deny list. In a deny list, you could potentially add a user or group and forget to add it to the deny list.</t>
  </si>
  <si>
    <t>Ensure sshd ClientAliveInterval and ClientAliveCountMax are configured.
One method to achieve the recommended state is to execute the following method(s):
Edit the `/etc/ssh/sshd_config` file to set the `ClientAliveInterval` and `ClientAliveCountMax` parameters above any `Include` and `Match` entries according to site policy. 
_Example:_
```
ClientAliveInterval 15
ClientAliveCountMax 3
```
**Note:** First occurrence of a option takes precedence, Match set statements withstanding. If Include locations are enabled, used, and order of precedence is understood in your environment, the entry may be created in a file in Include location.</t>
  </si>
  <si>
    <t>Ensure sshd HostbasedAuthentication is disabled.
One method to achieve the recommended state is to execute the following method(s):
Edit the `/etc/ssh/sshd_config` file to set the `HostbasedAuthentication` parameter to `no` above any `Include` and `Match` entries as follows:
```
HostbasedAuthentication no
```
**Note:** First occurrence of a option takes precedence, `Match` set statements withstanding. If `Include` locations are enabled, used, and order of precedence is understood in your environment, the entry may be created in a file in `Include` location.</t>
  </si>
  <si>
    <t>Ensure sshd IgnoreRhosts is enabled.
One method to achieve the recommended state is to execute the following method(s):
Edit the `/etc/ssh/sshd_config` file to set the `IgnoreRhosts` parameter to `yes` above any `Include` and `Match` entries as follows:
```
IgnoreRhosts yes
```
**Note:** First occurrence of a option takes precedence, `Match` set statements withstanding. If `Include` locations are enabled, used, and order of precedence is understood in your environment, the entry may be created in a file in `Include` location.</t>
  </si>
  <si>
    <t>Ensure sshd LoginGraceTime is configured.
One method to achieve the recommended state is to execute the following method(s):
Edit the `/etc/ssh/sshd_config` file to set the `LoginGraceTime` parameter to `60` seconds or less above any `Include` entry as follows:
```
LoginGraceTime 60
```
**Note:** First occurrence of a option takes precedence. If Include locations are enabled, used, and order of precedence is understood in your environment, the entry may be created in a file in Include location.</t>
  </si>
  <si>
    <t>Ensure gpgcheck is globally activated.
One method to achieve the recommended state is to execute the following method(s):
Edit `/etc/dnf/dnf.conf` and set `gpgcheck=1`:
_Example_
```
# sed -i 's/^gpgcheck\s*=\s*.*/gpgcheck=1/' /etc/dnf/dnf.conf
```
Edit any failing files in `/etc/yum.repos.d/*` and set all instances starting with `gpgcheck` to `1`.
_Example:_
```
# find /etc/yum.repos.d/ -name "*.repo" -exec echo "Checking:" {} \; -exec sed -i 's/^gpgcheck\s*=\s*.*/gpgcheck=1/' {} \;
```</t>
  </si>
  <si>
    <t>Ensure sshd LogLevel is configured.
One method to achieve the recommended state is to execute the following method(s):
Edit the `/etc/ssh/sshd_config` file to set the `LogLevel` parameter to `VERBOSE` or `INFO` above any `Include` and `Match` entries as follows:
```
LogLevel VERBOSE
 - OR -
LogLevel INFO
```
**Note:** First occurrence of an option takes precedence, `Match` set statements withstanding. If `Include` locations are enabled, used, and order of precedence is understood in your environment, the entry may be created in a file in `Include` location.</t>
  </si>
  <si>
    <t>Ensure sshd MaxAuthTries is configured.
One method to achieve the recommended state is to execute the following method(s):
Edit the `/etc/ssh/sshd_config` file to set the `MaxAuthTries` parameter to `4` or less above any `Include` and `Match` entries as follows:
```
MaxAuthTries 4
```
**Note:** First occurrence of an option takes precedence, `Match` set statements withstanding. If `Include` locations are enabled, used, and order of precedence is understood in your environment, the entry may be created in a file in `Include` location.</t>
  </si>
  <si>
    <t>Ensure sshd MaxStartups is configured.
One method to achieve the recommended state is to execute the following method(s):
Edit the `/etc/ssh/sshd_config` file to set the `MaxStartups` parameter to `10:30:60` or more restrictive above any `Include` entries as follows:
```
MaxStartups 10:30:60
```
**Note:** First occurrence of a option takes precedence. If Include locations are enabled, used, and order of precedence is understood in your environment, the entry may be created in a file in Include location.</t>
  </si>
  <si>
    <t>Ensure sshd MaxSessions is configured.
One method to achieve the recommended state is to execute the following method(s):
Edit the `/etc/ssh/sshd_config` file to set the `MaxSessions` parameter to `10` or less above any `Include` and `Match` entries as follows:
```
MaxSessions 10
```
**Note:** First occurrence of an option takes precedence, `Match` set statements withstanding. If `Include` locations are enabled, used, and order of precedence is understood in your environment, the entry may be created in a file in `Include` location.</t>
  </si>
  <si>
    <t>Ensure sshd PermitEmptyPasswords is disabled.
One method to achieve the recommended state is to execute the following method(s):
Edit `/etc/ssh/sshd_config` and set the `PermitEmptyPasswords` parameter to `no` above any `Include` and `Match` entries as follows:
```
PermitEmptyPasswords no
```
**Note:** First occurrence of an option takes precedence, `Match` set statements withstanding. If `Include` locations are enabled, used, and order of precedence is understood in your environment, the entry may be created in a file in `Include` location.</t>
  </si>
  <si>
    <t>Ensure sshd PermitRootLogin is disabled.
One method to achieve the recommended state is to execute the following method(s):
Edit the `/etc/ssh/sshd_config` file to set the `PermitRootLogin` parameter to `no` above any `Include` and `Match` entries as follows:
```
PermitRootLogin no
```
**Note:** First occurrence of an option takes precedence, `Match` set statements withstanding. If `Include` locations are enabled, used, and order of precedence is understood in your environment, the entry may be created in a file in `Include` location.</t>
  </si>
  <si>
    <t>Ensure sshd PermitUserEnvironment is disabled.
One method to achieve the recommended state is to execute the following method(s):
Edit the `/etc/ssh/sshd_config` file to set the `PermitUserEnvironment` parameter to `no` above any `Include` entries as follows:
```
PermitUserEnvironment no
```
**Note:** First occurrence of an option takes precedence. If Include locations are enabled, used, and order of precedence is understood in your environment, the entry may be created in a file in Include location.</t>
  </si>
  <si>
    <t>Ensure sshd UsePAM is enabled.
One method to achieve the recommended state is to execute the following method(s):
Edit the `/etc/ssh/sshd_config` file to set the `UsePAM` parameter to `yes` above any `Include` entries as follows:
```
UsePAM yes
```
**Note:** First occurrence of an option takes precedence. If Include locations are enabled, used, and order of precedence is understood in your environment, the entry may be created in a file in Include location.</t>
  </si>
  <si>
    <t>Ensure latest version of pam is installed.
One method to achieve the recommended state is to execute the following method(s):
**- IF -** the version of `PAM` on the system is less that version `pam-1.5.1-19`:
Run the following command to update to the latest version of `PAM`:
```
# dnf upgrade pam
```</t>
  </si>
  <si>
    <t>Ensure latest version of authselect is installed.
One method to achieve the recommended state is to execute the following method(s):
Run the following command to install `authselect`:
```
# dnf install authselect
```
**- IF -** the version of `authselect` on the system is less that version `authselect-1.2.6-2`:
Run the following command to update to the latest version of `authselect`:
```
# dnf upgrade authselect
```</t>
  </si>
  <si>
    <t>Ensure package manager repositories are configured.
One method to achieve the recommended state is to execute the following method(s):
Configure your package manager repositories according to site policy.</t>
  </si>
  <si>
    <t>Ensure latest version of libpwquality is installed.
One method to achieve the recommended state is to execute the following method(s):
Run the following command to install `libpwquality`:
```
# dnf install libpwquality
```
**- IF -** the version of `libpwquality` on the system is less that version `libpwquality-1.4.4-8`:
Run the following command to update to the latest version of `libpwquality`:
```
# dnf upgrade libpwquality
```</t>
  </si>
  <si>
    <t>Ensure pam_faillock module is enabled.
One method to achieve the recommended state is to execute the following method(s):
Run the following script to verify the `pam_faillock.so` lines exist in the profile templates:
```
#!/usr/bin/env bash
{
 l_module_name="faillock"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/etc/authselect/custom/custom-profile/password-auth:auth required pam_faillock.so preauth silent {include if "with-faillock"}
/etc/authselect/custom/custom-profile/password-auth:auth required pam_faillock.so authfail {include if "with-faillock"}
/etc/authselect/custom/custom-profile/password-auth:account required pam_faillock.so {include if "with-faillock"}
/etc/authselect/custom/custom-profile/system-auth:auth required pam_faillock.so preauth silent {include if "with-faillock"}
/etc/authselect/custom/custom-profile/system-auth:auth required pam_faillock.so authfail {include if "with-faillock"}
/etc/authselect/custom/custom-profile/system-auth:account required pam_faillock.so {include if "with-faillock"}
```
**Note:** The lines may not include `{include if "with-faillock"}`
**- IF -** the lines shown above are not returned, refer to the Recommendation "Ensure active authselect profile includes pam modules" to update the authselect profile template files to include the `pam_faillock` entries before continuing this remediation.
**- IF -** the lines include `{include if "with-faillock"}`, run the following command to enable the authselect `with-faillock` feature and update the files in `/etc/pam.d` to include `pam_faillock.so`:
```
# authselect enable-feature with-faillock
```
**- IF -** any of the `pam_faillock` lines exist without `{include if "with-faillock"}`, run the following command to update the files in `/etc/pam.d` to include `pam_faillock.so`:
```
# authselect apply-changes
```</t>
  </si>
  <si>
    <t>Ensure pam_pwquality module is enabled.
One method to achieve the recommended state is to execute the following method(s):
Review the authselect profile templates:
Run the following script to verify the `pam_pwquality.so` lines exist in the active profile templates:
```
#!/usr/bin/env bash
{
 l_module_name="pwquality"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/etc/authselect/custom/custom-profile/password-auth:password requisite pam_pwquality.so local_users_only {include if "with-pwquality"}
/etc/authselect/custom/custom-profile/system-auth:password requisite pam_pwquality.so local_users_only {include if "with-pwquality"}
```
**Note:** The lines may not include `{include if "with-pwquality"}`
**- IF -** the lines shown above are not returned, refer to the Recommendation "Ensure active authselect profile includes pam modules" to update the authselect profile template files to include the `pam_pwquality` entries before continuing this remediation. 
**- IF -** any of the `pam_pwquality` lines include `{include if "with-pwquality"}`, run the following command to enable the authselect `with-pwquality` feature and update the files in `/etc/pam.d` to include `pam_pwquality:
```
# authselect enable-feature with-pwquality
```
**- IF -** any of the `pam_pwquality` lines exist without `{include if "with-pwquality"}`, run the following command to update the files in `/etc/pam.d` to include `pam_pwquality.so`:
```
# authselect apply-changes
```</t>
  </si>
  <si>
    <t>Ensure pam_pwhistory module is enabled.
One method to achieve the recommended state is to execute the following method(s):
Run the following script to verify the `pam_pwhistory.so` lines exist in the profile templates:
```
#!/usr/bin/env bash
{
 l_module_name="pwhistory"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/etc/authselect/custom/custom-profile/password-auth:password required pam_pwhistory.so use_authtok {include if "with-pwhistory"}
/etc/authselect/custom/custom-profile/system-auth:password required pam_pwhistory.so use_authtok {include if "with-pwhistory"}
```
**Note:** The lines may not include `{include if "with-pwhistory"}`
**- IF -** the lines shown above are not returned, refer to the Recommendation "Ensure active authselect profile includes pam modules" to update the authselect profile template files to include the `pam_pwhistory` entries before continuing this remediation.
**- IF -** the lines include `{include if "with-pwhistory"}`, run the following command to enable the authselect `with-pwhistory` feature and update the files in `/etc/pam.d` to include `pam_faillock.so`:
```
# authselect enable-feature with-pwhistory
```
**- IF -** any of the `pam_pwhistory` lines exist without `{include if "with-pwhistory"}`, run the following command to update the files in `/etc/pam.d` to include `pam_pwhistory.so`:
```
# authselect apply-changes
```</t>
  </si>
  <si>
    <t>Ensure pam_unix module is enabled.
One method to achieve the recommended state is to execute the following method(s):
Run the following script to verify the `pam_unix.so` lines exist in the profile templates:
```
#!/usr/bin/env bash
{
 l_module_name="unix"
 l_pam_profile="$(head -1 /etc/authselect/authselect.conf)"
 if grep -Pq -- '^custom\/' &lt;&lt;&lt; "$l_pam_profile"; then
 l_pam_profile_path="/etc/authselect/$l_pam_profile"
 else
 l_pam_profile_path="/usr/share/authselect/default/$l_pam_profile"
 fi
 grep -P -- "\bpam_$l_module_name\.so\b" "$l_pam_profile_path"/{password,system}-auth
}
```
_Example Output with a custom profile named "custom-profile":_
```
/etc/authselect/custom/custom-profile/password-auth:auth sufficient pam_unix.so {if not "without-nullok":nullok}
/etc/authselect/custom/custom-profile/password-auth:account required pam_unix.so
/etc/authselect/custom/custom-profile/password-auth:password sufficient pam_unix.so sha512 shadow {if not "without-nullok":nullok} use_authtok remember=5
/etc/authselect/custom/custom-profile/password-auth:session required pam_unix.so
/etc/authselect/custom/custom-profile/system-auth:auth sufficient pam_unix.so {if not "without-nullok":nullok}
/etc/authselect/custom/custom-profile/system-auth:account required pam_unix.so
/etc/authselect/custom/custom-profile/system-auth:password sufficient pam_unix.so sha512 shadow {if not "without-nullok":nullok} use_authtok
/etc/authselect/custom/custom-profile/system-auth:session required pam_unix.so
```
**- IF -** the lines shown above are not returned, refer to the Recommendation "Ensure active authselect profile includes pam modules" to update the authselect profile template files to include the `pam_unix` entries before continuing this remediation.
**Note:** Arguments following `pam_unix.so` may be different than the example output</t>
  </si>
  <si>
    <t>Ensure password unlock time is configured.
One method to achieve the recommended state is to execute the following method(s):
Set password unlock time to conform to site policy. `unlock_time` should be `0` (never), or `900` seconds or greater.
Edit `/etc/security/faillock.conf` and update or add the following line:
```
unlock_time = 900
```
Run the following script to remove the `unlock_time` argument from the `pam_faillock.so` module in the PAM files:
```
#!/usr/bin/env bash
{
 for l_pam_file in system-auth password-auth; do
 l_authselect_file="/etc/authselect/$(head -1 /etc/authselect/authselect.conf | grep 'custom/')/$l_pam_file"
 sed -ri 's/(^\s*auth\s+(requisite|required|sufficient)\s+pam_faillock\.so.*)(\s+unlock_time\s*=\s*\S+)(.*$)/\1\4/' "$l_authselect_file"
 done
 authselect apply-changes
}
``</t>
  </si>
  <si>
    <t>Ensure password number of changed characters is configured.
One method to achieve the recommended state is to execute the following method(s):
Create or modify a file ending in `.conf` in the `/etc/security/pwquality.conf.d/` directory or the file `/etc/security/pwquality.conf` and add or modify the following line to set `difok` to `2` or more. Ensure setting conforms to local site policy:
```
difok = 2
```
_Example:_
```
# sed -ri 's/^\s*difok\s*=/# &amp;/' /etc/security/pwquality.conf
# printf '\n%s' "difok = 2" &gt;&gt; /etc/security/pwquality.conf.d/50-pwdifok.conf
```
Run the following script to remove setting `difok` on the `pam_pwquality.so` module in the PAM files:
```
#!/usr/bin/env bash
{
 for l_pam_file in system-auth password-auth; do
 l_authselect_file="/etc/authselect/$(head -1 /etc/authselect/authselect.conf | grep 'custom/')/$l_pam_file"
 sed -ri 's/(^\s*password\s+(requisite|required|sufficient)\s+pam_pwquality\.so.*)(\s+difok\s*=\s*\S+)(.*$)/\1\4/' "$l_authselect_file"
 done
 authselect apply-changes
}
```</t>
  </si>
  <si>
    <t>Ensure password length is configured.
One method to achieve the recommended state is to execute the following method(s):
Create or modify a file ending in `.conf` in the `/etc/security/pwquality.conf.d/` directory or the file `/etc/security/pwquality.conf` and add or modify the following line to set password length of `14` or more characters. Ensure that password length conforms to local site policy: 
_Example:_
```
# sed -ri 's/^\s*minlen\s*=/# &amp;/' /etc/security/pwquality.conf
# printf '\n%s' "minlen = 14" &gt;&gt; /etc/security/pwquality.conf.d/50-pwlength.conf
```
Run the following script to remove setting `minlen` on the `pam_pwquality.so` module in the PAM files:
```
#!/usr/bin/env bash
{
 for l_pam_file in system-auth password-auth; do
 l_authselect_file="/etc/authselect/$(head -1 /etc/authselect/authselect.conf | grep 'custom/')/$l_pam_file"
 sed -ri 's/(^\s*password\s+(requisite|required|sufficient)\s+pam_pwquality\.so.*)(\s+minlen\s*=\s*[0-9]+)(.*$)/\1\4/' "$l_authselect_file"
 done
 authselect apply-changes
}
```</t>
  </si>
  <si>
    <t>Ensure AIDE is installed.
One method to achieve the recommended state is to execute the following method(s):
Run the following command to install `aide`:
```
# dnf install aide
```
Configure `aide` as appropriate for your environment. Consult the `aide` documentation for options.
Initialize `aide`:
Run the following commands:
```
# aide --init
```
```
# mv /var/lib/aide/aide.db.new.gz /var/lib/aide/aide.db.gz
```</t>
  </si>
  <si>
    <t>Ensure password complexity is configured.
One method to achieve the recommended state is to execute the following method(s):
Create or modify a file ending in `.conf` in the `/etc/security/pwquality.conf.d/` directory or the file `/etc/security/pwquality.conf` and add or modify the following line to set:
- `minclass = 4`
**--AND/OR--**
- `dcredit = -_N_`
- `ucredit = -_N_`
- `ocredit = -_N_`
- `lcredit = -_N_`
_Example:_
```
# sed -ri 's/^\s*minclass\s*=/# &amp;/' /etc/security/pwquality.conf
# printf '\n%s' "minclass = 4" &gt;&gt; /etc/security/pwquality.conf.d/50-pwcomplexity.conf
```
**--AND/OR--**
```
# sed -ri 's/^\s*[dulo]credit\s*=/# &amp;/' /etc/security/pwquality.conf
# printf '%s\n' "dcredit = -1" "ucredit = -1" "ocredit = -1" "lcredit = -1" &gt; /etc/security/pwquality.conf.d/50-pwcomplexity.conf
```
Run the following script to remove setting `minclass`, `dcredit`, `ucredit`, `lcredit`, and `ocredit` on the `pam_pwquality.so` module in the PAM files
```
#!/usr/bin/env bash
{
 for l_pam_file in system-auth password-auth; do
 l_authselect_file="/etc/authselect/$(head -1 /etc/authselect/authselect.conf | grep 'custom/')/$l_pam_file"
 sed -ri 's/(^\s*password\s+(requisite|required|sufficient)\s+pam_pwquality\.so.*)(\s+minclass\s*=\s*\S+)(.*$)/\1\4/' "$l_authselect_file"
 sed -ri 's/(^\s*password\s+(requisite|required|sufficient)\s+pam_pwquality\.so.*)(\s+dcredit\s*=\s*\S+)(.*$)/\1\4/' "$l_authselect_file"
 sed -ri 's/(^\s*password\s+(requisite|required|sufficient)\s+pam_pwquality\.so.*)(\s+ucredit\s*=\s*\S+)(.*$)/\1\4/' "$l_authselect_file"
 sed -ri 's/(^\s*password\s+(requisite|required|sufficient)\s+pam_pwquality\.so.*)(\s+lcredit\s*=\s*\S+)(.*$)/\1\4/' "$l_authselect_file"
 sed -ri 's/(^\s*password\s+(requisite|required|sufficient)\s+pam_pwquality\.so.*)(\s+ocredit\s*=\s*\S+)(.*$)/\1\4/' "$l_authselect_file"
 done
 authselect apply-changes
}
```</t>
  </si>
  <si>
    <t>Ensure password same consecutive characters is configured.
One method to achieve the recommended state is to execute the following method(s):
Create or modify a file ending in `.conf` in the `/etc/security/pwquality.conf.d/` directory or the file `/etc/security/pwquality.conf` and add or modify the following line to set `maxrepeat` to `3` or less and not `0`. Ensure setting conforms to local site policy:
_Example:_
```
# sed -ri 's/^\s*maxrepeat\s*=/# &amp;/' /etc/security/pwquality.conf
# printf '\n%s' "maxrepeat = 3" &gt;&gt; /etc/security/pwquality.conf.d/50-pwrepeat.conf
```
Run the following script to remove setting `maxrepeat` on the `pam_pwquality.so` module in the PAM files:
```
#!/usr/bin/env bash
{
 for l_pam_file in system-auth password-auth; do
 l_authselect_file="/etc/authselect/$(head -1 /etc/authselect/authselect.conf | grep 'custom/')/$l_pam_file"
 sed -ri 's/(^\s*password\s+(requisite|required|sufficient)\s+pam_pwquality\.so.*)(\s+maxrepeat\s*=\s*\S+)(.*$)/\1\4/' "$l_authselect_file"
 done
 authselect apply-changes
}
```</t>
  </si>
  <si>
    <t>Ensure password maximum sequential characters is configured.
One method to achieve the recommended state is to execute the following method(s):
Create or modify a file ending in `.conf` in the `/etc/security/pwquality.conf.d/` directory or the file `/etc/security/pwquality.conf` and add or modify the following line to set `maxsequence` to `3` or less and not `0`. Ensure setting conforms to local site policy:
_Example:_
```
# sed -ri 's/^\s*maxsequence\s*=/# &amp;/' /etc/security/pwquality.conf
# printf '\n%s' "maxsequence = 3" &gt;&gt; /etc/security/pwquality.conf.d/50-pwmaxsequence.conf
```
Run the following script to remove setting `maxsequence` on the `pam_pwquality.so` module in the PAM files:
```
#!/usr/bin/env bash
{
 for l_pam_file in system-auth password-auth; do
 l_authselect_file="/etc/authselect/$(head -1 /etc/authselect/authselect.conf | grep 'custom/')/$l_pam_file"
 sed -ri 's/(^\s*password\s+(requisite|required|sufficient)\s+pam_pwquality\.so.*)(\s+maxsequence\s*=\s*\S+)(.*$)/\1\4/' "$l_authselect_file"
 done
 authselect apply-changes
}
```</t>
  </si>
  <si>
    <t>Ensure password dictionary check is enabled.
One method to achieve the recommended state is to execute the following method(s):
Edit any file ending in `.conf` in the `/etc/security/pwquality.conf.d/` directory and/or the file `/etc/security/pwquality.conf` and comment out or remove any instance of `dictcheck = 0`: 
_Example:_
```
# sed -ri 's/^\s*dictcheck\s*=/# &amp;/' /etc/security/pwquality.conf /etc/security/pwquality.conf.d/*.conf
```
Run the following script to remove setting `dictcheck` on the `pam_pwquality.so` module in the PAM files:
```
#!/usr/bin/env bash
{
 for l_pam_file in system-auth password-auth; do
 l_authselect_file="/etc/authselect/$(head -1 /etc/authselect/authselect.conf | grep 'custom/')/$l_pam_file"
 sed -ri 's/(^\s*password\s+(requisite|required|sufficient)\s+pam_pwquality\.so.*)(\s+dictcheck\s*=\s*\S+)(.*$)/\1\4/' "$l_authselect_file"
 done
 authselect apply-changes
}
```</t>
  </si>
  <si>
    <t>Ensure password quality is enforced for the root user.
One method to achieve the recommended state is to execute the following method(s):
Edit or add the following line in a `*.conf` file in `/etc/security/pwquality.conf.d` or in `/etc/security/pwquality.conf`:
_Example:_
```
printf '\n%s\n' "enforce_for_root" &gt;&gt; /etc/security/pwquality.conf.d/50-pwroot.conf
```</t>
  </si>
  <si>
    <t>Ensure password history remember is configured.
One method to achieve the recommended state is to execute the following method(s):
Edit or add the following line in `/etc/security/pwhistory.conf`:
```
remember = 24
```
Run the following script to remove the `remember` argument from the `pam_pwhistory.so` module in `/etc/pam.d/system-auth` and `/etc/pam.d/password-auth`:
```
#!/usr/bin/env bash
{
 for l_pam_file in system-auth password-auth; do
 l_authselect_file="/etc/authselect/$(head -1 /etc/authselect/authselect.conf | grep 'custom/')/$l_pam_file"
 sed -ri 's/(^\s*password\s+(requisite|required|sufficient)\s+pam_pwhistory\.so.*)(\s+remember\s*=\s*\S+)(.*$)/\1\4/' "$l_authselect_file"
 done
 authselect apply-changes
}
```</t>
  </si>
  <si>
    <t>Ensure password history is enforced for the root user.
One method to achieve the recommended state is to execute the following method(s):
Edit or add the following line in `/etc/security/pwhistory.conf`:
```
enforce_for_root
```</t>
  </si>
  <si>
    <t>Ensure pam_pwhistory includes use_authtok.
One method to achieve the recommended state is to execute the following method(s):
Run the following script to verify the active authselect profile includes `use_authtok` on the password stack's `pam_pwhistory.so`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'^\h*password\h+(requisite|required|sufficient)\h+pam_pwhistory\.so\h+([^#\n\r]+\h+)?use_authtok\b' "$l_pam_profile_path"/{password,system}-auth
}
```
_Example output:_
```
/etc/authselect/custom/custom-profile/password-auth:password required pam_pwhistory.so use_authtok
/etc/authselect/custom/custom-profile/system-auth:password required pam_pwhistory.so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'^\h*password\h+([^#\n\r]+)\h+pam_pwhistory\.so\h+([^#\n\r]+\h+)?use_authtok\b' "$l_authselect_file"; then
 echo "- \"use_authtok\" is already set"
 else
 echo "- \"use_authtok\" is not set. Updating template"
 sed -ri 's/(^\s*password\s+(requisite|required|sufficient)\s+pam_pwhistory\.so\s+.*)$/&amp; use_authtok/g' "$l_authselect_file"
 fi
 done
}
```
Run the following command to update the `password-auth` and `system-auth` files in `/etc/pam.d` to include the `use_authtok` argument on the password stack's `pam_pwhistory.so` lines:
```
# authselect apply-changes
```</t>
  </si>
  <si>
    <t>Ensure pam_unix does not include nullok.
One method to achieve the recommended state is to execute the following method(s):
Run the following script to verify that the active authselect profile's `system-auth` and `password-auth` files include `{if not "without-nullok":nullok}` **- OR -** don't include the `nullok` option on the `pam_unix.so` module:
```
{
 l_module_name="unix"
 l_profile_name="$(head -1 /etc/authselect/authselect.conf)"
 if [[ ! "$l_profile_name" =~ ^custom\/ ]]; then
 echo " - Follow Recommendation \"Ensure custom authselect profile is used\" and then return to this Recommendation"
 else
 grep -P -- "\bpam_$l_module_name\.so\b" /etc/authselect/$l_profile_name/{password,system}-auth
 fi
}
```
_Example output with a custom profile named "custom-profile":_
```
/etc/authselect/custom/custom-profile/password-auth:auth sufficient pam_unix.so {if not "without-nullok":nullok}
/etc/authselect/custom/custom-profile/password-auth:account required pam_unix.so
/etc/authselect/custom/custom-profile/password-auth:password sufficient pam_unix.so sha512 shadow {if not "without-nullok":nullok} use_authtok
/etc/authselect/custom/custom-profile/password-auth:session required pam_unix.so
/etc/authselect/custom/custom-profile/system-auth:auth sufficient pam_unix.so {if not "without-nullok":nullok}
/etc/authselect/custom/custom-profile/system-auth:account required pam_unix.so
/etc/authselect/custom/custom-profile/system-auth:password sufficient pam_unix.so sha512 shadow {if not "without-nullok":nullok} use_authtok
/etc/authselect/custom/custom-profile/system-auth:session required pam_unix.so
```
**- IF -** any line is returned with `nullok` that doesn't also include `{if not "without-nullok":nullok}`, run the following script:
```
#!/usr/bin/env bash
{
 for l_pam_file in system-auth password-auth; do
 l_file="/etc/authselect/$(head -1 /etc/authselect/authselect.conf | grep 'custom/')/$l_pam_file"
 sed -ri 's/(^\s*password\s+(requisite|required|sufficient)\s+pam_unix\.so\s+.*)(nullok)(\s*.*)$/\1\2\4/g' $l_file
 done
}
```
**- IF -** any line is returned with `{if not "without-nullok":nullok}`, run the following command to enable the authselect `without-nullok` feature:
```
# authselect enable-feature without-nullok
```
Run the following command to update the files in `/etc/pam.d` to include `pam_unix.so` without the `nullok` argument:
```
# authselect apply-changes
```</t>
  </si>
  <si>
    <t>Ensure pam_unix does not include remember.
One method to achieve the recommended state is to execute the following method(s):
Run the following script to verify the active authselect profile doesn't include the `remember` argument on the `pam_unix.so` module lines:
```
#!/usr/bin/env bash
{
 l_pam_profile="$(head -1 /etc/authselect/authselect.conf)"
 if grep -Pq -- '^custom\/' &lt;&lt;&lt; "$l_pam_profile"; then
 l_pam_profile_path="/etc/authselect/$l_pam_profile"
 else
 l_pam_profile_path="/usr/share/authselect/default/$l_pam_profile"
 fi
 grep -P -- '^\h*password\h+([^#\n\r]+\h+)pam_unix\.so\b' "$l_pam_profile_path"/{password,system}-auth
}
```
Output should be similar to:
```
/etc/authselect/custom/custom-profile/password-auth:password sufficient pam_unix.so sha512 shadow {if not "without-nullok":nullok} use_authtok
/etc/authselect/custom/custom-profile/system-auth:password sufficient pam_unix.so sha512 shadow {if not "without-nullok":nullok} use_authtok
```
**- IF -** any line includes `remember=`, run the following script to remove the `remember=` from the `pam_unix.so` lines in the active authselect profile `password-auth` and system-auth` templates: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sed -ri 's/(^\s*password\s+(requisite|required|sufficient)\s+pam_unix\.so\s+.*)(remember=[1-9][0-9]*)(\s*.*)$/\1\4/g' "$l_authselect_file"
 done
}
```
Run the following command to update the `password-auth` and system-auth` files in `/etc/pam.d` to include pam_unix.so without the remember` argument:
```
# authselect apply-changes
```</t>
  </si>
  <si>
    <t>Ensure filesystem integrity is regularly checked.
One method to achieve the recommended state is to execute the following method(s):
**- IF -** `cron` will be used to schedule and run aide check
Run the following command:
```
# crontab -u root -e
```
Add the following line to the crontab:
```
0 5 * * * /usr/sbin/aide --check
```
**- OR -** 
**- IF -** `aidecheck.service` and `aidecheck.timer` will be used to schedule and run aide check:
Create or edit the file `/etc/systemd/system/aidecheck.service` and add the following lines:
```
[Unit]
Description=Aide Check
[Service]
Type=simple
ExecStart=/usr/sbin/aide --check
[Install]
WantedBy=multi-user.target
```
Create or edit the file `/etc/systemd/system/aidecheck.timer` and add the following lines:
```
[Unit]
Description=Aide check every day at 5AM
[Timer]
OnCalendar=*-*-* 05:00:00
Unit=aidecheck.service
[Install]
WantedBy=multi-user.target
```
Run the following commands:
```
# chown root:root /etc/systemd/system/aidecheck.*
# chmod 0644 /etc/systemd/system/aidecheck.*
# systemctl daemon-reload
# systemctl enable aidecheck.service
# systemctl --now enable aidecheck.timer
```</t>
  </si>
  <si>
    <t>Ensure pam_unix includes use_authtok.
One method to achieve the recommended state is to execute the following method(s):
Run the following script to verify the active authselect profile includes `use_authtok`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'^\h*password\h+(requisite|required|sufficient)\h+pam_unix\.so\h+([^#\n\r]+\h+)?use_authtok\b'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'^\h*password\h+([^#\n\r]+)\h+pam_unix\.so\h+([^#\n\r]+\h+)?use_authtok\b' "$l_authselect_file"; then
 echo "- \"use_authtok\" is already set"
 else
 echo "- \"use_authtok\" is not set. Updating template"
 sed -ri 's/(^\s*password\s+(requisite|required|sufficient)\s+pam_unix\.so\s+.*)$/&amp; use_authtok/g' "$l_authselect_file"
 fi
 done
}
```
Run the following command to update the `password-auth` and `system-auth` files in `/etc/pam.d` to include the `use_authtok` argument on the password stack's `pam_unix.so` lines:
```
# authselect apply-changes
```</t>
  </si>
  <si>
    <t>Ensure root is the only GID 0 account.
One method to achieve the recommended state is to execute the following method(s):
Run the following command to set the `root` user's GID to `0`:
```
# usermod -g 0 root
``` 
Run the following command to set the `root` group's GID to `0`:
```
# groupmod -g 0 root
```
Remove any users other than the `root` user with GID 0 or assign them a new GID if appropriate.</t>
  </si>
  <si>
    <t>Ensure group root is the only GID 0 group.
One method to achieve the recommended state is to execute the following method(s):
Run the following command to set the `root` group's GID to `0`:
```
# groupmod -g 0 root
```
Remove any groups other than the `root` group with GID 0 or assign them a new GID if appropriate.</t>
  </si>
  <si>
    <t>Ensure root account access is controlled.
One method to achieve the recommended state is to execute the following method(s):
Run the following command to set a password for the `root` user:
```
# passwd root
```
**- OR -**
Run the following command to lock the `root` user account:
```
# usermod -L root
```</t>
  </si>
  <si>
    <t>Ensure root path integrity.
One method to achieve the recommended state is to execute the following method(s):
Correct or justify any:
- Locations that are not directories
- Empty directories (`::`)
- Trailing (`:`)
- Current working directory (`.`)
- Non `root` owned directories
- Directories that less restrictive than mode `0755`</t>
  </si>
  <si>
    <t>Ensure cryptographic mechanisms are used to protect the integrity of audit tools.
One method to achieve the recommended state is to execute the following method(s):
Run the following command to determine the absolute path to the non-symlinked version on the audit tools:
```
# readlink -f /sbin
```
The output will be either `/usr/sbin` **- OR -** `/sbin`. Ensure the correct path is used. 
Edit `/etc/aide.conf` and add or update the following selection lines replacing `&lt;PATH&gt;` with the correct path returned in the command above:
```
# Audit Tools 
&lt;PATH&gt;/auditctl p+i+n+u+g+s+b+acl+xattrs+sha512 
&lt;PATH&gt;/auditd p+i+n+u+g+s+b+acl+xattrs+sha512 
&lt;PATH&gt;/ausearch p+i+n+u+g+s+b+acl+xattrs+sha512 
&lt;PATH&gt;/aureport p+i+n+u+g+s+b+acl+xattrs+sha512 
&lt;PATH&gt;/autrace p+i+n+u+g+s+b+acl+xattrs+sha512 
&lt;PATH&gt;/augenrules p+i+n+u+g+s+b+acl+xattrs+sha512
```
_Example_
```
# printf '\n%s' "# Audit Tools" "$(readlink -f /sbin/auditctl) p+i+n+u+g+s+b+acl+xattrs+sha512" \
"$(readlink -f /sbin/auditd) p+i+n+u+g+s+b+acl+xattrs+sha512" \
"$(readlink -f /sbin/ausearch) p+i+n+u+g+s+b+acl+xattrs+sha512" \
"$(readlink -f /sbin/aureport) p+i+n+u+g+s+b+acl+xattrs+sha512" \
"$(readlink -f /sbin/autrace) p+i+n+u+g+s+b+acl+xattrs+sha512" \
"$(readlink -f /sbin/augenrules) p+i+n+u+g+s+b+acl+xattrs+sha512" &gt;&gt; /etc/aide.conf
```
**Note: - IF -** `/etc/aide.conf` includes a `@@x_include` statement:
_Example:_
```
@@x_include /etc/aide.conf.d ^[a-zA-Z0-9_-]+$
```
- `@@x_include` FILE
- `@@x_include` DIRECTORY REGEX
 - `@x_include` is identical to `@@include`, except that if a config file is executable it is run and the output is used as config.
 - If the executable file exits with status greater than zero or writes to stderr aide stops with an error.
 - For security reasons DIRECTORY and each executable config file must be owned by the current user and must not be group or world-writable.</t>
  </si>
  <si>
    <t>Ensure root user umask is configured.
One method to achieve the recommended state is to execute the following method(s):
Edit `/root/.bash_profile` and `/root/.bashrc` and remove, comment out, or update any line with `umask` to be `0027` or more restrictive.</t>
  </si>
  <si>
    <t>Ensure system accounts do not have a valid login shell.
One method to achieve the recommended state is to execute the following method(s):
Run the following command to set the shell for any service accounts returned by the audit to `nologin`:
```
# usermod -s $(command -v nologin) &lt;user&gt;
```
_Example script:_
```
#!/usr/bin/env bash
{
 l_valid_shells="^($( awk -F\/ '$NF != "nologin" {print}' /etc/shells | sed -rn '/^\//{s,/,\\\\/,g;p}' | paste -s -d '|' - ))$"
 awk -v pat="$l_valid_shells" -F: '($1!~/^(root|halt|sync|shutdown|nfsnobody)$/ &amp;&amp; ($3&lt;'"$(awk '/^\s*UID_MIN/{print $2}' /etc/login.defs)"' || $3 == 65534) &amp;&amp; $(NF) ~ pat) {system ("usermod -s '"$(command -v nologin)"' " $1)}' /etc/passwd
}
```</t>
  </si>
  <si>
    <t>Ensure accounts without a valid login shell are locked.
One method to achieve the recommended state is to execute the following method(s):
Run the following command to lock any non-root accounts without a valid login shell returned by the audit:
```
# usermod -L &lt;user&gt;
```
_Example script:_:
```
#!/usr/bin/env bash
{
 l_valid_shells="^($(awk -F\/ '$NF != "nologin" {print}' /etc/shells | sed -rn '/^\//{s,/,\\\\/,g;p}' | paste -s -d '|' - ))$"
 while IFS= read -r l_user; do
 passwd -S "$l_user" | awk '$2 !~ /^L/ {system ("usermod -L " $1)}'
 done &lt; &lt;(awk -v pat="$l_valid_shells" -F: '($1 != "root" &amp;&amp; $(NF) !~ pat) {print $1}' /etc/passwd)
}
```</t>
  </si>
  <si>
    <t>Ensure default user shell timeout is configured.
One method to achieve the recommended state is to execute the following method(s):
Review `/etc/bashrc`, `/etc/profile`, and all files ending in `*.sh` in the `/etc/profile.d/` directory and remove or edit all `TMOUT=_n_` entries to follow local site policy. `TMOUT` should not exceed 900 or be equal to `0`.
Configure `TMOUT` in **one** of the following files:
- A file in the `/etc/profile.d/` directory ending in `.sh`
- `/etc/profile`
- `/etc/bashrc`
_Example command to set TMOUT to `900` seconds in a file in `/etc/profile.d/`:_
```
# printf '%s\n' "# Set TMOUT to 900 seconds" "typeset -xr TMOUT=900" &gt; /etc/profile.d/50-tmout.sh
```
_`TMOUT` configuration examples:_
```
typeset -xr TMOUT=900
```
Deprecated methods: 
- As multiple lines:
```
TMOUT=900
readonly TMOUT
export TMOUT
```
- As a single line:
```
readonly TMOUT=900 ; export TMOUT
```</t>
  </si>
  <si>
    <t>Ensure default user umask is configured.
One method to achieve the recommended state is to execute the following method(s):
Run the following script and perform the instructions in the output to set the default umask to `027` or more restrictive:
```
#!/usr/bin/env bash
{
 l_output="" l_output2="" l_out=""
 file_umask_chk()
 {
 if grep -Psiq -- '^\h*umask\h+(0?[0-7][2-7]7|u(=[rwx]{0,3}),g=([rx]{0,2}),o=)(\h*#.*)?$' "$l_file"; then
 l_out="$l_out\n - umask is set correctly in \"$l_file\""
 elif grep -Psiq -- '^\h*umask\h+(([0-7][0-7][01][0-7]\b|[0-7][0-7][0-7][0-6]\b)|([0-7][01][0-7]\b|[0-7][0-7][0-6]\b)|(u=[rwx]{1,3},)?(((g=[rx]?[rx]?w[rx]?[rx]?\b)(,o=[rwx]{1,3})?)|((g=[wrx]{1,3},)?o=[wrx]{1,3}\b)))' "$l_file"; then
 l_output2="$l_output2\n - \"$l_file\""
 fi
 }
 while IFS= read -r -d $'\0' l_file; do
 file_umask_chk
 done &lt; &lt;(find /etc/profile.d/ -type f -name '*.sh' -print0)
 [ -n "$l_out" ] &amp;&amp; l_output="$l_out"
 l_file="/etc/profile" &amp;&amp; file_umask_chk
 l_file="/etc/bashrc" &amp;&amp; file_umask_chk
 l_file="/etc/bash.bashrc" &amp;&amp; file_umask_chk
 l_file="/etc/pam.d/postlogin"
 if grep -Psiq '^\h*session\h+[^#\n\r]+\h+pam_umask\.so\h+([^#\n\r]+\h+)?umask=(([0-7][0-7][01][0-7]\b|[0-7][0-7][0-7][0-6]\b)|([0-7][01][0-7]\b))' "$l_file"; then
 l_output2="$l_output2\n - \"$l_file\""
 fi
 l_file="/etc/login.defs" &amp;&amp; file_umask_chk
 l_file="/etc/default/login" &amp;&amp; file_umask_chk
 if [ -z "$l_output2" ]; then
 echo -e " - No files contain a UMASK that is not restrictive enough\n No UMASK updates required to existing files"
 else
 echo -e "\n - UMASK is not restrictive enough in the following file(s):$l_output2\n\n- Remediation Procedure:\n - Update these files and comment out the UMASK line\n or update umask to be \"0027\" or more restrictive"
 fi
 if [ -n "$l_output" ]; then
 echo -e "$l_output"
 else
 echo -e " - Configure UMASK in a file in the \"/etc/profile.d/\" directory ending in \".sh\"\n\n Example Command (Hash to represent being run at a root prompt):\n\n# printf '%s\\\n' \"umask 027\" &gt; /etc/profile.d/50-systemwide_umask.sh\n"
 fi
}
```
**Notes:**
- This method only applies to bash and shell. If other shells are supported on the system, it is recommended that their configuration files also are checked
- If the `pam_umask.so` module is going to be used to set `umask`, ensure that it's not being overridden by another setting. Refer to the PAM_UMASK(8) man page for more information</t>
  </si>
  <si>
    <t>Ensure journald service is enabled and active.
One method to achieve the recommended state is to execute the following method(s):
Run the following commands to unmask and start `systemd-journald.service`
```
# systemctl unmask systemd-journald.service
# systemctl start systemd-journald.service
```</t>
  </si>
  <si>
    <t>Ensure journald log file access is configured.
One method to achieve the recommended state is to execute the following method(s):
If the default configuration is not appropriate for the site specific requirements, copy `/usr/lib/tmpfiles.d/systemd.conf` to `/etc/tmpfiles.d/systemd.conf` and modify as required. Requirements is either `0640` or site policy if that is less restrictive.</t>
  </si>
  <si>
    <t>Ensure journald log file rotation is configured.
One method to achieve the recommended state is to execute the following method(s):
Edit `/etc/systemd/journald.conf` or a file ending in `.conf` the `/etc/systemd/journald.conf.d/` directory. Set the following parameters in the `[Journal]` section to ensure logs are rotated according to site policy. The settings should be carefully understood as there are specific edge cases and prioritization of parameters.
_Example Configuration_
```
[Journal]
SystemMaxUse=1G
SystemKeepFree=500M
RuntimeMaxUse=200M
RuntimeKeepFree=50M
MaxFileSec=1month
```
**Note:** If these settings appear in a canonically later file, or later in the same file, the setting will be overwritten</t>
  </si>
  <si>
    <t>Ensure only one logging system is in use.
One method to achieve the recommended state is to execute the following method(s):
1. Determine whether to use `journald` **- OR -** `rsyslog` depending on site needs
2. Configure `systemd-jounald.service` 
3. Configure only **ONE** either `journald` **- OR -** `rsyslog` and complete the recommendations in that subsection
4. Return to this recommendation to ensure only one logging system is in use</t>
  </si>
  <si>
    <t>Ensure journald ForwardToSyslog is disabled.
One method to achieve the recommended state is to execute the following method(s):
**- IF -** `rsyslog` is the preferred method for capturing logs, this section and Recommendation should be skipped and the "Configure rsyslog" section followed.
**- IF -** `journald` is the preferred method for capturing logs:
Set the following parameter in the `[Journal]` section in `/etc/systemd/journald.conf` or a file in /etc/systemd/journald.conf.d/ ending in `.conf`:
```
ForwardToSyslog=no
```
_Example:_
```
#!/usr/bin/env bash
{
 [ ! -d /etc/systemd/journald.conf.d/ ] &amp;&amp; mkdir /etc/systemd/journald.conf.d/
 if grep -Psq -- '^\h*\[Journal\]' /etc/systemd/journald.conf.d/60-journald.conf; then
 printf '%s\n' "ForwardToSyslog=no" &gt;&gt; /etc/systemd/journald.conf.d/60-journald.conf
 else
 printf '%s\n' "[Journal]" "ForwardToSyslog=no"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</si>
  <si>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Ensure bootloader password is set.
One method to achieve the recommended state is to execute the following method(s):
Create an encrypted password with `grub2-setpassword`:
```
# grub2-setpassword
Enter password: &lt;password&gt;
Confirm password: &lt;password&gt;
```</t>
  </si>
  <si>
    <t>Ensure journald Compress is configured.
One method to achieve the recommended state is to execute the following method(s):
Set the following parameter in the `[Journal]` section in `/etc/systemd/journald.conf` or a file in `/etc/systemd/journald.conf.d/` ending in `.conf`:
```
Compress=yes
```
_Example:_
```
#!/usr/bin/env bash
{
 [ ! -d /etc/systemd/journald.conf.d/ ] &amp;&amp; mkdir /etc/systemd/journald.conf.d/
 if grep -Psq -- '^\h*\[Journal\]' /etc/systemd/journald.conf.d/60-journald.conf; then
 printf '%s\n' "Compress=yes" &gt;&gt; /etc/systemd/journald.conf.d/60-journald.conf
 else
 printf '%s\n' "[Journal]" "Compress=yes"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</si>
  <si>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Ensure journald Storage is configured.
One method to achieve the recommended state is to execute the following method(s):
Set the following parameter in the `[Journal]` section in `/etc/systemd/journald.conf` or a file in `/etc/systemd/journald.conf.d/` ending in `.conf`:
```
Storage=persistent
```
_Example:_
```
#!/usr/bin/env bash
{
 [ ! -d /etc/systemd/journald.conf.d/ ] &amp;&amp; mkdir /etc/systemd/journald.conf.d/
 if grep -Psq -- '^\h*\[Journal\]' /etc/systemd/journald.conf.d/60-journald.conf; then
 printf '%s\n' "Storage=persistent" &gt;&gt; /etc/systemd/journald.conf.d/60-journald.conf
 else
 printf '%s\n' "[Journal]" "Storage=persistent"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</si>
  <si>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Ensure systemd-journal-upload authentication is configured.
One method to achieve the recommended state is to execute the following method(s):
Edit the `/etc/systemd/journal-upload.conf` file or a file in `/etc/systemd/journal-upload.conf.d` ending in `.conf` and ensure the following lines are set in the `[Upload]` section per your environment:
```
[Upload]
URL=192.168.50.42
ServerKeyFile=/etc/ssl/private/journal-upload.pem
ServerCertificateFile=/etc/ssl/certs/journal-upload.pem
TrustedCertificateFile=/etc/ssl/ca/trusted.pem
```
Restart the service:
```
# systemctl restart systemd-journal-upload
```</t>
  </si>
  <si>
    <t>Ensure systemd-journal-upload is enabled and active.
One method to achieve the recommended state is to execute the following method(s):
Run the following commands to unmask, enable and start `systemd-journal-upload`:
```
# systemctl unmask systemd-journal-upload.service
# systemctl --now enable systemd-journal-upload.service
```</t>
  </si>
  <si>
    <t>Ensure systemd-journal-remote service is not in use.
One method to achieve the recommended state is to execute the following method(s):
Run the following commands to stop and mask `systemd-journal-remote.socket` and systemd-journal-remote.service:
```
# systemctl stop systemd-journal-remote.socket systemd-journal-remote.service
# systemctl mask systemd-journal-remote.socket systemd-journal-remote.service
```</t>
  </si>
  <si>
    <t>Ensure rsyslog service is enabled and active.
One method to achieve the recommended state is to execute the following method(s):
**- IF -** `rsyslog` is being used for logging on the system:
Run the following commands to unmask, enable, and start `rsyslog.service`:
```
# systemctl unmask rsyslog.service
# systemctl enable rsyslog.service
# systemctl start rsyslog.service
```</t>
  </si>
  <si>
    <t>Ensure rsyslog log file creation mode is configured.
One method to achieve the recommended state is to execute the following method(s):
Edit either `/etc/rsyslog.conf` or a dedicated `.conf` file in `/etc/rsyslog.d/` and set `$FileCreateMode` to `0640` or more restrictive:
```
$FileCreateMode 0640
```
Restart the service:
```
# systemctl restart rsyslog
```</t>
  </si>
  <si>
    <t>Ensure rsyslog logging is configured.
One method to achieve the recommended state is to execute the following method(s):
Edit the following lines in the `/etc/rsyslog.conf` and `/etc/rsyslog.d/*.conf` files as appropriate for your environment.
**Note:** The below configuration is shown for example purposes only. Due care should be given to how the organization wishes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</si>
  <si>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Ensure rsyslog logrotate is configured.
One method to achieve the recommended state is to execute the following method(s):
Edit `/etc/logrotate.conf` and `/etc/logrotate.d/*` to ensure logs are rotated according to site policy.
_Example logrotate configuration that specifies log files be rotated weekly, keep 4 backlogs, compress old log files, ignores missing and empty log files, postrotate to reload rsyslog service after logs are rotated_
```
/var/log/rsyslog/*.log {
 weekly
 rotate 4
 compress
 missingok
 notifempty
 postrotate
 /usr/bin/systemctl reload rsyslog.service &gt;/dev/null || true
 endscript 
}</t>
  </si>
  <si>
    <t>Ensure access to all logfiles has been configured.
One method to achieve the recommended state is to execute the following method(s):
Run the following script to update permissions and ownership on files in `/var/log`. 
Although the script is not destructive, ensure that the output is captured in the event that the remediation causes issues.
```
#!/usr/bin/env bash
{
 l_op2="" l_output2=""
 l_uidmin="$(awk '/^\s*UID_MIN/{print $2}' /etc/login.defs)"
 file_test_fix()
 {
 l_op2=""
 l_fuser="root"
 l_fgroup="root"
 if [ $(( $l_mode &amp; $perm_mask )) -gt 0 ]; then
 l_op2="$l_op2\n - Mode: \"$l_mode\" should be \"$maxperm\" or more restrictive\n - Removing excess permissions"
 chmod "$l_rperms" "$l_fname"
 fi
 if [[ ! "$l_user" =~ $l_auser ]]; then
 l_op2="$l_op2\n - Owned by: \"$l_user\" and should be owned by \"${l_auser//|/ or }\"\n - Changing ownership to: \"$l_fuser\""
 chown "$l_fuser" "$l_fname"
 fi
 if [[ ! "$l_group" =~ $l_agroup ]]; then
 l_op2="$l_op2\n - Group owned by: \"$l_group\" and should be group owned by \"${l_agroup//|/ or }\"\n - Changing group ownership to: \"$l_fgroup\""
 chgrp "$l_fgroup" "$l_fname"
 fi
 [ -n "$l_op2" ] &amp;&amp; l_output2="$l_output2\n - File: \"$l_fname\" is:$l_op2\n"
 }
 unset a_file &amp;&amp; a_file=() # clear and initialize array
 # Loop to create array with stat of files that could possibly fail one of the audits
 while IFS= read -r -d $'\0' l_file; do
 [ -e "$l_file" ] &amp;&amp; a_file+=("$(stat -Lc '%n^%#a^%U^%u^%G^%g' "$l_file")")
 done &lt; &lt;(find -L /var/log -type f \( -perm /0137 -o ! -user root -o ! -group root \) -print0)
 while IFS="^" read -r l_fname l_mode l_user l_uid l_group l_gid; do
 l_bname="$(basename "$l_fname")"
 case "$l_bname" in
 lastlog | lastlog.* | wtmp | wtmp.* | wtmp-* | btmp | btmp.* | btmp-* | README)
 perm_mask='0113'
 maxperm="$( printf '%o' $(( 0777 &amp; ~$perm_mask)) )"
 l_rperms="ug-x,o-wx"
 l_auser="root"
 l_agroup="(root|utmp)"
 file_test_fix
 ;;
 secure | auth.log | syslog | messages)
 perm_mask='0137'
 maxperm="$( printf '%o' $(( 0777 &amp; ~$perm_mask)) )"
 l_rperms="u-x,g-wx,o-rwx"
 l_auser="(root|syslog)"
 l_agroup="(root|adm)"
 file_test_fix
 ;;
 SSSD | sssd)
 perm_mask='0117'
 maxperm="$( printf '%o' $(( 0777 &amp; ~$perm_mask)) )"
 l_rperms="ug-x,o-rwx"
 l_auser="(root|SSSD)"
 l_agroup="(root|SSSD)"
 file_test_fix 
 ;;
 gdm | gdm3)
 perm_mask='0117'
 l_rperms="ug-x,o-rwx"
 maxperm="$( printf '%o' $(( 0777 &amp; ~$perm_mask)) )"
 l_auser="root"
 l_agroup="(root|gdm|gdm3)"
 file_test_fix 
 ;;
 *.journal | *.journal~)
 perm_mask='0137'
 maxperm="$( printf '%o' $(( 0777 &amp; ~$perm_mask)) )"
 l_rperms="u-x,g-wx,o-rwx"
 l_auser="root"
 l_agroup="(root|systemd-journal)" 
 file_test_fix
 ;;
 *)
 perm_mask='0137'
 maxperm="$( printf '%o' $(( 0777 &amp; ~$perm_mask)) )"
 l_rperms="u-x,g-wx,o-rwx"
 l_auser="(root|syslog)"
 l_agroup="(root|adm)"
 if [ "$l_uid" -lt "$l_uidmin" ] &amp;&amp; [ -z "$(awk -v grp="$l_group" -F: '$1==grp {print $4}' /etc/group)" ]; then
 if [[ ! "$l_user" =~ $l_auser ]]; then
 l_auser="(root|syslog|$l_user)"
 fi
 if [[ ! "$l_group" =~ $l_agroup ]]; then
 l_tst=""
 while l_out3="" read -r l_duid; do
 [ "$l_duid" -ge "$l_uidmin" ] &amp;&amp; l_tst=failed
 done &lt;&lt;&lt; "$(awk -F: '$4=='"$l_gid"' {print $3}' /etc/passwd)"
 [ "$l_tst" != "failed" ] &amp;&amp; l_agroup="(root|adm|$l_group)"
 fi
 fi
 file_test_fix
 ;;
 esac
 done &lt;&lt;&lt; "$(printf '%s\n' "${a_file[@]}")"
 unset a_file # Clear array
 # If all files passed, then we report no changes
 if [ -z "$l_output2" ]; then
 echo -e "- All files in \"/var/log/\" have appropriate permissions and ownership\n - No changes required\n"
 else
 # print report of changes
 echo -e "\n$l_output2"
 fi
}
```
**Note:** You may also need to change the configuration for your logging software or services for any logs that had incorrect permissions.
If there are services that log to other locations, ensure that those log files have the appropriate access configured.</t>
  </si>
  <si>
    <t>Ensure access to bootloader config is configured.
One method to achieve the recommended state is to execute the following method(s):
Run the following to update the mode, ownership, and group ownership of the grub configuration files:
**- IF -** the system uses UEFI (Files located in `/boot/efi/EFI/*`)
Edit `/etc/fstab` and add the `fmask=0077`, `uid=0`, and `gid=0` options:
_Example:_
```
&lt;device&gt; /boot/efi vfat defaults,umask=0027,fmask=0077,uid=0,gid=0 0 0
```
**Note:** This may require a re-boot to enable the change
 **- OR -** 
**- IF -**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</si>
  <si>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Ensure permissions on /etc/shells are configured.
One method to achieve the recommended state is to execute the following method(s):
Run the following commands to remove excess permissions, set owner, and set group on `/etc/shells`:
```
# chmod u-x,go-wx /etc/shells
# chown root:root /etc/shells
```</t>
  </si>
  <si>
    <t>Ensure permissions on /etc/security/opasswd are configured.
One method to achieve the recommended state is to execute the following method(s):
Run the following commands to remove excess permissions, set owner, and set group on `/etc/security/opasswd` and `/etc/security/opasswd.old` is they exist:
```
# [ -e "/etc/security/opasswd" ] &amp;&amp; chmod u-x,go-rwx /etc/security/opasswd
# [ -e "/etc/security/opasswd" ] &amp;&amp; chown root:root /etc/security/opasswd
# [ -e "/etc/security/opasswd.old" ] &amp;&amp; chmod u-x,go-rwx /etc/security/opasswd.old
# [ -e "/etc/security/opasswd.old" ] &amp;&amp; chown root:root /etc/security/opasswd.old
```</t>
  </si>
  <si>
    <t>Ensure world writable files and directories are secured.
One method to achieve the recommended state is to execute the following method(s):
'-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a_file=(); a_dir=() # Initialize arrays
 a_path=(! -path "/run/user/*" -a ! -path "/proc/*" -a ! -path "*/containerd/*" -a ! -path "*/kubelet/pods/*" -a ! -path "*/kubelet/plugins/*" -a ! -path "/sys/*" -a ! -path "/snap/*")
 while IFS= read -r l_mount; do
 while IFS= read -r -d $'\0' l_file; do
 if [ -e "$l_file" ]; then
 l_mode="$(stat -Lc '%#a' "$l_file")"
 if [ -f "$l_file" ]; then # Remove excess permissions from WW files
 echo -e " - File: \"$l_file\" is mode: \"$l_mode\"\n - removing write permission on \"$l_file\" from \"other\""
 chmod o-w "$l_file"
 fi
 if [ -d "$l_file" ]; then # Add sticky bit
 if [ ! $(( $l_mode &amp; $l_smask )) -gt 0 ]; then
 echo -e " - Directory: \"$l_file\" is mode: \"$l_mode\" and doesn't have the sticky bit set\n - Adding the sticky bit"
 chmod a+t "$l_file"
 fi
 fi
 fi
 done &lt; &lt;(find "$l_mount" -xdev \( "${a_path[@]}" \) \( -type f -o -type d \) -perm -0002 -print0 2&gt; /dev/null)
 done &lt; &lt;(findmnt -Dkerno fstype,target | awk '($1 !~ /^\s*(nfs|proc|smb|vfat|iso9660|efivarfs|selinuxfs)/ &amp;&amp; $2 !~ /^(\/run\/user\/|\/tmp|\/var\/tmp)/){print $2}') 
}
```</t>
  </si>
  <si>
    <t>Ensure no files or directories without an owner and a group exist.
One method to achieve the recommended state is to execute the following method(s):
Remove or set ownership and group ownership of these files and/or directories to an active user on the system as appropriate.</t>
  </si>
  <si>
    <t>Ensure SUID and SGID files are reviewed.
One method to achieve the recommended state is to execute the following method(s):
Ensure that no rogue SUID or SGID programs have been introduced into the system. Review the files returned by the action in the Audit section and confirm the integrity of these binaries.</t>
  </si>
  <si>
    <t>Ensure local interactive user home directories are configured.
One method to achieve the recommended state is to execute the following method(s):
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l_output2=""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process\n"
 while read -r l_user l_home; do
 if [ -d "$l_home" ]; then
 l_mask='0027'
 l_max="$( printf '%o' $(( 0777 &amp; ~$l_mask)) )"
 while read -r l_own l_mode; do
 if [ "$l_user" != "$l_own" ]; then
 l_output2="$l_output2\n - User: \"$l_user\" Home \"$l_home\" is owned by: \"$l_own\"\n - changing ownership to: \"$l_user\"\n"
 chown "$l_user" "$l_home"
 fi
 if [ $(( $l_mode &amp; $l_mask )) -gt 0 ]; then
 l_output2="$l_output2\n - User: \"$l_user\" Home \"$l_home\" is mode: \"$l_mode\" should be mode: \"$l_max\" or more restrictive\n - removing excess permissions\n"
 chmod g-w,o-rwx "$l_home"
 fi
 done &lt;&lt;&lt; "$(stat -Lc '%U %#a' "$l_home")"
 else
 l_output2="$l_output2\n - User: \"$l_user\" Home \"$l_home\" Doesn't exist\n - Please create a home in accordance with local site policy"
 fi
 done &lt;&lt;&lt; "$(printf '%s\n' "${a_uarr[@]}")"
 if [ -z "$l_output2" ]; then # If l_output2 is empty, we pass
 echo -e " - No modification needed to local interactive users home directories"
 else
 echo -e "\n$l_output2"
 fi
}
```</t>
  </si>
  <si>
    <t>Ensure local interactive user dot files access is configured.
One method to achieve the recommended state is to execute the following method(s):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a_output2=(); a_output3=()
 l_maxsize="1000" # Maximum number of local interactive users before warning (Default 1,000)
 l_valid_shells="^($( awk -F\/ '$NF != "nologin" {print}' /etc/shells | sed -rn '/^\//{s,/,\\\\/,g;p}' | paste -s -d '|' - ))$"
 a_user_and_home=() # Create array with local users and their home directories
 while read -r l_local_user l_local_user_home; do # Populate array with users and user home location
 [[ -n "$l_local_user" &amp;&amp; -n "$l_local_user_home" ]] &amp;&amp; a_user_and_home+=("$l_local_user:$l_local_user_home")
 done &lt;&lt;&lt; "$(awk -v pat="$l_valid_shells" -F: '$(NF) ~ pat { print $1 " " $(NF-1) }' /etc/passwd)"
 l_asize="${#a_user_and_home[@]}" # Here if we want to look at number of users before proceeding 
 [ "${#a_user_and_home[@]}" -gt "$l_maxsize" ] &amp;&amp; printf '%s\n' "" " ** INFO **" \
 " - \"$l_asize\" Local interactive users found on the system" \
 " - This may be a long running check" ""
 file_access_fix()
 {
 a_access_out=()
 l_max="$( printf '%o' $(( 0777 &amp; ~$l_mask)) )"
 if [ $(( $l_mode &amp; $l_mask )) -gt 0 ]; then
 printf '%s\n' "" " - File: \"$l_hdfile\" is mode: \"$l_mode\" and should be mode: \"$l_max\" or more restrictive" \
 " Updating file: \"$l_hdfile\" to be mode: \"$l_max\" or more restrictive"
 chmod "$l_change" "$l_hdfile"
 fi
 if [[ ! "$l_owner" =~ ($l_user) ]]; then
 printf '%s\n' "" " - File: \"$l_hdfile\" owned by: \"$l_owner\" and should be owned by \"${l_user//|/ or }\"" \
 " Updating file: \"$l_hdfile\" to be owned by \"${l_user//|/ or }\""
 chown "$l_user" "$l_hdfile"
 fi
 if [[ ! "$l_gowner" =~ ($l_group) ]]; then
 printf '%s\n' "" " - File: \"$l_hdfile\" group owned by: \"$l_gowner\" and should be group owned by \"${l_group//|/ or }\"" \
 " Updating file: \"$l_hdfile\" to be group owned by \"${l_group//|/ or }\""
 chgrp "$l_group" "$l_hdfile"
 fi
 }
 while IFS=: read -r l_user l_home; do
 a_dot_file=(); a_netrc=(); a_netrc_warn=(); a_bhout=(); a_hdirout=()
 if [ -d "$l_home" ]; then
 l_group="$(id -gn "$l_user" | xargs)";l_group="${l_group// /|}"
 while IFS= read -r -d $'\0' l_hdfile; do
 while read -r l_mode l_owner l_gowner; do
 case "$(basename "$l_hdfile")" in
 .forward | .rhost )
 a_dot_file+=(" - File: \"$l_hdfile\" exists" " Please review and manually delete this file") ;;
 .netrc )
 l_mask='0177'; l_change="u-x,go-rwx"; file_access_fix
 a_netrc_warn+=(" - File: \"$l_hdfile\" exists") ;;
 .bash_history )
 l_mask='0177'; l_change="u-x,go-rwx"; file_access_fix ;;
 * )
 l_mask='0133'; l_change="u-x,go-wx"; file_access_fix ;;
 esac
 done &lt; &lt;(stat -Lc '%#a %U %G' "$l_hdfile")
 done &lt; &lt;(find "$l_home" -xdev -type f -name '.*' -print0)
 fi
 [ "${#a_dot_file[@]}" -gt 0 ] &amp;&amp; a_output2+=(" - User: \"$l_user\" Home Directory: \"$l_home\"" "${a_dot_file[@]}")
 [ "${#a_netrc_warn[@]}" -gt 0 ] &amp;&amp; a_output3+=(" - User: \"$l_user\" Home Directory: \"$l_home\"" "${a_netrc_warn[@]}")
 done &lt;&lt;&lt; "$(printf '%s\n' "${a_user_and_home[@]}")"
 [ "${#a_output3[@]}" -gt 0 ] &amp;&amp; printf '%s\n' "" " ** WARNING **" "${a_output3[@]}" ""
 [ "${#a_output2[@]}" -gt 0 ] &amp;&amp; printf '%s\n' "" "${a_output2[@]}"
}
```</t>
  </si>
  <si>
    <t>Ensure core dump storage is disabled.
One method to achieve the recommended state is to execute the following method(s):
Create or edit the file `/etc/systemd/coredump.conf`, or a file in the `/etc/systemd/coredump.conf.d` directory ending in `.conf`.
Edit or add the following line in the `[Coredump]` section:
```
Storage=none
```
_Example:_
```
#!/usr/bin/env bash
{
 [ ! -d /etc/systemd/coredump.conf.d/ ] &amp;&amp; mkdir /etc/systemd/coredump.conf.d/
 if grep -Psq -- '^\h*\[Coredump\]' /etc/systemd/coredump.conf.d/60-coredump.conf; then
 printf '%s\n' "Storage=none" &gt;&gt; /etc/systemd/coredump.conf.d/60-coredump.conf
 else
 printf '%s\n' "[Coredump]" "Storage=none" &gt;&gt; /etc/systemd/coredump.conf.d/60-coredump.conf
 fi
}
```</t>
  </si>
  <si>
    <t>Ensure core dump backtraces are disabled.
One method to achieve the recommended state is to execute the following method(s):
Create or edit the file `/etc/systemd/coredump.conf`, or a file in the `/etc/systemd/coredump.conf.d` directory ending in `.conf`.
Edit or add the following line in the `[Coredump]` section:
```
ProcessSizeMax=0
```
_Example:_
```
#!/usr/bin/env bash
{
 [ ! -d /etc/systemd/coredump.conf.d/ ] &amp;&amp; mkdir /etc/systemd/coredump.conf.d/
 if grep -Psq -- '^\h*\[Coredump\]' /etc/systemd/coredump.conf.d/60-coredump.conf; then
 printf '%s\n' "ProcessSizeMax=0" &gt;&gt; /etc/systemd/coredump.conf.d/60-coredump.conf
 else
 printf '%s\n' "[Coredump]" "ProcessSizeMax=0" &gt;&gt; /etc/systemd/coredump.conf.d/60-coredump.conf
 fi
}
```</t>
  </si>
  <si>
    <t>Ensure SELinux is installed.
One method to achieve the recommended state is to execute the following method(s):
Run the following command to install `SELinux`:
```
# dnf install libselinux
```</t>
  </si>
  <si>
    <t>Ensure SELinux is not disabled in bootloader configuration.
One method to achieve the recommended state is to execute the following method(s):
Run the following command to remove the `selinux=0` and `enforcing=0` parameters:
```
grubby --update-kernel ALL --remove-args "selinux=0 enforcing=0"
```
Run the following command to remove the `selinux=0` and `enforcing=0` parameters if they were created by the deprecated `grub2-mkconfig` command:
```
# grep -Prsq -- '\h*([^#\n\r]+\h+)?kernelopts=([^#\n\r]+\h+)?(selinux|enforcing)=0\b' /boot/grub2 /boot/efi &amp;&amp; grub2-mkconfig -o "$(grep -Prl -- '\h*([^#\n\r]+\h+)?kernelopts=([^#\n\r]+\h+)?(selinux|enforcing)=0\b' /boot/grub2 /boot/efi)"
```</t>
  </si>
  <si>
    <t>Ensure SELinux policy is configured.
One method to achieve the recommended state is to execute the following method(s):
Edit the `/etc/selinux/config` file to set the SELINUXTYPE parameter:
```
SELINUXTYPE=targeted
```</t>
  </si>
  <si>
    <t>Ensure the SELinux mode is not disabled.
One method to achieve the recommended state is to execute the following method(s):
Run one of the following commands to set SELinux's running mode:
To set SELinux mode to `Enforcing`:
```
# setenforce 1
```
**- OR -**
To set SELinux mode to `Permissive`:
```
# setenforce 0
```
Edit the `/etc/selinux/config` file to set the SELINUX parameter:
For Enforcing mode:
```
SELINUX=enforcing
```
**- OR -**
For Permissive mode:
```
SELINUX=permissive
```</t>
  </si>
  <si>
    <t>Ensure SETroubleshoot is not installed.
One method to achieve the recommended state is to execute the following method(s):
Run the following command to uninstall `setroubleshoot`:
```
# dnf remove setroubleshoot
```</t>
  </si>
  <si>
    <t>Ensure the MCS Translation Service (mcstrans) is not installed.
One method to achieve the recommended state is to execute the following method(s):
Run the following command to uninstall `mcstrans`:
```
# dnf remove mcstrans
```</t>
  </si>
  <si>
    <t>Ensure message of the day is configured properly.
One method to achieve the recommended state is to execute the following method(s):
Edit the file found in `/etc/motd.d/*` with the appropriate contents according to your site policy, remove any instances of `\m` , `\r` , `\s` , `\v` or references to the `OS platform`
**- OR -**
**- IF -** the `motd` is not used, this file can be removed.
Run the following command to remove the `motd` file:
```
# rm /etc/motd
```
Run the following script and review and/or update all returned files' contents to:
- Remove all system information (`\v`, `\r`; `\m`, `\s`)
- Remove any refence to the operating system
- Ensure contents follow local site policy
```
#!/usr/bin/env bash
{
 a_files=()
 for l_file in /etc/motd{,.d/*}; do
 if grep -Psqi -- "(\\\v|\\\r|\\\m|\\\s|\b$(grep ^ID= /etc/os-release | cut -d= -f2 | sed -e 's/"//g')\b)" "$l_file"; then
 echo -e "\n - File: \"$l_file\" includes system information. Edit this file to remove these entries"
 else
 a_files+=("$l_file")
 fi
 done
 if [ "${#a_files[@]}" -gt 0 ]; then
 echo -e "\n- ** Please review the following files and verify their contents follow local site policy **\n"
 printf '%s\n' "${a_files[@]}"
 fi
}
```</t>
  </si>
  <si>
    <t>Ensure local login warning banner is configured properly.
One method to achieve the recommended state is to execute the following method(s):
Edit the `/etc/issue` file with the appropriate contents according to your site policy, remove any instances of `\m` , `\r` , `\s` , `\v` or references to the `OS platform`
_Example:_
```
# echo "Authorized users only. All activity may be monitored and reported." &gt; /etc/issue
```</t>
  </si>
  <si>
    <t>Ensure remote login warning banner is configured properly.
One method to achieve the recommended state is to execute the following method(s):
Edit the `/etc/issue.net` file with the appropriate contents according to your site policy, remove any instances of `\m` , `\r` , `\s` , `\v` or references to the `OS platform`
_Example:_
```
# echo "Authorized users only. All activity may be monitored and reported." &gt; /etc/issue.net
```</t>
  </si>
  <si>
    <t>Ensure access to /etc/motd is configured.
One method to achieve the recommended state is to execute the following method(s):
Run the following commands to set mode, owner, and group on `/etc/motd`:
```
# chown root:root $(readlink -e /etc/motd)
# chmod u-x,go-wx $(readlink -e /etc/motd)
```
 **- OR -**
Run the following command to remove the `/etc/motd` file:
```
# rm /etc/motd
```</t>
  </si>
  <si>
    <t>Ensure access to /etc/issue is configured.
One method to achieve the recommended state is to execute the following method(s):
Run the following commands to set mode, owner, and group on `/etc/issue`:
```
# chown root:root $(readlink -e /etc/issue)
# chmod u-x,go-wx $(readlink -e /etc/issue)
```</t>
  </si>
  <si>
    <t>Ensure access to /etc/issue.net is configured.
One method to achieve the recommended state is to execute the following method(s):
Run the following commands to set mode, owner, and group on `/etc/issue.net`:
```
# chown root:root $(readlink -e /etc/issue.net)
# chmod u-x,go-wx $(readlink -e /etc/issue.net)
```</t>
  </si>
  <si>
    <t>Ensure GDM login banner is configured.
One method to achieve the recommended state is to execute the following method(s):
Run the following script to verify that the banner message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 OR -**
Run the following command to remove the gdm package:
```
# dnf remove gdm
```</t>
  </si>
  <si>
    <t>Ensure GDM disable-user-list option is enabled.
One method to achieve the recommended state is to execute the following method(s):
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 OR -**
Run the following command to remove the GNOME package:
```
# dnf remove gdm
```</t>
  </si>
  <si>
    <t>Ensure GDM screen locks when the user is idle.
One method to achieve the recommended state is to execute the following method(s):
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</si>
  <si>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Ensure GDM screen locks cannot be overridden.
One method to achieve the recommended state is to execute the following method(s):
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</si>
  <si>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Ensure GDM automatic mounting of removable media is disabled.
One method to achieve the recommended state is to execute the following method(s):
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 OR -**
Run the following command to uninstall the GNOME desktop Manager package:
```
# dnf remove gdm
```</t>
  </si>
  <si>
    <t>Ensure GDM disabling automatic mounting of removable media is not overridden.
One method to achieve the recommended state is to execute the following method(s):
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</si>
  <si>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Ensure GDM autorun-never is enabled.
One method to achieve the recommended state is to execute the following method(s):
Run the following script to set `autorun-never` to `true` for GDM users:
```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
```</t>
  </si>
  <si>
    <t>Ensure GDM autorun-never is not overridden.
One method to achieve the recommended state is to execute the following method(s):
Run the following script to ensure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
```</t>
  </si>
  <si>
    <t>Ensure XDMCP is not enabled.
One method to achieve the recommended state is to execute the following method(s):
Edit the file `/etc/gdm/custom.conf` and remove the line:
```
Enable=true
```</t>
  </si>
  <si>
    <t>Ensure time synchronization is in use.
One method to achieve the recommended state is to execute the following method(s):
Run the following command to install `chrony`:
```
# dnf install chrony
```</t>
  </si>
  <si>
    <t>Ensure chrony is configured.
One method to achieve the recommended state is to execute the following method(s):
Add or edit server or pool lines to `/etc/chrony.conf` or a file in the `/etc/chrony.d` directory as appropriate:
_Example:_
```
server &lt;remote-server&gt;
```</t>
  </si>
  <si>
    <t>Ensure nis client is not installed.
One method to achieve the recommended state is to execute the following method(s):
Run the following command to remove the ypbind package:
```
# dnf remove ypbind
```</t>
  </si>
  <si>
    <t>Ensure tftp client is not installed.
One method to achieve the recommended state is to execute the following method(s):
Run the following command to remove `tftp`:
```
# dnf remove tftp
```</t>
  </si>
  <si>
    <t>Ensure telnet client is not installed.
One method to achieve the recommended state is to execute the following method(s):
Run the following command to remove the `telnet` package:
```
# dnf remove telnet
```</t>
  </si>
  <si>
    <t>Ensure chrony is not run as the root user.
One method to achieve the recommended state is to execute the following method(s):
Edit the file `/etc/sysconfig/chronyd` and add or modify the following line to remove "`-u root`" from any `OPTIONS=` argument:
_Example:_
```
OPTIONS="-F 2"
```
Run the following command to reload the `chronyd.service` configuration:
```
# systemctl reload-or-restart chronyd.service
```</t>
  </si>
  <si>
    <t>Ensure IPv6 status is identified.
One method to achieve the recommended state is to execute the following method(s):
Enable or disable IPv6 in accordance with system requirements and local site policy</t>
  </si>
  <si>
    <t>Ensure wireless interfaces are disabled.
One method to achieve the recommended state is to execute the following method(s):
Run the following script to disable any wireless interfaces:
```
#!/usr/bin/env bash
{
 module_fix()
 {
 if ! modprobe -n -v "$l_mname" | grep -P -- '^\h*install \/bin\/(true|false)'; then
 echo -e " - setting module: \"$l_mname\" to be un-loadable"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
 if [ -n "$(find /sys/class/net/*/ -type d -name wireless)" ]; then
 l_dname=$(for driverdir in $(find /sys/class/net/*/ -type d -name wireless | xargs -0 dirname); do basename "$(readlink -f "$driverdir"/device/driver/module)";done | sort -u)
 for l_mname in $l_dname; do
 module_fix
 done
 fi
}
```</t>
  </si>
  <si>
    <t>Ensure packet redirect sending is disabled.
One method to achieve the recommended state is to execute the following method(s):
Set the following parameters in `/etc/sysctl.conf` or a file in `/etc/sysctl.d/` ending in `.conf`:
- `net.ipv4.conf.all.send_redirects = 0`
- `net.ipv4.conf.default.send_redirects = 0`
_Example:_
```
# printf '%s\n' "net.ipv4.conf.all.send_redirects = 0" "net.ipv4.conf.default.send_redirects = 0" &gt;&gt; /etc/sysctl.d/60-netipv4_sysctl.conf
```
Run the following script to set the active kernel parameters:
```
#!/usr/bin/env bash
{
 sysctl -w net.ipv4.conf.all.send_redirects=0
 sysctl -w net.ipv4.conf.default.send_redirects=0
 sysctl -w net.ipv4.route.flush=1
}
```
**Note:** If these settings appear in a canonically later file, or later in the same file, these settings will be overwritten</t>
  </si>
  <si>
    <t>Ensure source routed packets are not accepted.
One method to achieve the recommended state is to execute the following method(s):
Set the following parameters in `/etc/sysctl.conf` or a file in `/etc/sysctl.d/` ending in `.conf`:
- `net.ipv4.conf.all.accept_source_route = 0`
- `net.ipv4.conf.default.accept_source_route = 0`
_Example:_
```
# printf '%s\n' "net.ipv4.conf.all.accept_source_route = 0" "net.ipv4.conf.default.accept_source_route = 0" &gt;&gt; /etc/sysctl.d/60-netipv4_sysctl.conf
```
Run the following script to set the active kernel parameters:
```
#!/usr/bin/env bash
{
 sysctl -w net.ipv4.conf.all.accept_source_route=0
 sysctl -w net.ipv4.conf.default.accept_source_route=0
 sysctl -w net.ipv4.route.flush=1
}
```
**- IF -** IPv6 is enabled on the system:
Set the following parameters in `/etc/sysctl.conf` or a file in `/etc/sysctl.d/` ending in `.conf`:
- `net.ipv6.conf.all.accept_source_route = 0`
- `net.ipv6.conf.default.accept_source_route = 0`
_Example:_
```
# printf '%s\n' "net.ipv6.conf.all.accept_source_route = 0" "net.ipv6.conf.default.accept_source_route = 0" &gt;&gt; /etc/sysctl.d/60-netipv6_sysctl.conf
```
Run the following command to set the active kernel parameters:
```
#!/usr/bin/env bash
{
 sysctl -w net.ipv6.conf.all.accept_source_route=0
 sysctl -w net.ipv6.conf.default.accept_source_route=0
 sysctl -w net.ipv6.route.flush=1
}
```
**Note:** If these settings appear in a canonically later file, or later in the same file, these settings will be overwritten</t>
  </si>
  <si>
    <t>Ensure bogus icmp responses are ignored.
One method to achieve the recommended state is to execute the following method(s):
Set the following parameter in `/etc/sysctl.conf` or a file in `/etc/sysctl.d/` ending in `.conf`:
- `net.ipv4.icmp_ignore_bogus_error_responses = 1`
_Example:_
```
# printf '%s\n' "net.ipv4.icmp_ignore_bogus_error_responses = 1" &gt;&gt; /etc/sysctl.d/60-netipv4_sysctl.conf
```
Run the following script to set the active kernel parameters:
```
#!/usr/bin/env bash
{
 sysctl -w net.ipv4.icmp_ignore_bogus_error_responses=1
 sysctl -w net.ipv4.route.flush=1
}
```
**Note:** If these settings appear in a canonically later file, or later in the same file, these settings will be overwritten</t>
  </si>
  <si>
    <t>Ensure suspicious packets are logged.
One method to achieve the recommended state is to execute the following method(s):
Set the following parameters in `/etc/sysctl.conf` or a file in `/etc/sysctl.d/` ending in `.conf`:
- `net.ipv4.conf.all.log_martians = 1`
- `net.ipv4.conf.default.log_martians = 1`
_Example:_
```
# printf '%s\n' "net.ipv4.conf.all.log_martians = 1" "net.ipv4.conf.default.log_martians = 1" &gt;&gt; /etc/sysctl.d/60-netipv4_sysctl.conf
```
Run the following script to set the active kernel parameters:
```
#!/usr/bin/env bash
{
 sysctl -w net.ipv4.conf.all.log_martians=1
 sysctl -w net.ipv4.conf.default.log_martians=1
 sysctl -w net.ipv4.route.flush=1
}
```
**Note:** If these settings appear in a canonically later file, or later in the same file, these settings will be overwritten</t>
  </si>
  <si>
    <t>Ensure icmp redirects are not accepted.
One method to achieve the recommended state is to execute the following method(s):
Set the following parameters in `/etc/sysctl.conf` or a file in `/etc/sysctl.d/` ending in `.conf`:
- `net.ipv4.conf.all.accept_redirects = 0`
- `net.ipv4.conf.default.accept_redirects = 0`
_Example:_
```
# printf '%s\n' "net.ipv4.conf.all.accept_redirects = 0" "net.ipv4.conf.default.accept_redirects = 0" &gt;&gt; /etc/sysctl.d/60-netipv4_sysctl.conf
```
Run the following script to set the active kernel parameters:
```
#!/usr/bin/env bash
{
 sysctl -w net.ipv4.conf.all.accept_redirects=0
 sysctl -w net.ipv4.conf.default.accept_redirects=0
 sysctl -w net.ipv4.route.flush=1
}
```
**- IF -** IPv6 is enabled on the system:
Set the following parameters in `/etc/sysctl.conf` or a file in `/etc/sysctl.d/` ending in `.conf`:
- `net.ipv6.conf.all.accept_redirects = 0`
- `net.ipv6.conf.default.accept_redirects = 0`
_Example:_
```
# printf '%s\n' "net.ipv6.conf.all.accept_redirects = 0" "net.ipv6.conf.default.accept_redirects = 0" &gt;&gt; /etc/sysctl.d/60-netipv6_sysctl.conf
```
Run the following script to set the active kernel parameters:
```
#!/usr/bin/env bash
{
 sysctl -w net.ipv6.conf.all.accept_redirects=0
 sysctl -w net.ipv6.conf.default.accept_redirects=0
 sysctl -w net.ipv6.route.flush=1
}
```
**Note:** If these settings appear in a canonically later file, or later in the same file, these settings will be overwritten</t>
  </si>
  <si>
    <t>Ensure secure icmp redirects are not accepted.
One method to achieve the recommended state is to execute the following method(s):
Set the following parameters in `/etc/sysctl.conf` or a file in `/etc/sysctl.d/` ending in `.conf`:
- `net.ipv4.conf.all.secure_redirects = 0`
- `net.ipv4.conf.default.secure_redirects = 0`
_Example:_
```
# printf '%s\n' "net.ipv4.conf.all.secure_redirects = 0" "net.ipv4.conf.default.secure_redirects = 0" &gt;&gt; /etc/sysctl.d/60-netipv4_sysctl.conf
```
Run the following script to set the active kernel parameters:
```
#!/usr/bin/env bash
{
 sysctl -w net.ipv4.conf.all.secure_redirects=0
 sysctl -w net.ipv4.conf.default.secure_redirects=0
 sysctl -w net.ipv4.route.flush=1
}
```
**Note:** If these settings appear in a canonically later file, or later in the same file, these settings will be overwritten</t>
  </si>
  <si>
    <t>Ensure reverse path filtering is enabled.
One method to achieve the recommended state is to execute the following method(s):
Set the following parameters in `/etc/sysctl.conf` or a file in `/etc/sysctl.d/` ending in `.conf`:
- `net.ipv4.conf.all.rp_filter = 1`
- `net.ipv4.conf.default.rp_filter = 1`
_Example:_
```
# printf '%s\n' "net.ipv4.conf.all.rp_filter = 1" "net.ipv4.conf.default.rp_filter = 1" &gt;&gt; /etc/sysctl.d/60-netipv4_sysctl.conf
```
Run the following script to set the active kernel parameters:
```
#!/usr/bin/env bash
{
 sysctl -w net.ipv4.conf.all.rp_filter=1
 sysctl -w net.ipv4.conf.default.rp_filter=1
 sysctl -w net.ipv4.route.flush=1
}
```
**Note:** If these settings appear in a canonically later file, or later in the same file, these settings will be overwritten</t>
  </si>
  <si>
    <t>Ensure nftables is installed.
One method to achieve the recommended state is to execute the following method(s):
Run the following command to install `nftables`
```
# dnf install nftables
```</t>
  </si>
  <si>
    <t>Ensure a single firewall configuration utility is in use.
One method to achieve the recommended state is to execute the following method(s):
Run the following script to ensure that a single firewall utility is in use on the system:
```
#!/usr/bin/env bash
{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echo -e "\n - Configure only ONE firewall either NFTables OR Firewalld and follow the according subsection to complete this remediation process"
 dnf -q install nftables ;;
 *:*:) 
 echo -e "\n - NFTables package is not installed on the system\n - remediating\n - installing NFTables"
 echo -e "\n - Configure only ONE firewall either NFTables OR Firewalld and follow the according subsection to complete this remediation process"
 dnf -q install nftables ;;
 *) 
 echo -e "\n - Unable to determine firewall state" 
 echo -e "\n - MANUAL REMEDIATION REQUIRED: Configure only ONE firewall either NFTables OR Firewalld" ;;
 esac
}
```</t>
  </si>
  <si>
    <t>Ensure nftables base chains exist.
One method to achieve the recommended state is to execute the following method(s):
**- IF -** `NFTables` utility is in use on your system:
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
**Note:** use the `add` command if the `create` command returns an error due to the chain already existing.</t>
  </si>
  <si>
    <t>To close this finding, please provide a screenshot or evidence showing that the  `findmnt -n /var/log/audit` shows nosuid option  with the agency's CAP.</t>
  </si>
  <si>
    <t>To close this finding, please provide a screenshot or evidence showing that the  All password fields in /etc/passwd contain 'x'  with the agency's CAP.</t>
  </si>
  <si>
    <t>To close this finding, please provide a screenshot or evidence showing that the  All enabled accounts have password hash in /etc/shadow  with the agency's CAP.</t>
  </si>
  <si>
    <t>To close this finding, please provide a screenshot or evidence showing that the  All group IDs in passwd have matching entry in group  with the agency's CAP.</t>
  </si>
  <si>
    <t>To close this finding, please provide a screenshot or evidence showing that the  Each UID appears only once in /etc/passwd  with the agency's CAP.</t>
  </si>
  <si>
    <t>To close this finding, please provide a screenshot or evidence showing that the  Each GID appears only once in /etc/group  with the agency's CAP.</t>
  </si>
  <si>
    <t>To close this finding, please provide a screenshot or evidence showing that the  `findmnt -n /home` shows nodev option  with the agency's CAP.</t>
  </si>
  <si>
    <t>To close this finding, please provide a screenshot or evidence showing that the  Each username appears only once in /etc/passwd  with the agency's CAP.</t>
  </si>
  <si>
    <t>To close this finding, please provide a screenshot or evidence showing that the  Each group name appears only once in /etc/group  with the agency's CAP.</t>
  </si>
  <si>
    <t>To close this finding, please provide a screenshot or evidence showing that the  Only root account has UID 0  with the agency's CAP.</t>
  </si>
  <si>
    <t>To close this finding, please provide a screenshot or evidence showing that the  `modprobe -n -v cramfs` returns error  with the agency's CAP.</t>
  </si>
  <si>
    <t>To close this finding, please provide a screenshot or evidence showing that the  `modprobe -n -v freevxfs` returns error  with the agency's CAP.</t>
  </si>
  <si>
    <t>To close this finding, please provide a screenshot or evidence showing that the  `modprobe -n -v hfs` returns error  with the agency's CAP.</t>
  </si>
  <si>
    <t>To close this finding, please provide a screenshot or evidence showing that the  `modprobe -n -v hfsplus` returns error  with the agency's CAP.</t>
  </si>
  <si>
    <t>To close this finding, please provide a screenshot or evidence showing that the  `modprobe -n -v jffs2` returns error  with the agency's CAP.</t>
  </si>
  <si>
    <t>To close this finding, please provide a screenshot or evidence showing that the  `modprobe -n -v usb-storage` returns error  with the agency's CAP.</t>
  </si>
  <si>
    <t>To close this finding, please provide a screenshot or evidence showing that the  `findmnt -n /home` shows nosuid option  with the agency's CAP.</t>
  </si>
  <si>
    <t>To close this finding, please provide a screenshot or evidence showing that the  All unused filesystem modules return load error  with the agency's CAP.</t>
  </si>
  <si>
    <t>To close this finding, please provide a screenshot or evidence showing that the  Required GPG keys installed and valid  with the agency's CAP.</t>
  </si>
  <si>
    <t>To close this finding, please provide a screenshot or evidence showing that the  kernel.randomize_va_space = 2  with the agency's CAP.</t>
  </si>
  <si>
    <t>To close this finding, please provide a screenshot or evidence showing that the  kernel.yama.ptrace_scope = 1 or higher  with the agency's CAP.</t>
  </si>
  <si>
    <t>To close this finding, please provide a screenshot or evidence showing that the  `update-crypto-policies --show` not "LEGACY"  with the agency's CAP.</t>
  </si>
  <si>
    <t>To close this finding, please provide a screenshot or evidence showing that the  No CRYPTO_POLICY in sshd_config  with the agency's CAP.</t>
  </si>
  <si>
    <t>To close this finding, please provide a screenshot or evidence showing that the  sha1-* signatures disabled in crypto policy  with the agency's CAP.</t>
  </si>
  <si>
    <t>To close this finding, please provide a screenshot or evidence showing that the  Weak MACs disabled in crypto policy  with the agency's CAP.</t>
  </si>
  <si>
    <t>To close this finding, please provide a screenshot or evidence showing that the  CBC ciphers disabled for SSH  with the agency's CAP.</t>
  </si>
  <si>
    <t>To close this finding, please provide a screenshot or evidence showing that the  chacha20-poly1305 disabled for SSH  with the agency's CAP.</t>
  </si>
  <si>
    <t>To close this finding, please provide a screenshot or evidence showing that the  `findmnt /dev/shm` shows tmpfs mount  with the agency's CAP.</t>
  </si>
  <si>
    <t>To close this finding, please provide a screenshot or evidence showing that the  EtM ciphers disabled for SSH  with the agency's CAP.</t>
  </si>
  <si>
    <t>To close this finding, please provide a screenshot or evidence showing that the  `systemctl is-enabled autofs` returns disabled/missing  with the agency's CAP.</t>
  </si>
  <si>
    <t>To close this finding, please provide a screenshot or evidence showing that the  `systemctl is-enabled avahi-daemon` returns disabled/missing  with the agency's CAP.</t>
  </si>
  <si>
    <t>To close this finding, please provide a screenshot or evidence showing that the  `systemctl is-enabled dhcpd` returns disabled/missing  with the agency's CAP.</t>
  </si>
  <si>
    <t>To close this finding, please provide a screenshot or evidence showing that the  `systemctl is-enabled named` returns disabled/missing  with the agency's CAP.</t>
  </si>
  <si>
    <t>To close this finding, please provide a screenshot or evidence showing that the  `systemctl is-enabled dnsmasq` returns disabled/missing  with the agency's CAP.</t>
  </si>
  <si>
    <t>To close this finding, please provide a screenshot or evidence showing that the  `systemctl is-enabled smb` returns disabled/missing  with the agency's CAP.</t>
  </si>
  <si>
    <t>To close this finding, please provide a screenshot or evidence showing that the  `systemctl is-enabled vsftpd` returns disabled/missing  with the agency's CAP.</t>
  </si>
  <si>
    <t>To close this finding, please provide a screenshot or evidence showing that the  `systemctl is-enabled dovecot` returns disabled/missing  with the agency's CAP.</t>
  </si>
  <si>
    <t>To close this finding, please provide a screenshot or evidence showing that the  `systemctl is-enabled nfs` returns disabled/missing  with the agency's CAP.</t>
  </si>
  <si>
    <t>To close this finding, please provide a screenshot or evidence showing that the  `findmnt -n /dev/shm` shows nodev option  with the agency's CAP.</t>
  </si>
  <si>
    <t>To close this finding, please provide a screenshot or evidence showing that the  `systemctl is-enabled ypserv` returns disabled/missing  with the agency's CAP.</t>
  </si>
  <si>
    <t>To close this finding, please provide a screenshot or evidence showing that the  `systemctl is-enabled cups` returns disabled/missing  with the agency's CAP.</t>
  </si>
  <si>
    <t>To close this finding, please provide a screenshot or evidence showing that the  `systemctl is-enabled rpcbind` returns disabled/missing  with the agency's CAP.</t>
  </si>
  <si>
    <t>To close this finding, please provide a screenshot or evidence showing that the  `systemctl is-enabled rsyncd` returns disabled/missing  with the agency's CAP.</t>
  </si>
  <si>
    <t>To close this finding, please provide a screenshot or evidence showing that the  `systemctl is-enabled snmpd` returns disabled/missing  with the agency's CAP.</t>
  </si>
  <si>
    <t>To close this finding, please provide a screenshot or evidence showing that the  `systemctl is-enabled telnet.socket` returns disabled/missing  with the agency's CAP.</t>
  </si>
  <si>
    <t>To close this finding, please provide a screenshot or evidence showing that the  `systemctl is-enabled tftp.socket` returns disabled/missing  with the agency's CAP.</t>
  </si>
  <si>
    <t>To close this finding, please provide a screenshot or evidence showing that the  `systemctl is-enabled squid` returns disabled/missing  with the agency's CAP.</t>
  </si>
  <si>
    <t>To close this finding, please provide a screenshot or evidence showing that the  `systemctl is-enabled httpd` returns disabled/missing  with the agency's CAP.</t>
  </si>
  <si>
    <t>To close this finding, please provide a screenshot or evidence showing that the  `systemctl is-enabled xinetd` returns disabled/missing  with the agency's CAP.</t>
  </si>
  <si>
    <t>To close this finding, please provide a screenshot or evidence showing that the  `findmnt -n /dev/shm` shows noexec option  with the agency's CAP.</t>
  </si>
  <si>
    <t>To close this finding, please provide a screenshot or evidence showing that the  postfix inet_interfaces = loopback-only or localhost  with the agency's CAP.</t>
  </si>
  <si>
    <t>To close this finding, please provide a screenshot or evidence showing that the  Only approved services listening on network ports  with the agency's CAP.</t>
  </si>
  <si>
    <t>To close this finding, please provide a screenshot or evidence showing that the  `rpm -q ftp` returns package not installed  with the agency's CAP.</t>
  </si>
  <si>
    <t>To close this finding, please provide a screenshot or evidence showing that the  `systemctl is-enabled crond` returns enabled  with the agency's CAP.</t>
  </si>
  <si>
    <t>To close this finding, please provide a screenshot or evidence showing that the  cron.allow exists with authorized users only  with the agency's CAP.</t>
  </si>
  <si>
    <t>To close this finding, please provide a screenshot or evidence showing that the  `systemctl is-enabled bluetooth` returns disabled  with the agency's CAP.</t>
  </si>
  <si>
    <t>To close this finding, please provide a screenshot or evidence showing that the  net.ipv4.ip_forward = 0  with the agency's CAP.</t>
  </si>
  <si>
    <t>To close this finding, please provide a screenshot or evidence showing that the  net.ipv4.icmp_echo_ignore_broadcasts = 1  with the agency's CAP.</t>
  </si>
  <si>
    <t>To close this finding, please provide a screenshot or evidence showing that the  net.ipv4.tcp_syncookies = 1  with the agency's CAP.</t>
  </si>
  <si>
    <t>To close this finding, please provide a screenshot or evidence showing that the  net.ipv6.conf.all.accept_ra = 0  with the agency's CAP.</t>
  </si>
  <si>
    <t>To close this finding, please provide a screenshot or evidence showing that the  `findmnt -n /dev/shm` shows nosuid option  with the agency's CAP.</t>
  </si>
  <si>
    <t>To close this finding, please provide a screenshot or evidence showing that the  Loopback traffic properly configured in firewalld  with the agency's CAP.</t>
  </si>
  <si>
    <t>To close this finding, please provide a screenshot or evidence showing that the  Loopback traffic properly configured in nftables  with the agency's CAP.</t>
  </si>
  <si>
    <t>To close this finding, please provide a screenshot or evidence showing that the  Strong ciphers configured in sshd_config  with the agency's CAP.</t>
  </si>
  <si>
    <t>To close this finding, please provide a screenshot or evidence showing that the  Strong key exchange algorithms configured  with the agency's CAP.</t>
  </si>
  <si>
    <t>To close this finding, please provide a screenshot or evidence showing that the  Strong MACs configured in sshd_config  with the agency's CAP.</t>
  </si>
  <si>
    <t>To close this finding, please provide a screenshot or evidence showing that the  AllowUsers, AllowGroups, DenyUsers, or DenyGroups configured  with the agency's CAP.</t>
  </si>
  <si>
    <t>To close this finding, please provide a screenshot or evidence showing that the  ClientAliveInterval ≤ 300, ClientAliveCountMax ≤ 3  with the agency's CAP.</t>
  </si>
  <si>
    <t>To close this finding, please provide a screenshot or evidence showing that the  HostbasedAuthentication no in sshd_config  with the agency's CAP.</t>
  </si>
  <si>
    <t>To close this finding, please provide a screenshot or evidence showing that the  IgnoreRhosts yes in sshd_config  with the agency's CAP.</t>
  </si>
  <si>
    <t>To close this finding, please provide a screenshot or evidence showing that the  LoginGraceTime ≤ 60  with the agency's CAP.</t>
  </si>
  <si>
    <t>To close this finding, please provide a screenshot or evidence showing that the  LogLevel VERBOSE or INFO  with the agency's CAP.</t>
  </si>
  <si>
    <t>To close this finding, please provide a screenshot or evidence showing that the  MaxAuthTries ≤ 4  with the agency's CAP.</t>
  </si>
  <si>
    <t>To close this finding, please provide a screenshot or evidence showing that the  MaxStartups configured with "10:30:60"  with the agency's CAP.</t>
  </si>
  <si>
    <t>To close this finding, please provide a screenshot or evidence showing that the  MaxSessions ≤ 10  with the agency's CAP.</t>
  </si>
  <si>
    <t>To close this finding, please provide a screenshot or evidence showing that the  PermitEmptyPasswords no  with the agency's CAP.</t>
  </si>
  <si>
    <t>To close this finding, please provide a screenshot or evidence showing that the  PermitRootLogin no  with the agency's CAP.</t>
  </si>
  <si>
    <t>To close this finding, please provide a screenshot or evidence showing that the  PermitUserEnvironment no  with the agency's CAP.</t>
  </si>
  <si>
    <t>To close this finding, please provide a screenshot or evidence showing that the  UsePAM yes in sshd_config  with the agency's CAP.</t>
  </si>
  <si>
    <t>To close this finding, please provide a screenshot or evidence showing that the  Latest PAM version installed  with the agency's CAP.</t>
  </si>
  <si>
    <t>To close this finding, please provide a screenshot or evidence showing that the  Latest authselect version installed  with the agency's CAP.</t>
  </si>
  <si>
    <t>To close this finding, please provide a screenshot or evidence showing that the  Valid repositories configured and GPG-signed  with the agency's CAP.</t>
  </si>
  <si>
    <t>To close this finding, please provide a screenshot or evidence showing that the  Latest libpwquality version installed  with the agency's CAP.</t>
  </si>
  <si>
    <t>To close this finding, please provide a screenshot or evidence showing that the  Required PAM modules in active profile  with the agency's CAP.</t>
  </si>
  <si>
    <t>To close this finding, please provide a screenshot or evidence showing that the  pam_faillock properly configured  with the agency's CAP.</t>
  </si>
  <si>
    <t>To close this finding, please provide a screenshot or evidence showing that the  pam_pwquality properly configured  with the agency's CAP.</t>
  </si>
  <si>
    <t>To close this finding, please provide a screenshot or evidence showing that the  pam_pwhistory properly configured  with the agency's CAP.</t>
  </si>
  <si>
    <t>To close this finding, please provide a screenshot or evidence showing that the  pam_unix properly configured  with the agency's CAP.</t>
  </si>
  <si>
    <t>To close this finding, please provide a screenshot or evidence showing that the  Unlock time ≥ 900 seconds  with the agency's CAP.</t>
  </si>
  <si>
    <t>To close this finding, please provide a screenshot or evidence showing that the  difok ≥ 8 in pwquality.conf  with the agency's CAP.</t>
  </si>
  <si>
    <t>To close this finding, please provide a screenshot or evidence showing that the  minlen ≥ 14 in pwquality.conf  with the agency's CAP.</t>
  </si>
  <si>
    <t>To close this finding, please provide a screenshot or evidence showing that the  AIDE package installed and configured  with the agency's CAP.</t>
  </si>
  <si>
    <t>To close this finding, please provide a screenshot or evidence showing that the  minclass ≥ 4 in pwquality.conf  with the agency's CAP.</t>
  </si>
  <si>
    <t>To close this finding, please provide a screenshot or evidence showing that the  maxrepeat ≤ 3 in pwquality.conf  with the agency's CAP.</t>
  </si>
  <si>
    <t>To close this finding, please provide a screenshot or evidence showing that the  maxsequence ≤ 3 in pwquality.conf  with the agency's CAP.</t>
  </si>
  <si>
    <t>To close this finding, please provide a screenshot or evidence showing that the  dictcheck = 1 in pwquality.conf  with the agency's CAP.</t>
  </si>
  <si>
    <t>To close this finding, please provide a screenshot or evidence showing that the  enforce_for_root in pwquality.conf  with the agency's CAP.</t>
  </si>
  <si>
    <t>To close this finding, please provide a screenshot or evidence showing that the  remember ≥ 5 passwords  with the agency's CAP.</t>
  </si>
  <si>
    <t>To close this finding, please provide a screenshot or evidence showing that the  remember rule applies to root user  with the agency's CAP.</t>
  </si>
  <si>
    <t>To close this finding, please provide a screenshot or evidence showing that the  use_authtok option present in pam_pwhistory config  with the agency's CAP.</t>
  </si>
  <si>
    <t>To close this finding, please provide a screenshot or evidence showing that the  nullok option absent in pam_unix config  with the agency's CAP.</t>
  </si>
  <si>
    <t>To close this finding, please provide a screenshot or evidence showing that the  remember option absent in pam_unix config  with the agency's CAP.</t>
  </si>
  <si>
    <t>To close this finding, please provide a screenshot or evidence showing that the  AIDE check scheduled in cron  with the agency's CAP.</t>
  </si>
  <si>
    <t>To close this finding, please provide a screenshot or evidence showing that the  sha512 option present in pam_unix config  with the agency's CAP.</t>
  </si>
  <si>
    <t>To close this finding, please provide a screenshot or evidence showing that the  use_authtok option present in pam_unix config  with the agency's CAP.</t>
  </si>
  <si>
    <t>To close this finding, please provide a screenshot or evidence showing that the  SHA512 set as password hash method  with the agency's CAP.</t>
  </si>
  <si>
    <t>To close this finding, please provide a screenshot or evidence showing that the  Only root account has GID 0  with the agency's CAP.</t>
  </si>
  <si>
    <t>To close this finding, please provide a screenshot or evidence showing that the  Only root group has GID 0  with the agency's CAP.</t>
  </si>
  <si>
    <t>To close this finding, please provide a screenshot or evidence showing that the  Direct root login restricted to system console  with the agency's CAP.</t>
  </si>
  <si>
    <t>To close this finding, please provide a screenshot or evidence showing that the  Root PATH contains no writable directories  with the agency's CAP.</t>
  </si>
  <si>
    <t>To close this finding, please provide a screenshot or evidence showing that the  Audit tools have valid checksums/signatures  with the agency's CAP.</t>
  </si>
  <si>
    <t>To close this finding, please provide a screenshot or evidence showing that the  Root umask set to 027 or more restrictive  with the agency's CAP.</t>
  </si>
  <si>
    <t>To close this finding, please provide a screenshot or evidence showing that the  System accounts set to nologin/false  with the agency's CAP.</t>
  </si>
  <si>
    <t>To close this finding, please provide a screenshot or evidence showing that the  Invalid shell accounts have locked password  with the agency's CAP.</t>
  </si>
  <si>
    <t>To close this finding, please provide a screenshot or evidence showing that the  TMOUT=900 or less in shell config  with the agency's CAP.</t>
  </si>
  <si>
    <t>To close this finding, please provide a screenshot or evidence showing that the  umask 027 or more restrictive in shell config  with the agency's CAP.</t>
  </si>
  <si>
    <t>To close this finding, please provide a screenshot or evidence showing that the  journald service running and enabled  with the agency's CAP.</t>
  </si>
  <si>
    <t>To close this finding, please provide a screenshot or evidence showing that the  Secure permissions on journal files  with the agency's CAP.</t>
  </si>
  <si>
    <t>To close this finding, please provide a screenshot or evidence showing that the  SystemMaxFileSize set appropriately  with the agency's CAP.</t>
  </si>
  <si>
    <t>To close this finding, please provide a screenshot or evidence showing that the  Single logging system active  with the agency's CAP.</t>
  </si>
  <si>
    <t>To close this finding, please provide a screenshot or evidence showing that the  ForwardToSyslog=no in journald.conf  with the agency's CAP.</t>
  </si>
  <si>
    <t>To close this finding, please provide a screenshot or evidence showing that the  GRUB bootloader password configured  with the agency's CAP.</t>
  </si>
  <si>
    <t>To close this finding, please provide a screenshot or evidence showing that the  Compress=yes in journald.conf  with the agency's CAP.</t>
  </si>
  <si>
    <t>To close this finding, please provide a screenshot or evidence showing that the  Storage=persistent in journald.conf  with the agency's CAP.</t>
  </si>
  <si>
    <t>To close this finding, please provide a screenshot or evidence showing that the  Valid SSL certificates configured  with the agency's CAP.</t>
  </si>
  <si>
    <t>To close this finding, please provide a screenshot or evidence showing that the  Journal upload service running/enabled  with the agency's CAP.</t>
  </si>
  <si>
    <t>To close this finding, please provide a screenshot or evidence showing that the  Journal remote service disabled  with the agency's CAP.</t>
  </si>
  <si>
    <t>To close this finding, please provide a screenshot or evidence showing that the  rsyslog service running and enabled  with the agency's CAP.</t>
  </si>
  <si>
    <t>To close this finding, please provide a screenshot or evidence showing that the  FileCreateMode 0640 or more restrictive  with the agency's CAP.</t>
  </si>
  <si>
    <t>To close this finding, please provide a screenshot or evidence showing that the  All required log files configured  with the agency's CAP.</t>
  </si>
  <si>
    <t>To close this finding, please provide a screenshot or evidence showing that the  Proper logrotate configuration present  with the agency's CAP.</t>
  </si>
  <si>
    <t>To close this finding, please provide a screenshot or evidence showing that the  Log files have 640 or more restrictive permissions  with the agency's CAP.</t>
  </si>
  <si>
    <t>To close this finding, please provide a screenshot or evidence showing that the  Bootloader config permissions 600 or more restrictive  with the agency's CAP.</t>
  </si>
  <si>
    <t>To close this finding, please provide a screenshot or evidence showing that the  /etc/shells has 644 permissions  with the agency's CAP.</t>
  </si>
  <si>
    <t>To close this finding, please provide a screenshot or evidence showing that the  opasswd has 600 permissions  with the agency's CAP.</t>
  </si>
  <si>
    <t>To close this finding, please provide a screenshot or evidence showing that the  No unauthorized world-writable files  with the agency's CAP.</t>
  </si>
  <si>
    <t>To close this finding, please provide a screenshot or evidence showing that the  All files have valid owner/group  with the agency's CAP.</t>
  </si>
  <si>
    <t>To close this finding, please provide a screenshot or evidence showing that the  All SUID/SGID files authorized  with the agency's CAP.</t>
  </si>
  <si>
    <t>To close this finding, please provide a screenshot or evidence showing that the  Home directories 750 or more restrictive  with the agency's CAP.</t>
  </si>
  <si>
    <t>To close this finding, please provide a screenshot or evidence showing that the  Dot files 740 or more restrictive  with the agency's CAP.</t>
  </si>
  <si>
    <t>To close this finding, please provide a screenshot or evidence showing that the  Core dumps disabled in limits.conf  with the agency's CAP.</t>
  </si>
  <si>
    <t>To close this finding, please provide a screenshot or evidence showing that the  ProcessSizeMax=0 in coredump.conf  with the agency's CAP.</t>
  </si>
  <si>
    <t>To close this finding, please provide a screenshot or evidence showing that the  SELinux package installed  with the agency's CAP.</t>
  </si>
  <si>
    <t>To close this finding, please provide a screenshot or evidence showing that the  No selinux=0 or enforcing=0 in grub config  with the agency's CAP.</t>
  </si>
  <si>
    <t>To close this finding, please provide a screenshot or evidence showing that the  SELinux policy set to targeted or mls  with the agency's CAP.</t>
  </si>
  <si>
    <t>To close this finding, please provide a screenshot or evidence showing that the  SELinux mode set to enforcing  with the agency's CAP.</t>
  </si>
  <si>
    <t>To close this finding, please provide a screenshot or evidence showing that the  `rpm -q setroubleshoot` returns not installed  with the agency's CAP.</t>
  </si>
  <si>
    <t>To close this finding, please provide a screenshot or evidence showing that the  `rpm -q mcstrans` returns not installed  with the agency's CAP.</t>
  </si>
  <si>
    <t>To close this finding, please provide a screenshot or evidence showing that the  /etc/motd contains appropriate warning  with the agency's CAP.</t>
  </si>
  <si>
    <t>To close this finding, please provide a screenshot or evidence showing that the  /etc/issue contains appropriate warning  with the agency's CAP.</t>
  </si>
  <si>
    <t>To close this finding, please provide a screenshot or evidence showing that the  /etc/issue.net contains appropriate warning  with the agency's CAP.</t>
  </si>
  <si>
    <t>To close this finding, please provide a screenshot or evidence showing that the  /etc/motd permissions 644, owner root:root  with the agency's CAP.</t>
  </si>
  <si>
    <t>To close this finding, please provide a screenshot or evidence showing that the  /etc/issue permissions 644, owner root:root  with the agency's CAP.</t>
  </si>
  <si>
    <t>To close this finding, please provide a screenshot or evidence showing that the  /etc/issue.net permissions 644, owner root:root  with the agency's CAP.</t>
  </si>
  <si>
    <t>To close this finding, please provide a screenshot or evidence showing that the  GDM banner configured with proper warning  with the agency's CAP.</t>
  </si>
  <si>
    <t>To close this finding, please provide a screenshot or evidence showing that the  disable-user-list=true in GDM config  with the agency's CAP.</t>
  </si>
  <si>
    <t>To close this finding, please provide a screenshot or evidence showing that the  Idle timeout configured in GDM  with the agency's CAP.</t>
  </si>
  <si>
    <t>To close this finding, please provide a screenshot or evidence showing that the  Screen lock settings locked in GDM  with the agency's CAP.</t>
  </si>
  <si>
    <t>To close this finding, please provide a screenshot or evidence showing that the  Automount disabled in GDM  with the agency's CAP.</t>
  </si>
  <si>
    <t>To close this finding, please provide a screenshot or evidence showing that the  Automount settings locked  with the agency's CAP.</t>
  </si>
  <si>
    <t>To close this finding, please provide a screenshot or evidence showing that the  autorun-never=true in GDM config  with the agency's CAP.</t>
  </si>
  <si>
    <t>To close this finding, please provide a screenshot or evidence showing that the  Autorun settings locked  with the agency's CAP.</t>
  </si>
  <si>
    <t>To close this finding, please provide a screenshot or evidence showing that the  XDMCP disabled in GDM config  with the agency's CAP.</t>
  </si>
  <si>
    <t>To close this finding, please provide a screenshot or evidence showing that the  Chrony or NTP service active  with the agency's CAP.</t>
  </si>
  <si>
    <t>To close this finding, please provide a screenshot or evidence showing that the  Valid time sources in chrony.conf  with the agency's CAP.</t>
  </si>
  <si>
    <t>To close this finding, please provide a screenshot or evidence showing that the  `rpm -q ypbind` returns not installed  with the agency's CAP.</t>
  </si>
  <si>
    <t>To close this finding, please provide a screenshot or evidence showing that the  `rpm -q tftp` returns not installed  with the agency's CAP.</t>
  </si>
  <si>
    <t>To close this finding, please provide a screenshot or evidence showing that the  `rpm -q telnet` returns not installed  with the agency's CAP.</t>
  </si>
  <si>
    <t>To close this finding, please provide a screenshot or evidence showing that the  Chrony running as chrony user  with the agency's CAP.</t>
  </si>
  <si>
    <t>To close this finding, please provide a screenshot or evidence showing that the  IPv6 explicitly enabled or disabled  with the agency's CAP.</t>
  </si>
  <si>
    <t>To close this finding, please provide a screenshot or evidence showing that the  All wireless interfaces down/disabled  with the agency's CAP.</t>
  </si>
  <si>
    <t>To close this finding, please provide a screenshot or evidence showing that the  net.ipv4.conf.all.send_redirects = 0  with the agency's CAP.</t>
  </si>
  <si>
    <t>To close this finding, please provide a screenshot or evidence showing that the  net.ipv4.conf.all.accept_source_route = 0  with the agency's CAP.</t>
  </si>
  <si>
    <t>To close this finding, please provide a screenshot or evidence showing that the  net.ipv4.icmp_ignore_bogus_error_responses = 1  with the agency's CAP.</t>
  </si>
  <si>
    <t>To close this finding, please provide a screenshot or evidence showing that the  net.ipv4.conf.all.log_martians = 1  with the agency's CAP.</t>
  </si>
  <si>
    <t>To close this finding, please provide a screenshot or evidence showing that the  net.ipv4.conf.all.accept_redirects = 0  with the agency's CAP.</t>
  </si>
  <si>
    <t>To close this finding, please provide a screenshot or evidence showing that the  net.ipv4.conf.all.secure_redirects = 0  with the agency's CAP.</t>
  </si>
  <si>
    <t>To close this finding, please provide a screenshot or evidence showing that the  net.ipv4.conf.all.rp_filter = 1  with the agency's CAP.</t>
  </si>
  <si>
    <t>To close this finding, please provide a screenshot or evidence showing that the  `rpm -q nftables` shows package installed  with the agency's CAP.</t>
  </si>
  <si>
    <t>To close this finding, please provide a screenshot or evidence showing that the  Only one firewall utility active  with the agency's CAP.</t>
  </si>
  <si>
    <t>To close this finding, please provide a screenshot or evidence showing that the  Required base chains present  with the agency's CAP.</t>
  </si>
  <si>
    <t>To close this finding, please provide a screenshot or evidence showing that the  `dnf check-update` returns no available updates. All security packages are current with the agency's CAP.</t>
  </si>
  <si>
    <t>To close this finding, please provide a screenshot or evidence showing that the  `findmnt /tmp` shows /tmp mounted on separate partition with the agency's CAP.</t>
  </si>
  <si>
    <t>To close this finding, please provide a screenshot or evidence showing that the  `findmnt -n /tmp` output includes "nodev" option with the agency's CAP.</t>
  </si>
  <si>
    <t>To close this finding, please provide a screenshot or evidence showing that the  `findmnt -n /tmp` output includes "noexec" option with the agency's CAP.</t>
  </si>
  <si>
    <t>To close this finding, please provide a screenshot or evidence showing that the  `findmnt -n /tmp` output includes "nosuid" option with the agency's CAP.</t>
  </si>
  <si>
    <t>To close this finding, please provide a screenshot or evidence showing that the  `findmnt -n /var` output includes "nodev" option with the agency's CAP.</t>
  </si>
  <si>
    <t>To close this finding, please provide a screenshot or evidence showing that the  `findmnt -n /var` output includes "nosuid" option with the agency's CAP.</t>
  </si>
  <si>
    <t>To close this finding, please provide a screenshot or evidence showing that the  `findmnt -n /var/tmp` output includes "noexec" option with the agency's CAP.</t>
  </si>
  <si>
    <t>To close this finding, please provide a screenshot or evidence showing that the  Only required services and ports are allowed in firewall rules. `firewall-cmd --list-all` shows minimal necessary services with the agency's CAP.</t>
  </si>
  <si>
    <t>To close this finding, please provide a screenshot or evidence showing that the  nftables rules include proper established connection handling with the agency's CAP.</t>
  </si>
  <si>
    <t>To close this finding, please provide a screenshot or evidence showing that the  Default policy set to DROP for all chains with the agency's CAP.</t>
  </si>
  <si>
    <t>To close this finding, please provide a screenshot or evidence showing that the  `rpm -q rsyslog` shows package is installed with the agency's CAP.</t>
  </si>
  <si>
    <t>To close this finding, please provide a screenshot or evidence showing that the  ForwardToSyslog=yes in journald.conf with the agency's CAP.</t>
  </si>
  <si>
    <t>To close this finding, please provide a screenshot or evidence showing that the  `findmnt -n /var/tmp` output includes "nosuid" option with the agency's CAP.</t>
  </si>
  <si>
    <t>To close this finding, please provide a screenshot or evidence showing that the  Remote log forwarding configured in rsyslog.conf with the agency's CAP.</t>
  </si>
  <si>
    <t>To close this finding, please provide a screenshot or evidence showing that the  No imtcp or imudp modules loaded in rsyslog config with the agency's CAP.</t>
  </si>
  <si>
    <t>To close this finding, please provide a screenshot or evidence showing that the  `rpm -q systemd-journal-remote` shows package is installed with the agency's CAP.</t>
  </si>
  <si>
    <t>To close this finding, please provide a screenshot or evidence showing that the  `findmnt -n /var/tmp` output includes "nodev" option with the agency's CAP.</t>
  </si>
  <si>
    <t>To close this finding, please provide a screenshot or evidence showing that the  File permissions are 600 or more restrictive. Owner/group root with the agency's CAP.</t>
  </si>
  <si>
    <t>To close this finding, please provide a screenshot or evidence showing that the  Directory permissions are 700. Owner/group root with the agency's CAP.</t>
  </si>
  <si>
    <t>To close this finding, please provide a screenshot or evidence showing that the  Banner directive set in sshd_config with appropriate warning message with the agency's CAP.</t>
  </si>
  <si>
    <t>To close this finding, please provide a screenshot or evidence showing that the  `findmnt -n /var/log` output includes "nodev" option with the agency's CAP.</t>
  </si>
  <si>
    <t>To close this finding, please provide a screenshot or evidence showing that the  at.allow exists with authorized users only or at.deny empty/nonexistent with the agency's CAP.</t>
  </si>
  <si>
    <t>To close this finding, please provide a screenshot or evidence showing that the  File permissions 600 or more restrictive. Owner/group root with the agency's CAP.</t>
  </si>
  <si>
    <t>To close this finding, please provide a screenshot or evidence showing that the  Private key permissions 600 or more restrictive. Owner root with the agency's CAP.</t>
  </si>
  <si>
    <t>To close this finding, please provide a screenshot or evidence showing that the  Public key permissions 644 or more restrictive. Owner root with the agency's CAP.</t>
  </si>
  <si>
    <t>To close this finding, please provide a screenshot or evidence showing that the  `findmnt -n /var/log` output includes "noexec" option with the agency's CAP.</t>
  </si>
  <si>
    <t>To close this finding, please provide a screenshot or evidence showing that the  `rpm -q sudo` shows package is installed with the agency's CAP.</t>
  </si>
  <si>
    <t>To close this finding, please provide a screenshot or evidence showing that the  `findmnt -n /var/log` output includes "nosuid" option with the agency's CAP.</t>
  </si>
  <si>
    <t>To close this finding, please provide a screenshot or evidence showing that the  Defaults use_pty in sudoers configuration with the agency's CAP.</t>
  </si>
  <si>
    <t>To close this finding, please provide a screenshot or evidence showing that the  Defaults logfile configured in sudoers with the agency's CAP.</t>
  </si>
  <si>
    <t>To close this finding, please provide a screenshot or evidence showing that the  No !authenticate in sudoers configuration with the agency's CAP.</t>
  </si>
  <si>
    <t>To close this finding, please provide a screenshot or evidence showing that the  timestamp_timeout=15 or less in sudoers with the agency's CAP.</t>
  </si>
  <si>
    <t>To close this finding, please provide a screenshot or evidence showing that the  su command restricted to wheel group members only with the agency's CAP.</t>
  </si>
  <si>
    <t>To close this finding, please provide a screenshot or evidence showing that the  `findmnt -n /var/log/audit` output includes "noexec" option with the agency's CAP.</t>
  </si>
  <si>
    <t>To close this finding, please provide a screenshot or evidence showing that the  `findmnt -n /var/log/audit` output includes "nodev" option with the agency's CAP.</t>
  </si>
  <si>
    <t>To close this finding, please provide a screenshot or evidence showing that the  All users' password change dates &lt; current date with the agency's CAP.</t>
  </si>
  <si>
    <t>To close this finding, please provide a screenshot or evidence showing that the  File permissions 644. Owner/group root with the agency's CAP.</t>
  </si>
  <si>
    <t>To close this finding, please provide a screenshot or evidence showing that the  File permissions 000. Owner root, group shadow with the agency's CAP.</t>
  </si>
  <si>
    <t>Malicious Code Protection</t>
  </si>
  <si>
    <r>
      <t xml:space="preserve"> System has pending security updates or outdated packages. </t>
    </r>
    <r>
      <rPr>
        <b/>
        <sz val="10"/>
        <color rgb="FFFF0000"/>
        <rFont val="Arial"/>
        <family val="2"/>
      </rPr>
      <t xml:space="preserve">%INCLUDE UPDATE LEVEL/PATCH LEVEL AND IF THERE ARE CRITICAL CVEs%".  </t>
    </r>
  </si>
  <si>
    <t>Internal System Connections</t>
  </si>
  <si>
    <t>Audit Log Storage Capacity</t>
  </si>
  <si>
    <t>(Information System Monitoring</t>
  </si>
  <si>
    <t>**Note:** If GDM is not installed on the system, this section can be skipped</t>
  </si>
  <si>
    <t>**Note:** This recommendation only applies if `rsyslog` is the chosen method for client side logging. Do not apply this recommendation if `systemd-journald` is used.</t>
  </si>
  <si>
    <t>**Note:** This recommendation **only applies if `journald` is the chosen method for client side logging**. Do not apply this recommendation if `rsyslog` is used.</t>
  </si>
  <si>
    <t>Added New Test Case based on CIS Benchmark</t>
  </si>
  <si>
    <t>OEL9-02</t>
  </si>
  <si>
    <t>Removed Test Case based on CIS Benchmark</t>
  </si>
  <si>
    <t>OEL9-03</t>
  </si>
  <si>
    <t>OEL9-34</t>
  </si>
  <si>
    <t>OEL9-39</t>
  </si>
  <si>
    <t>OEL9-57</t>
  </si>
  <si>
    <t>OEL9-60</t>
  </si>
  <si>
    <t>OEL9-62</t>
  </si>
  <si>
    <t>OEL9-64</t>
  </si>
  <si>
    <t>OEL9-65</t>
  </si>
  <si>
    <t>OEL9-66</t>
  </si>
  <si>
    <t>OEL9-67</t>
  </si>
  <si>
    <t>OEL9-68</t>
  </si>
  <si>
    <t>OEL9-69</t>
  </si>
  <si>
    <t>OEL9-70</t>
  </si>
  <si>
    <t>OEL9-71</t>
  </si>
  <si>
    <t>OEL9-72</t>
  </si>
  <si>
    <t>OEL9-73</t>
  </si>
  <si>
    <t>OEL9-74</t>
  </si>
  <si>
    <t>OEL9-75</t>
  </si>
  <si>
    <t>OEL9-76</t>
  </si>
  <si>
    <t>OEL9-78</t>
  </si>
  <si>
    <t>OEL9-80</t>
  </si>
  <si>
    <t>OEL9-83</t>
  </si>
  <si>
    <t>OEL9-86</t>
  </si>
  <si>
    <t>OEL9-92</t>
  </si>
  <si>
    <t>OEL9-93</t>
  </si>
  <si>
    <t>OEL9-96</t>
  </si>
  <si>
    <t>OEL9-97</t>
  </si>
  <si>
    <t>OEL9-99</t>
  </si>
  <si>
    <t>OEL9-103</t>
  </si>
  <si>
    <t>OEL9-104</t>
  </si>
  <si>
    <t>OEL9-106</t>
  </si>
  <si>
    <t>OEL9-108</t>
  </si>
  <si>
    <t>OEL9-109</t>
  </si>
  <si>
    <t>OEL9-112</t>
  </si>
  <si>
    <t>OEL9-113</t>
  </si>
  <si>
    <t>OEL9-114</t>
  </si>
  <si>
    <t>OEL9-115</t>
  </si>
  <si>
    <t>OEL9-116</t>
  </si>
  <si>
    <t>OEL9-117</t>
  </si>
  <si>
    <t>OEL9-119</t>
  </si>
  <si>
    <t>OEL9-120</t>
  </si>
  <si>
    <t>OEL9-121</t>
  </si>
  <si>
    <t>OEL9-122</t>
  </si>
  <si>
    <t>OEL9-134</t>
  </si>
  <si>
    <t>OEL9-135</t>
  </si>
  <si>
    <t>OEL9-136</t>
  </si>
  <si>
    <t>OEL9-137</t>
  </si>
  <si>
    <t>OEL9-138</t>
  </si>
  <si>
    <t>OEL9-139</t>
  </si>
  <si>
    <t>OEL9-140</t>
  </si>
  <si>
    <t>OEL9-141</t>
  </si>
  <si>
    <t>OEL9-142</t>
  </si>
  <si>
    <t>OEL9-143</t>
  </si>
  <si>
    <t>OEL9-144</t>
  </si>
  <si>
    <t>OEL9-145</t>
  </si>
  <si>
    <t>OEL9-146</t>
  </si>
  <si>
    <t>OEL9-147</t>
  </si>
  <si>
    <t>OEL9-148</t>
  </si>
  <si>
    <t>OEL9-155</t>
  </si>
  <si>
    <t>OEL9-156</t>
  </si>
  <si>
    <t>OEL9-157</t>
  </si>
  <si>
    <t>OEL9-158</t>
  </si>
  <si>
    <t>OEL9-159</t>
  </si>
  <si>
    <t>OEL9-160</t>
  </si>
  <si>
    <t>OEL9-161</t>
  </si>
  <si>
    <t>OEL9-162</t>
  </si>
  <si>
    <t>OEL9-163</t>
  </si>
  <si>
    <t>OEL9-164</t>
  </si>
  <si>
    <t>OEL9-165</t>
  </si>
  <si>
    <t>OEL9-166</t>
  </si>
  <si>
    <t>OEL9-167</t>
  </si>
  <si>
    <t>OEL9-168</t>
  </si>
  <si>
    <t>OEL9-169</t>
  </si>
  <si>
    <t>OEL9-179</t>
  </si>
  <si>
    <t>OEL9-180</t>
  </si>
  <si>
    <t>OEL9-181</t>
  </si>
  <si>
    <t>OEL9-182</t>
  </si>
  <si>
    <t>OEL9-183</t>
  </si>
  <si>
    <t>OEL9-184</t>
  </si>
  <si>
    <t>OEL9-192</t>
  </si>
  <si>
    <t>Updated CIS Benchmark CIS recommendation Numbers to align with the CIS  Benchmark.</t>
  </si>
  <si>
    <t>Aligned  Section Title, Description with CIS Benchmark</t>
  </si>
  <si>
    <t>Aligned  Section Title, Description,  Rationale Statement,  Impact Statement,  Remediation Procedure,  Test Procedure with CIS Benchmark</t>
  </si>
  <si>
    <t>Aligned  Section Title, Description,  Rationale Statement,  Remediation Procedure,  Test Procedure with CIS Benchmark</t>
  </si>
  <si>
    <t>Aligned  Section Title, Description,  Rationale Statement,  Test Procedure with CIS Benchmark</t>
  </si>
  <si>
    <t>Aligned  Section Title, Description,  Remediation Procedure with CIS Benchmark</t>
  </si>
  <si>
    <t>Aligned  Section Title, Description,  Remediation Procedure,  Test Procedure with CIS Benchmark</t>
  </si>
  <si>
    <t>Aligned  Section Title, Description, Test Procedure with CIS Benchmark</t>
  </si>
  <si>
    <t>Aligned  Section Title, Remediation Procedure, Test Procedure  with CIS Benchmark</t>
  </si>
  <si>
    <t>Aligned Rationale Statement with CIS Benchmark</t>
  </si>
  <si>
    <t>Aligned Rationale Statement,  Impact Statement,  Remediation Procedure,  Test Procedure with CIS Benchmark</t>
  </si>
  <si>
    <t>Aligned Rationale Statement,  Remediation Procedure,  Test Procedure  with CIS Benchmark</t>
  </si>
  <si>
    <t>Aligned Rationale Statement,  Test Procedure with CIS Benchmark</t>
  </si>
  <si>
    <t>Aligned Remediation Procedure with CIS Benchmark</t>
  </si>
  <si>
    <t>Aligned Test Method,  Description,  Rationale Statement,  Test Procedure with CIS Benchmark</t>
  </si>
  <si>
    <t>Aligned Test Method,  Description,  Rationale Statement, Remediation Procedure,  Test Procedure with CIS Benchmark</t>
  </si>
  <si>
    <t>Aligned Test Procedure with CIS Benchmark</t>
  </si>
  <si>
    <t>1.5.1.1</t>
  </si>
  <si>
    <t>1.5.1.2</t>
  </si>
  <si>
    <t>1.5.1.3</t>
  </si>
  <si>
    <t>1.5.1.6</t>
  </si>
  <si>
    <t>1.5.1.8</t>
  </si>
  <si>
    <t>1.5.1.7</t>
  </si>
  <si>
    <t>3.4.3.9</t>
  </si>
  <si>
    <t>3.4.4.2.5</t>
  </si>
  <si>
    <t>3.4.4.3.1</t>
  </si>
  <si>
    <t>3.4.4.3.2</t>
  </si>
  <si>
    <t>3.4.4.3.3</t>
  </si>
  <si>
    <t>3.4.4.3.4</t>
  </si>
  <si>
    <t>3.4.4.3.5</t>
  </si>
  <si>
    <t>5.1.1.1</t>
  </si>
  <si>
    <t>5.1.1.5</t>
  </si>
  <si>
    <t>5.1.1.6</t>
  </si>
  <si>
    <t>5.1.1.3</t>
  </si>
  <si>
    <t>5.1.2.3</t>
  </si>
  <si>
    <t>5.1.2.4</t>
  </si>
  <si>
    <t>4.3.7</t>
  </si>
  <si>
    <t>4.1.1.2</t>
  </si>
  <si>
    <t>4.1.1.3</t>
  </si>
  <si>
    <t>4.1.1.4</t>
  </si>
  <si>
    <t>4.1.1.5</t>
  </si>
  <si>
    <t>4.1.1.6</t>
  </si>
  <si>
    <t>4.1.1.7</t>
  </si>
  <si>
    <t>4.1.2.1</t>
  </si>
  <si>
    <t>4.5.2.3</t>
  </si>
  <si>
    <t>4.5.2.1</t>
  </si>
  <si>
    <t>4.5.3.2</t>
  </si>
  <si>
    <t>4.5.3.3</t>
  </si>
  <si>
    <t>4.5.1.2</t>
  </si>
  <si>
    <t>4.5.1.3</t>
  </si>
  <si>
    <t>4.5.1.4</t>
  </si>
  <si>
    <t>4.5.1.5</t>
  </si>
  <si>
    <t>5.1.1.2</t>
  </si>
  <si>
    <t>5.1.1.4</t>
  </si>
  <si>
    <t>5.1.2.2</t>
  </si>
  <si>
    <t>1.5.1.4</t>
  </si>
  <si>
    <t>2.2.21</t>
  </si>
  <si>
    <t>2.2.22</t>
  </si>
  <si>
    <t>3.4.1.2</t>
  </si>
  <si>
    <t>4.1.1.1</t>
  </si>
  <si>
    <t>4.1.1.8</t>
  </si>
  <si>
    <t>4.2.10</t>
  </si>
  <si>
    <t>4.2.11</t>
  </si>
  <si>
    <t>4.2.12</t>
  </si>
  <si>
    <t>4.2.13</t>
  </si>
  <si>
    <t>4.2.14</t>
  </si>
  <si>
    <t>4.2.15</t>
  </si>
  <si>
    <t>4.2.16</t>
  </si>
  <si>
    <t>4.2.17</t>
  </si>
  <si>
    <t>4.2.18</t>
  </si>
  <si>
    <t>4.2.19</t>
  </si>
  <si>
    <t>4.2.20</t>
  </si>
  <si>
    <t>4.2.21</t>
  </si>
  <si>
    <t>4.2.22</t>
  </si>
  <si>
    <t>4.2.5</t>
  </si>
  <si>
    <t>4.2.6</t>
  </si>
  <si>
    <t>4.2.7</t>
  </si>
  <si>
    <t>4.2.9</t>
  </si>
  <si>
    <t>4.3.5</t>
  </si>
  <si>
    <t>4.3.6</t>
  </si>
  <si>
    <t>4.4.1.1</t>
  </si>
  <si>
    <t>4.4.1.2</t>
  </si>
  <si>
    <t>4.4.2.1</t>
  </si>
  <si>
    <t>4.4.2.2</t>
  </si>
  <si>
    <t>4.4.2.3</t>
  </si>
  <si>
    <t>4.4.2.4</t>
  </si>
  <si>
    <t>4.4.2.5</t>
  </si>
  <si>
    <t>4.4.3.1.1</t>
  </si>
  <si>
    <t>4.4.3.1.2</t>
  </si>
  <si>
    <t>4.4.3.2.1</t>
  </si>
  <si>
    <t>4.4.3.2.2</t>
  </si>
  <si>
    <t>4.4.3.2.3</t>
  </si>
  <si>
    <t>4.4.3.2.4</t>
  </si>
  <si>
    <t>4.4.3.2.5</t>
  </si>
  <si>
    <t>4.4.3.2.6</t>
  </si>
  <si>
    <t>4.4.3.2.7</t>
  </si>
  <si>
    <t>4.4.3.3.1</t>
  </si>
  <si>
    <t>4.4.3.3.2</t>
  </si>
  <si>
    <t>4.4.3.3.3</t>
  </si>
  <si>
    <t>4.4.3.4.1</t>
  </si>
  <si>
    <t>4.4.3.4.2</t>
  </si>
  <si>
    <t>4.4.3.4.3</t>
  </si>
  <si>
    <t>4.4.3.4.4</t>
  </si>
  <si>
    <t>4.5.1.1</t>
  </si>
  <si>
    <t>4.5.2.2</t>
  </si>
  <si>
    <t>4.5.2.4</t>
  </si>
  <si>
    <t>5.1.1.7</t>
  </si>
  <si>
    <t>5.1.2.1.1</t>
  </si>
  <si>
    <t>5.1.2.1.2</t>
  </si>
  <si>
    <t>5.1.2.1.3</t>
  </si>
  <si>
    <t>5.1.2.1.4</t>
  </si>
  <si>
    <t>5.1.2.5</t>
  </si>
  <si>
    <t>5.1.2.6</t>
  </si>
  <si>
    <t>Run the following script to disable the `freevxfs` module:
**-IF-** the module is available in the running kernel:
 - Create a file ending in `.conf` with `install freevxfs /bin/false` in the `/etc/modprobe.d/` directory
 - Create a file ending in `.conf` with `blacklist freevxfs` in the `/etc/modprobe.d/` directory
 - Unload `freevxfs` from the kernel
**-IF-** available in ANY installed kernel:
 - Create a file ending in `.conf` with `blacklist freevxfs` in the `/etc/modprobe.d/` directory
**-IF-** the kernel module is not available on the system or pre-compiled into the kernel:
- No remediation is necessary
```
#!/usr/bin/env bash
{
 l_mname="freevxfs"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</si>
  <si>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Run the following script to disable the `jffs2` module:
**-IF-** the module is available in the running kernel:
 - Create a file ending in `.conf` with `install jffs2 /bin/false` in the `/etc/modprobe.d/` directory
 - Create a file ending in `.conf` with `blacklist jffs2` in the `/etc/modprobe.d/` directory
 - Unload `jffs2` from the kernel
**-IF-** available in ANY installed kernel:
 - Create a file ending in `.conf` with `blacklist jffs2` in the `/etc/modprobe.d/` directory
**-IF-** the kernel module is not available on the system or pre-compiled into the kernel:
- No remediation is necessary
```
#!/usr/bin/env bash
{
 l_mname="jffs2"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</si>
  <si>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Run the following script to disable the `usb-storage` module:
**-IF-** the module is available in the running kernel:
 - Create a file ending in `.conf` with `install usb-storage /bin/false` in the `/etc/modprobe.d/` directory
 - Create a file ending in `.conf` with `blacklist usb-storage` in the `/etc/modprobe.d/` directory
 - Unload `usb-storage` from the kernel
**-IF-** available in ANY installed kernel:
 - Create a file ending in `.conf` with `blacklist usb-storage` in the `/etc/modprobe.d/` directory
**-IF-** the kernel module is not available on the system or pre-compiled into the kernel:
- No remediation is necessary
```
#!/usr/bin/env bash
{
 l_mname="usb-storage" # set module name
 l_mtype="drivers"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</si>
  <si>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 IF -** a separate partition exists for `/tmp`.
Edit the `/etc/fstab` file and add `nosuid` to the fourth field (mounting options) for the `/tmp` partition.
Example:
```
&lt;device&gt; /tmp &lt;fstype&gt; defaults,rw,nosuid,nodev,noexec,relatime 0 0
```
Run the following command to remount `/tmp` with the configured options:
```
# mount -o remount /tmp
```</t>
  </si>
  <si>
    <t>**- IF -** a separate partition exists for `/tmp`.
Edit the `/etc/fstab` file and add `noexec` to the fourth field (mounting options) for the `/tmp` partition.
Example:
```
&lt;device&gt; /tmp &lt;fstype&gt; defaults,rw,nosuid,nodev,noexec,relatime 0 0
```
Run the following command to remount `/tmp` with the configured options:
```
# mount -o remount /tmp
```</t>
  </si>
  <si>
    <t>**- IF -** a separate partition exists for `/home`.
Edit the `/etc/fstab` file and add `nodev` to the fourth field (mounting options) for the `/home` partition.
Example:
```
&lt;device&gt; /home &lt;fstype&gt; defaults,rw,nosuid,nodev,noexec,relatime 0 0
```
Run the following command to remount `/home` with the configured options:
```
# mount -o remount /home
```</t>
  </si>
  <si>
    <t>**- IF -** a separate partition exists for `/home`.
Edit the `/etc/fstab` file and add `nosuid` to the fourth field (mounting options) for the `/home` partition.
Example:
```
&lt;device&gt; /home &lt;fstype&gt; defaults,rw,nosuid,nodev,noexec,relatime 0 0
```
Run the following command to remount `/home` with the configured options:
```
# mount -o remount /home
```</t>
  </si>
  <si>
    <t>**- IF -** a separate partition exists for `/var`.
Edit the `/etc/fstab` file and add `nodev` to the fourth field (mounting options) for the `/var` partition.
Example:
```
&lt;device&gt; /var &lt;fstype&gt; defaults,rw,nosuid,nodev,noexec,relatime 0 0
```
Run the following command to remount `/var` with the configured options:
```
# mount -o remount /var
```</t>
  </si>
  <si>
    <t>**- IF -** a separate partition exists for `/var`.
Edit the `/etc/fstab` file and add `nosuid` to the fourth field (mounting options) for the `/var` partition.
Example:
```
&lt;device&gt; /var &lt;fstype&gt; defaults,rw,nosuid,nodev,noexec,relatime 0 0
```
Run the following command to remount `/var` with the configured options:
```
# mount -o remount /var
```</t>
  </si>
  <si>
    <t>**- IF -** a separate partition exists for `/var/tmp`.
Edit the `/etc/fstab` file and add `nodev` to the fourth field (mounting options) for the `/var/tmp` partition.
Example:
```
&lt;device&gt; /var/tmp &lt;fstype&gt; defaults,rw,nosuid,nodev,noexec,relatime 0 0
```
Run the following command to remount `/var/tmp` with the configured options:
```
# mount -o remount /var/tmp
```</t>
  </si>
  <si>
    <t>**- IF -** a separate partition exists for `/var/tmp`.
Edit the `/etc/fstab` file and add `nosuid` to the fourth field (mounting options) for the `/var/tmp` partition.
Example:
```
&lt;device&gt; /var/tmp &lt;fstype&gt; defaults,rw,nosuid,nodev,noexec,relatime 0 0
```
Run the following command to remount `/var/tmp` with the configured options:
```
# mount -o remount /var/tmp
```</t>
  </si>
  <si>
    <t>**- IF -** a separate partition exists for `/var/tmp`.
Edit the `/etc/fstab` file and add `noexec` to the fourth field (mounting options) for the `/var/tmp` partition.
Example:
```
&lt;device&gt; /var/tmp &lt;fstype&gt; defaults,rw,nosuid,nodev,noexec,relatime 0 0
```
Run the following command to remount `/var/tmp` with the configured options:
```
# mount -o remount /var/tmp
```</t>
  </si>
  <si>
    <t>**- IF -** a separate partition exists for `/var/log`.
Edit the `/etc/fstab` file and add `nodev` to the fourth field (mounting options) for the `/var/log` partition.
Example:
```
&lt;device&gt; /var/log &lt;fstype&gt; defaults,rw,nosuid,nodev,noexec,relatime 0 0
```
Run the following command to remount `/var/log` with the configured options:
```
# mount -o remount /var/log
```</t>
  </si>
  <si>
    <t>**- IF -** a separate partition exists for `/var/log`.
Edit the `/etc/fstab` file and add `nosuid` to the fourth field (mounting options) for the `/var/log` partition.
Example:
```
&lt;device&gt; /var/log &lt;fstype&gt; defaults,rw,nosuid,nodev,noexec,relatime 0 0
```
Run the following command to remount `/var/log` with the configured options:
```
# mount -o remount /var/log
```</t>
  </si>
  <si>
    <t>**- IF -** a separate partition exists for `/var/log`.
Edit the `/etc/fstab` file and add `noexec` to the fourth field (mounting options) for the `/var/log` partition.
Example:
```
&lt;device&gt; /var/log &lt;fstype&gt; defaults,rw,nosuid,nodev,noexec,relatime 0 0
```
Run the following command to remount `/var/log` with the configured options:
```
# mount -o remount /var/log
```</t>
  </si>
  <si>
    <t>**- IF -** a separate partition exists for `/var/log/audit`.
Edit the `/etc/fstab` file and add `nodev` to the fourth field (mounting options) for the `/var/log/audit` partition.
Example:
```
&lt;device&gt; /var/log/audit &lt;fstype&gt; defaults,rw,nosuid,nodev,noexec,relatime 0 0
```
Run the following command to remount `/var/log/audit` with the configured options:
```
# mount -o remount /var/log/audit
```</t>
  </si>
  <si>
    <t>**- IF -** a separate partition exists for `/var/log/audit`.
Edit the `/etc/fstab` file and add `nosuid` to the fourth field (mounting options) for the `/var/log/audit` partition.
Example:
```
&lt;device&gt; /var/log/audit &lt;fstype&gt; defaults,rw,nosuid,nodev,noexec,relatime 0 0
```
Run the following command to remount `/var/log/audit` with the configured options:
```
# mount -o remount /var/log/audit
```</t>
  </si>
  <si>
    <t>**- IF -** a separate partition exists for `/var/log/audit`.
Edit the `/etc/fstab` file and add `noexec` to the fourth field (mounting options) for the `/var/log/audit` partition.
Example:
```
&lt;device&gt; /var/log/audit &lt;fstype&gt; defaults,rw,nosuid,nodev,noexec,relatime 0 0
```
Run the following command to remount `/var/log/audit` with the configured options:
```
# mount -o remount /var/log/audit
```</t>
  </si>
  <si>
    <t>Edit `/etc/dnf/dnf.conf` and set `gpgcheck=1` in the `[main]` section.
Example:
```
# sed -i 's/^gpgcheck\s*=\s*.*/gpgcheck=1/' /etc/dnf/dnf.conf
```
Edit any failing files in `/etc/yum.repos.d/*` and set all instances starting with `gpgcheck` to `1`.
Example:
```
# find /etc/yum.repos.d/ -name "*.repo" -exec echo "Checking:" {} \; -exec sed -i 's/^gpgcheck\s*=\s*.*/gpgcheck=1/' {} \;
```</t>
  </si>
  <si>
    <t>Run one of the following commands to set SELinux's running mode:
To set SELinux mode to `Enforcing`:
```
# setenforce 1
```
**-OR-**
To set SELinux mode to `Permissive`:
```
# setenforce 0
```
Edit the `/etc/selinux/config` file to set the SELINUX parameter:
For Enforcing mode:
```
SELINUX=enforcing
```
**-OR-**
For Permissive mode:
```
SELINUX=permissive
```</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</si>
  <si>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`DEFAULT:NO-SHA1:NO-SSHCBC:NO-WEAKMAC`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**one** of the following lines:
```
mac = -*-64* # Disables weak macs
```
_Example:_
```
# echo -e "# This is a subpolicy to disable weak macs\nmac = -*-64" &gt; /etc/crypto-policies/policies/modules/NO-WEAKMAC.pmod
```
Run the following command to update the system-wide cryptographic policy
```
# update-crypto-policies --set &lt;CRYPTO_POLICY&gt;:&lt;CRYPTO_SUBPOLICY1&gt;:&lt;CRYPTO_SUBPOLICY2&gt;:&lt;SUBPOLICY3&gt;
```
_Example:_
```
update-crypto-policies --set DEFAULT:NO-SHA1:NO-SSHCBC:NO-WEAKMAC
```
Run the following command to reboot the system to make your cryptographic settings effective for already running services and applications:
```
# reboot
```</t>
  </si>
  <si>
    <t>Edit the `/etc/motd` file with the appropriate contents according to your site policy, remove any instances of `\m` , `\r` , `\s` , `\v` or references to the `OS platform`
**-OR-**
**-IF-** the `motd` is not used, this file can be removed.
Run the following command to remove the `motd` file:
```
# rm /etc/motd
```</t>
  </si>
  <si>
    <t>Run the following commands to set mode, owner, and group on `/etc/motd`:
```
# chown root:root $(readlink -e /etc/motd)
# chmod u-x,go-wx $(readlink -e /etc/motd)
```
 **-OR-**
Run the following command to remove the `/etc/motd` file:
```
# rm /etc/motd
```</t>
  </si>
  <si>
    <t>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_**OR**_
Run the following command to remove the GNOME package:
```
# dnf remove gdm
```</t>
  </si>
  <si>
    <t>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</si>
  <si>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</si>
  <si>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**OR**
Run the following command to uninstall the GNOME desktop Manager package:
```
# dnf remove gdm
```</t>
  </si>
  <si>
    <t>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</si>
  <si>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Edit the file `/etc/sysconfig/chronyd` and add or modify the following line:
```
OPTIONS="-u chrony"
```
Run the following command to reload the `chronyd.service` configuration:
```
# systemctl try-reload-or-restart chronyd.service
```</t>
  </si>
  <si>
    <t>Run the following commands to stop `autofs.service` and remove `autofs` package:
```
# systemctl stop autofs.service
# dnf remove autofs
```
**-OR-**
**-IF-** the `autofs` package is required as a dependency:
Run the following commands to stop and mask `autofs.service`:
```
# systemctl stop autofs.service
# systemctl mask autofs.service
```</t>
  </si>
  <si>
    <t>Run the following commands to stop `xinetd.service`, and remove the `xinetd` package:
```
# systemctl stop xinetd.service
# dnf remove xinetd
```
**-OR-**
**-IF-** the `xinetd` package is required as a dependency:
Run the following commands to stop and mask the `xinetd.service`:
```
# systemctl stop xinetd.service
# systemctl mask xinetd.service
```</t>
  </si>
  <si>
    <t>Run the following commands to stop the service and remove the package containing the service:
```
# systemctl stop &lt;service_name&gt;.socket &lt;service_name&gt;.service
# dnf remove &lt;package_name&gt;
```
**-OR-**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</si>
  <si>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Run the following commands to stop `bluetooth.service`, and remove the `bluez` package:
```
# systemctl stop bluetooth.service
# dnf remove bluez
```
**-OR-**
**-IF-** the `bluez` package is required as a dependency:
Run the following commands to stop and mask `bluetooth.service`:
```
# systemctl stop bluetooth.service
# systemctl mask bluetooth.service
```
**Note:** A reboot may be required</t>
  </si>
  <si>
    <t>Set the following parameter in `/etc/sysctl.conf` or a file in `/etc/sysctl.d/` ending in `.conf`:
- `net.ipv4.ip_forward = 0`
_Example:_
```
# printf "
net.ipv4.ip_forward = 0
"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
net.ipv6.conf.all.forwarding = 0
" &gt;&gt; /etc/sysctl.d/60-netipv6_sysctl.conf
```
Run the following command to set the active kernel parameters:
```
# {
 sysctl -w net.ipv6.conf.all.forwarding=0
 sysctl -w net.ipv6.route.flush=1
}
```
**Note:** If these settings appear in a canonically later file, or later in the same file, these settings will be overwritten</t>
  </si>
  <si>
    <t>Set the following parameter in `/etc/sysctl.conf` or a file in `/etc/sysctl.d/` ending in `.conf`:
- `net.ipv4.tcp_syncookies = 1`
_Example:_
```
# printf "
net.ipv4.tcp_syncookies = 1
" &gt;&gt; /etc/sysctl.d/60-netipv4_sysctl.conf
```
Run the following command to set the active kernel parameters:
```
# {
 sysctl -w net.ipv4.tcp_syncookies=1
 sysctl -w net.ipv4.route.flush=1
}
```
**Note:** If these settings appear in a canonically later file, or later in the same file, these settings will be overwritten</t>
  </si>
  <si>
    <t>**-IF-** IPv6 is enabled on the system:
Set the following parameters in `/etc/sysctl.conf` or a file in `/etc/sysctl.d/` ending in `.conf`:
- `net.ipv6.conf.all.accept_ra = 0`
- `net.ipv6.conf.default.accept_ra = 0`
_Example:_
```
# printf "
net.ipv6.conf.all.accept_ra = 0
net.ipv6.conf.default.accept_ra = 0
" &gt;&gt; /etc/sysctl.d/60-netipv6_sysctl.conf
```
Run the following command to set the active kernel parameters:
```
# {
 sysctl -w net.ipv6.conf.all.accept_ra=0
 sysctl -w net.ipv6.conf.default.accept_ra=0
 sysctl -w net.ipv6.route.flush=1
}
```
**Note:** If these settings appear in a canonically later file, or later in the same file, these settings will be overwritten</t>
  </si>
  <si>
    <t>Set the following parameter in `/etc/sysctl.conf` or a file in `/etc/sysctl.d/` ending in `.conf`:
- `net.ipv4.icmp_ignore_bogus_error_responses = 1`
_Example:_
```
# printf "
net.ipv4.icmp_ignore_bogus_error_responses = 1
" &gt;&gt; /etc/sysctl.d/60-netipv4_sysctl.conf
```
Run the following command to set the active kernel parameters:
```
# {
 sysctl -w net.ipv4.icmp_ignore_bogus_error_responses=1
 sysctl -w net.ipv4.route.flush=1
}
```
**Note:** If these settings appear in a canonically later file, or later in the same file, these settings will be overwritten</t>
  </si>
  <si>
    <t>Set the following parameter in `/etc/sysctl.conf` or a file in `/etc/sysctl.d/` ending in `.conf`:
- `net.ipv4.icmp_echo_ignore_broadcasts = 1`
_Example:_
```
# printf "
net.ipv4.icmp_echo_ignore_broadcasts = 1
" &gt;&gt; /etc/sysctl.d/60-netipv4_sysctl.conf
```
Run the following command to set the active kernel parameters:
```
# {
 sysctl -w net.ipv4.icmp_echo_ignore_broadcasts=1
 sysctl -w net.ipv4.route.flush=1
}
```
**Note:** If these settings appear in a canonically later file, or later in the same file, these settings will be overwritten</t>
  </si>
  <si>
    <t>Set the following parameters in `/etc/sysctl.conf` or a file in `/etc/sysctl.d/` ending in `.conf`:
- `net.ipv4.conf.all.accept_redirects = 0`
- `net.ipv4.conf.default.accept_redirects = 0`
_Example:_
```
# printf "
net.ipv4.conf.all.accept_redirects = 0
net.ipv4.conf.default.accept_redirects = 0
"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
net.ipv6.conf.all.accept_redirects = 0
net.ipv6.conf.default.accept_redirects = 0
" &gt;&gt; /etc/sysctl.d/60-netipv6_sysctl.conf
```
Run the following command to set the active kernel parameters:
```
# {
 sysctl -w net.ipv6.conf.all.accept_redirects=0
 sysctl -w net.ipv6.conf.default.accept_redirects=0
 sysctl -w net.ipv6.route.flush=1
}
```
**Note:** If these settings appear in a canonically later file, or later in the same file, these settings will be overwritten</t>
  </si>
  <si>
    <t>Set the following parameters in `/etc/sysctl.conf` or a file in `/etc/sysctl.d/` ending in `.conf`:
- `net.ipv4.conf.all.secure_redirects = 0`
- `net.ipv4.conf.default.secure_redirects = 0`
_Example:_
```
# printf "
net.ipv4.conf.all.secure_redirects = 0
net.ipv4.conf.default.secure_redirects = 0
" &gt;&gt; /etc/sysctl.d/60-netipv4_sysctl.conf
```
Run the following commands to set the active kernel parameters:
```
# {
 sysctl -w net.ipv4.conf.all.secure_redirects=0
 sysctl -w net.ipv4.conf.default.secure_redirects=0
 sysctl -w net.ipv4.route.flush=1
}
```
**Note:** If these settings appear in a canonically later file, or later in the same file, these settings will be overwritten</t>
  </si>
  <si>
    <t>Set the following parameters in `/etc/sysctl.conf` or a file in `/etc/sysctl.d/` ending in `.conf`:
- `net.ipv4.conf.all.rp_filter = 1`
- `net.ipv4.conf.default.rp_filter = 1`
_Example:_
```
# printf "
net.ipv4.conf.all.rp_filter = 1
net.ipv4.conf.default.rp_filter = 1
" &gt;&gt; /etc/sysctl.d/60-netipv4_sysctl.conf
```
Run the following commands to set the active kernel parameters:
```
# {
 sysctl -w net.ipv4.conf.all.rp_filter=1
 sysctl -w net.ipv4.conf.default.rp_filter=1
 sysctl -w net.ipv4.route.flush=1
}
```
**Note:** If these settings appear in a canonically later file, or later in the same file, these settings will be overwritten</t>
  </si>
  <si>
    <t>Set the following parameters in `/etc/sysctl.conf` or a file in `/etc/sysctl.d/` ending in `.conf`:
- `net.ipv4.conf.all.accept_source_route = 0`
- `net.ipv4.conf.default.accept_source_route = 0`
_Example:_
```
# printf "
net.ipv4.conf.all.accept_source_route = 0
net.ipv4.conf.default.accept_source_route = 0
"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
net.ipv6.conf.all.accept_source_route = 0
net.ipv6.conf.default.accept_source_route = 0
" &gt;&gt; /etc/sysctl.d/60-netipv6_sysctl.conf
```
Run the following command to set the active kernel parameters:
```
# {
 sysctl -w net.ipv6.conf.all.accept_source_route=0
 sysctl -w net.ipv6.conf.default.accept_source_route=0
 sysctl -w net.ipv6.route.flush=1
}
```
**Note:** If these settings appear in a canonically later file, or later in the same file, these settings will be overwritten</t>
  </si>
  <si>
    <t>Set the following parameters in `/etc/sysctl.conf` or a file in `/etc/sysctl.d/` ending in `.conf`:
- `net.ipv4.conf.all.log_martians = 1`
- `net.ipv4.conf.default.log_martians = 1`
_Example:_
```
# printf "
net.ipv4.conf.all.log_martians = 1
net.ipv4.conf.default.log_martians = 1
" &gt;&gt; /etc/sysctl.d/60-netipv4_sysctl.conf
```
Run the following command to set the active kernel parameters:
```
# {
 sysctl -w net.ipv4.conf.all.log_martians=1
 sysctl -w net.ipv4.conf.default.log_martians=1
 sysctl -w net.ipv4.route.flush=1
}
```
**Note:** If these settings appear in a canonically later file, or later in the same file, these settings will be overwritten</t>
  </si>
  <si>
    <t>Run the following script to ensure that a single firewall utility is in use on the system:
```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dnf -q install nftables ;;
 *:*:) 
 echo -e "\n - NFTables package is not installed on the system\n - remediating\n - installing NFTables"
 dnf -q install nftables ;;
 *) 
 echo -e "\n - Unable to determine firewall state" ;;
 esac
}
```</t>
  </si>
  <si>
    <t>**- IF -** cron is installed on the system:
Run the following commands to unmask, enable, and start `crond`:
```
# systemctl unmask crond
# systemctl --now enable crond
```</t>
  </si>
  <si>
    <t>**-IF-** cron is installed on the system:
Run the following commands to:
- Create `/etc/cron.allow` if it doesn't exist
- Change owner or user `root`
- Change group owner to group `root`
- Change mode to `640` or more restrictive
```
# [ ! -e "/etc/cron.allow" ] &amp;&amp; touch /etc/cron.allow
# chown root:root /etc/cron.allow
# chmod u-x,g-wx,o-rwx /etc/cron.allow
```
Run the following commands to:
**-IF-** `/etc/cron.deny` exists:
- Change owner or user `root`
- Change group owner to group `root`
- Change mode to `640` or more restrictive
```
# [ -e "/etc/cron.deny" ] &amp;&amp; chown root:root /etc/cron.deny
# [ -e "/etc/cron.deny" ] &amp;&amp; chmod u-x,g-wx,o-rwx /etc/cron.deny
```</t>
  </si>
  <si>
    <t>**-IF-** at is installed on the system:
Run the following script to:
- `/etc/at.allow`:
 - Create the file if it doesn't exist
 - Change owner or user `root`
 - If group `daemon` exists, change to group `daemon`, else change group to `root`
 - Change mode to `640` or more restrictive
- **-IF-** `/etc/at.deny` exists:
 - Change owner or user `root`
 - If group `daemon` exists, change to group `daemon`, else change group to `root`
 - Change mode to `640` or more restrictive
```
#!/usr/bin/env bash
{
 grep -Pq -- '^daemon\b' /etc/group &amp;&amp; l_group="daemon" || l_group="root"
 [ ! -e "/etc/at.allow" ] &amp;&amp; touch /etc/at.allow
 chown root:"$l_group" /etc/at.allow
 chmod u-x,g-wx,o-rwx /etc/at.allow
 [ -e "/etc/at.deny" ] &amp;&amp; chown root:"$l_group" /etc/at.deny
 [ -e "/etc/at.deny" ] &amp;&amp; chmod u-x,g-wx,o-rwx /etc/at.deny
}
```</t>
  </si>
  <si>
    <t>Edit the `/etc/ssh/sshd_config` file to set the parameter above any Include entries as follows:
```
IgnoreRhosts yes
```
**Note:** First occurrence of a option takes precedence, `Match` set statements withstanding. If `Include` locations are enabled, used, and order of precedence is understood in your environment, the entry may be created in a file in `Include` location.</t>
  </si>
  <si>
    <t>Edit the /etc/ssh/sshd_config file and add/modify the `KexAlgorithms` line to contain a comma separated list of the site unapproved (weak) KexAlgorithms preceded with a `-` above any `Include` entries:
_Example:_
```
KexAlgorithms -diffie-hellman-group1-sha1,diffie-hellman-group14-sha1,diffie-hellman-group-exchange-sha1
```
**Note:** First occurrence of an option takes precedence. If Include locations are enabled, used, and order of precedence is understood in your environment, the entry may be created in a file in Include location.</t>
  </si>
  <si>
    <t>Edit the `/etc/ssh/sshd_config` file to set the parameter above any `Include` entries as follows:
```
LoginGraceTime 60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</si>
  <si>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LogLevel VERBOSE
-OR-
LogLevel INFO
```
**Note:** First occurrence of a option takes precedence, `Match` set statements withstanding. If `Include` locations are enabled, used, and order of precedence is understood in your environment, the entry may be created in a file in `Include` location.</t>
  </si>
  <si>
    <t>Edit the `/etc/ssh/sshd_config` file and add/modify the `MACs` line to contain a comma separated list of the site unapproved (weak) MACs preceded with a `-` above any `Include` entries:
_Example:_
```
MACs -hmac-md5,hmac-md5-96,hmac-ripemd160,hmac-sha1-96,umac-64@openssh.com,hmac-md5-etm@openssh.com,hmac-md5-96-etm@openssh.com,hmac-ripemd160-etm@openssh.com,hmac-sha1-96-etm@openssh.com,umac-64-etm@openssh.com
```
**Note:** 
- First occurrence of an option takes precedence. If Include locations are enabled, used, and order of precedence is understood in your environment, the entry may be created in a file in Include location.
- The default is handled system-wide by crypto-policies(7). Information about defaults, how to modify the defaults and how to customize existing policies with sub-policies are present in manual page update-crypto-policies(8)</t>
  </si>
  <si>
    <t>Edit the `/etc/ssh/sshd_config` file to set the parameter above any `Include` entries as follows:
```
MaxAuthTries 4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</si>
  <si>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MaxSessions 10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</si>
  <si>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MaxStartups 10:30:60
```
**Note:** First occurrence of a option takes precedence. If Include locations are enabled, used, and order of precedence is understood in your environment, the entry may be created in a file in Include location.</t>
  </si>
  <si>
    <t>Edit the `/etc/ssh/sshd_config` file to set the parameter above any `Include` entries as follows:
```
PermitEmptyPasswords no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</si>
  <si>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PermitRootLogin no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</si>
  <si>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PermitUserEnvironment no
```
**Note:** First occurrence of a option takes precedence. If `Include` locations are enabled, used, and order of precedence is understood in your environment, the entry may be created in a file in `Include` location.</t>
  </si>
  <si>
    <t>Edit the `/etc/ssh/sshd_config` file to set the parameter above any `Include` entries as follows:
```
UsePAM yes
```
**Note:** First occurrence of a option takes precedence. If `Include` locations are enabled, used, and order of precedence is understood in your environment, the entry may be created in a file in `Include` location.</t>
  </si>
  <si>
    <t>Edit the `/etc/ssh/sshd_config` file to set one or more of the parameter above any `Include` entries as follows:
```
AllowUsers &lt;userlist&gt;
-OR-
AllowGroups &lt;grouplist&gt;
-OR-
DenyUsers &lt;userlist&gt;
-OR-
DenyGroups &lt;grouplist&gt;
```
**Note:** First occurrence of a option takes precedence, `Match` set statements withstanding. If `Include` locations are enabled, used, and order of precedence is understood in your environment, the entry may be created in a file in Include location. If the `Include` location is not the default, `/etc/ssh/sshd_config.d/*.conf`, the audit will need to be modified to account for the `Include` location used.</t>
  </si>
  <si>
    <t>Edit the `/etc/ssh/sshd_config` file to set the parameter above any `Include` entries as follows:
```
Banner /etc/issue.net
```
**Note:** First occurrence of a option takes precedence, Match set statements withstanding. If Include locations are enabled, used, and order of precedence is understood in your environment, the entry may be created in a file in Include location.</t>
  </si>
  <si>
    <t>Edit the /etc/ssh/sshd_config file and add/modify the `Ciphers` line to contain a comma separated list of the site unapproved (weak) Ciphers preceded with a `-` above any `Include` entries:
_Example:_
```
Ciphers -3des-cbc,aes128-cbc,aes192-cbc,aes256-cbc,rijndael-cbc@lysator.liu.se
```
**Note:** First occurrence of an option takes precedence. If Include locations are enabled, used, and order of precedence is understood in your environment, the entry may be created in a file in Include location.</t>
  </si>
  <si>
    <t>Edit the `/etc/ssh/sshd_config` file to set the parameters above any `Include` entries according to site policy. 
_Example:_
```
ClientAliveInterval 15
ClientAliveCountMax 3
```
**Note:** First occurrence of a option takes precedence, Match set statements withstanding. If Include locations are enabled, used, and order of precedence is understood in your environment, the entry may be created in a file in Include location.</t>
  </si>
  <si>
    <t>Edit the `/etc/ssh/sshd_config` file to set the parameter above any `Include` entries as follows:
```
HostbasedAuthentication no
```
**Note:** First occurrence of a option takes precedence, `Match` set statements withstanding. If `Include` locations are enabled, used, and order of precedence is understood in your environment, the entry may be created in a file in `Include` location.</t>
  </si>
  <si>
    <t>**- IF -** the version of `PAM` on the system is less that version `pam-1.3.1-25`:
Run the following command to update to the latest version of `PAM`:
```
# dnf upgrade pam
```</t>
  </si>
  <si>
    <t>Run the following command to install `authselect`:
```
# dnf install authselect
```
**- IF -** the version of `authselect` on the system is less that version `authselect-1.2.6-1`:
Run the following command to update to the latest version of `authselect`:
```
# dnf upgrade authselect
```</t>
  </si>
  <si>
    <t>Perform the following to create a custom authselect profile, with the modules covered in this Benchmark correctly included in the custom profile template files
Run the following command to create a custom authselect profile:
```
# authselect create-profile &lt;custom-profile name&gt; &lt;options&gt;
```
_Example:_
```
# authselect create-profile custom-profile -b sssd
```
Run the following command to select a custom authselect profile:
```
# authselect select custom/&lt;CUSTOM PROFILE NAME&gt; {with-&lt;OPTIONS&gt;} {--force}
```
_Example:_
```
# authselect select custom/custom-profile --backup=PAM_CONFIG_BACKUP --force
```
**Note:** 
- The PAM and authselect packages must be versions `pam-1.3.1-25` and `authselect-1.2.6-1` or newer
- The example is based on a custom profile built (copied) from the the `SSSD` default authselect profile.
- The example does not include the `symlink` option for the `PAM` or `Metadata` files. This is due to the fact that by linking the `PAM` files future updates to `authselect` may overwrite local site customizations to the custom profile
- The `--backup=PAM_CONFIG_BACKUP` option will create a backup of the current config. The backup will be stored at `/var/lib/authselect/backups/PAM_CONFIG_BACKUP`
- The `--force` option will force the overwrite of the existing files and automatically backup system files before writing any change unless the `--nobackup` option is set.
 - On a new system where authselect has not been configured. In this case, the `--force` option will force the selected authselect profile to be active and overwrite the existing files with files generated from the selected authselect profile's templates
 - On an existing system with a custom configuration. The `--force` option may be used, but **ensure that you note the backup location included as your custom files will be overwritten.** This will allow you to review the changes and add any necessary customizations to the template files for the authselect profile. After updating the templates, run the command `authselect apply-changes` to add these custom entries to the files in `/etc/pam.d/`
**- IF -** you receive an error ending with a message similar to:
```
[error] Refusing to activate profile unless those changes are removed or overwrite is requested.
Some unexpected changes to the configuration were detected. Use 'select' command instead.
```
This error is caused when the previous configuration was not created by authselect but by other tool or by manual changes and the `--force` option will be required to enable the authselect profile.</t>
  </si>
  <si>
    <t>Edit or add the following line in `/etc/security/pwquality.conf` to a value of `2` or more and meets local site policy:
```
difok = 2
```
Create or modify a file ending in `.conf` in the `/etc/security/pwquality.conf.d/` directory or the file `/etc/security/pwquality.conf` and add or modify the following line to set `difok` to `2` or more. Ensure setting conforms to local site policy:
_Example:_
```
# sed -ri 's/^\s*difok\s*=/# &amp;/' /etc/security/pwquality.conf
# printf '\n%s' "difok = 2" &gt;&gt; /etc/security/pwquality.conf.d/50-pwdifok.conf
```
Run the following script to remove setting `difok` on the `pam_pwquality.so` module in the PAM files:
```
#!/usr/bin/env bash
{
 for l_pam_file in system-auth password-auth; do
 l_authselect_file="/etc/authselect/$(head -1 /etc/authselect/authselect.conf | grep 'custom/')/$l_pam_file"
 sed -ri 's/(^\s*password\s+(requisite|required|sufficient)\s+pam_pwquality\.so.*)(\s+difok\s*=\s*\S+)(.*$)/\1\4/' "$l_authselect_file"
 done
 authselect apply-changes
}
```</t>
  </si>
  <si>
    <t>Run the following script to verify the active authselect profile includes `use_authtok` on the password stack's pam_pwhistory.so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'^\h*password\h+(requisite|required|sufficient)\h+pam_pwhistory\.so\h+([^#\n\r]+\h+)?use_authtok\b' "$l_pam_profile_path"/{password,system}-auth
}
```
_Example output:_
```
/etc/authselect/custom/custom-profile/password-auth:password required pam_pwhistory.so use_authtok
/etc/authselect/custom/custom-profile/system-auth:password required pam_pwhistory.so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'^\h*password\h+([^#\n\r]+)\h+pam_pwhistory\.so\h+([^#\n\r]+\h+)?use_authtok\b' "$l_authselect_file"; then
 echo "- \"use_authtok\" is already set"
 else
 echo "- \"use_authtok\" is not set. Updating template"
 sed -ri 's/(^\s*password\s+(requisite|required|sufficient)\s+pam_pwhistory\.so\s+.*)$/&amp; use_authtok/g' "$l_authselect_file"
 fi
 done
}
```
Run the following command to update the `password-auth` and `system-auth` files in `/etc/pam.d` to include the `use_authtok` argument on the password stack's `pam_pwhistory.so` lines:
```
# authselect apply-changes
```</t>
  </si>
  <si>
    <t>Run the following script to verify the active authselect profile includes `use_authtok`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'^\h*password\h+(requisite|required|sufficient)\h+pam_unix\.so\h+([^#\n\r]+\h+)?use_authtok\b'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'^\h*password\h+([^#\n\r]+)\h+pam_unix\.so\h+([^#\n\r]+\h+)?use_authtok\b' "$l_authselect_file"; then
 echo "- \"use_authtok\" is already set"
 else
 echo "- \"use_authtok\" is not set. Updating template"
 sed -ri 's/(^\s*password\s+(requisite|required|sufficient)\s+pam_unix\.so\s+.*)$/&amp; use_authtok/g' "$l_authselect_file"
 fi
 done
}
```
Run the following command to update the `password-auth` and `system-auth` files in `/etc/pam.d` to include the `use_authtok` argument on the password stack's `pam_unix.so` lines:
```
# authselect apply-changes
```</t>
  </si>
  <si>
    <t>Run the following command to set the `root` user's default group ID to `0`:
```
# usermod -g 0 root
```</t>
  </si>
  <si>
    <t>#### System accounts 
Set the shell for any accounts returned by the audit to `nologin`:
```
# usermod -s $(command -v nologin) &lt;user&gt;
```
#### Disabled accounts
Lock any non root accounts returned by the audit:
```
# usermod -L &lt;user&gt;
```
#### Large scale changes
The following command will set all system accounts to `nologin`:
```
# awk -F: '($1!~/^(root|halt|sync|shutdown|nfsnobody)$/ &amp;&amp; ($3&lt;'"$(awk '/^\s*UID_MIN/{print $2}' /etc/login.defs)"' || $3 == 65534)) { print $1 }' /etc/passwd | while read user; do usermod -s $(command -v nologin) $user &gt;/dev/null; done
```
The following command will automatically lock all accounts that have their shell set to `nologin`:
```
# awk -F: '/nologin/ {print $1}' /etc/passwd | while read user; do usermod -L $user; done
```</t>
  </si>
  <si>
    <t>Set the `root` password with:
```
# passwd root
```</t>
  </si>
  <si>
    <t>Review `/etc/bashrc`, `/etc/profile`, and all files ending in `*.sh` in the `/etc/profile.d/` directory and remove or edit all `TMOUT=_n_` entries to follow local site policy. `TMOUT` should not exceed 900 or be equal to `0`.
Configure `TMOUT` in **one** of the following files:
- A file in the `/etc/profile.d/` directory ending in `.sh`
- `/etc/profile`
- `/etc/bashrc`
_`TMOUT` configuration examples:_
- As multiple lines:
```
TMOUT=900
readonly TMOUT
export TMOUT
```
- As a single line:
```
readonly TMOUT=900 ; export TMOUT
```</t>
  </si>
  <si>
    <t>Run the following script and perform the instructions in the output:
```
#!/usr/bin/env bash
{
 l_output="" l_output2="" l_out=""
 file_umask_chk()
 {
 if grep -Psiq -- '^\h*umask\h+(0?[0-7][2-7]7|u(=[rwx]{0,3}),g=([rx]{0,2}),o=)(\h*#.*)?$' "$l_file"; then
 l_out="$l_out\n - umask is set correctly in \"$l_file\""
 elif grep -Psiq -- '^\h*umask\h+(([0-7][0-7][01][0-7]\b|[0-7][0-7][0-7][0-6]\b)|([0-7][01][0-7]\b|[0-7][0-7][0-6]\b)|(u=[rwx]{1,3},)?(((g=[rx]?[rx]?w[rx]?[rx]?\b)(,o=[rwx]{1,3})?)|((g=[wrx]{1,3},)?o=[wrx]{1,3}\b)))' "$l_file"; then
 l_output2="$l_output2\n - \"$l_file\""
 fi
 }
 while IFS= read -r -d $'\0' l_file; do
 file_umask_chk
 done &lt; &lt;(find /etc/profile.d/ -type f -name '*.sh' -print0)
 [ -n "$l_out" ] &amp;&amp; l_output="$l_out"
 l_file="/etc/profile" &amp;&amp; file_umask_chk
 l_file="/etc/bashrc" &amp;&amp; file_umask_chk
 l_file="/etc/bash.bashrc" &amp;&amp; file_umask_chk
 l_file="/etc/pam.d/postlogin"
 if grep -Psiq '^\h*session\h+[^#\n\r]+\h+pam_umask\.so\h+([^#\n\r]+\h+)?umask=(([0-7][0-7][01][0-7]\b|[0-7][0-7][0-7][0-6]\b)|([0-7][01][0-7]\b))' "$l_file"; then
 l_output2="$l_output2\n - \"$l_file\""
 fi
 l_file="/etc/login.defs" &amp;&amp; file_umask_chk
 l_file="/etc/default/login" &amp;&amp; file_umask_chk
 if [ -z "$l_output2" ]; then
 echo -e " - No files contain a UMASK that is not restrictive enough\n No UMASK updates required to existing files"
 else
 echo -e "\n - UMASK is not restrictive enough in the following file(s):$l_output2\n\n- Remediation Procedure:\n - Update these files and comment out the UMASK line\n or update umask to be \"0027\" or more restrictive"
 fi
 if [ -n "$l_output" ]; then
 echo -e "$l_output"
 else
 echo -e " - Configure UMASK in a file in the \"/etc/profile.d/\" directory ending in \".sh\"\n\n Example Command (Hash to represent being run at a root prompt):\n\n# printf '%s\\\n' \"umask 027\" &gt; /etc/profile.d/50-systemwide_umask.sh\n"
 fi
}
```
**Note:**
- This method only applies to bash and shell. If other shells are supported on the system, it is recommended that their configuration files also are checked
- If the `pam_umask.so` module is going to be used to set `umask`, ensure that it's not being overridden by another setting. Refer to the PAM_UMASK(8) man page for more information</t>
  </si>
  <si>
    <t>Should there be any active log server configuration found in the auditing section, modify those files and remove the specific lines highlighted by the audit. Ensure none of the following entries are present in any of `/etc/rsyslog.conf` or `/etc/rsyslog.d/*.conf`.
**New format**
```
module(load="imtcp")
input(type="imtcp" port="514")
```
 -**OR**-
**Old format**
```
$ModLoad imtcp
$InputTCPServerRun
```
Restart the service:
```
# systemctl restart rsyslog
```</t>
  </si>
  <si>
    <t>Edit the `/etc/systemd/journal-upload.conf` file and ensure the following lines are set per your environment:
```
URL=192.168.50.42
ServerKeyFile=/etc/ssl/private/journal-upload.pem
ServerCertificateFile=/etc/ssl/certs/journal-upload.pem
TrustedCertificateFile=/etc/ssl/ca/trusted.pem
```
Restart the service:
```
# systemctl restart systemd-journal-upload
```</t>
  </si>
  <si>
    <t>Run the following command to enable `systemd-journal-remote`:
```
# systemctl --now enable systemd-journal-upload.service
```</t>
  </si>
  <si>
    <t>Run the following command to disable `systemd-journal-remote.socket`:
```
# systemctl --now mask systemd-journal-remote.socket 
```</t>
  </si>
  <si>
    <t>Edit the `/etc/systemd/journald.conf` file and add the following line:
```
Storage=persistent
```
Restart the service:
```
# systemctl restart systemd-journald.service
```</t>
  </si>
  <si>
    <t>Edit the `/etc/systemd/journald.conf` file and ensure that `ForwardToSyslog=yes` is removed.
Restart the service:
```
# systemctl restart systemd-journald.service
```</t>
  </si>
  <si>
    <t>Review `/etc/systemd/journald.conf` and verify logs are rotated according to site policy. The settings should be carefully understood as there are specific edge cases and prioritization of parameters.
The specific parameters for log rotation are:
```
SystemMaxUse=
SystemKeepFree=
RuntimeMaxUse=
RuntimeKeepFree=
MaxFileSec=
```</t>
  </si>
  <si>
    <t>Add or update the following selection lines for to a file ending in `.conf` in the `/etc/aide.conf.d/` directory or to `/etc/aide.conf` to protect the integrity of the audit tools: 
```
# Audit Tools 
/sbin/auditctl p+i+n+u+g+s+b+acl+xattrs+sha512 
/sbin/auditd p+i+n+u+g+s+b+acl+xattrs+sha512 
/sbin/ausearch p+i+n+u+g+s+b+acl+xattrs+sha512 
/sbin/aureport p+i+n+u+g+s+b+acl+xattrs+sha512 
/sbin/autrace p+i+n+u+g+s+b+acl+xattrs+sha512 
/sbin/augenrules p+i+n+u+g+s+b+acl+xattrs+sha512
```</t>
  </si>
  <si>
    <t>Run the following to update the mode, ownership, and group ownership of the grub configuration files:
**-IF-** the system uses UEFI (Files located in `/boot/efi/EFI/*`)
Edit `/etc/fstab` and add the `fmask=0077`, `uid=0`, and `gid=0` options:
_Example:_
```
&lt;device&gt; /boot/efi vfat defaults,umask=0027,fmask=0077,uid=0,gid=0 0 0
```
**Note:** This may require a re-boot to enable the change
 **-OR-** 
**-IF-**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</si>
  <si>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Create or edit the file `/etc/systemd/coredump.conf`, or a file in the `/etc/systemd/coredump.conf.d` directory ending in `.conf`.
Edit or add the following line:
```
Storage=none
```</t>
  </si>
  <si>
    <t>Create or edit the file `/etc/systemd/coredump.conf`, or a file in the `/etc/systemd/coredump.conf.d` directory ending in `.conf`.
Edit or add the following line:
```
ProcessSizeMax=0
```</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</si>
  <si>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The module for disabling SHA-1 is available from release 8.3 in `/usr/share/crypto-policies/policies/modules/NO-SHA1.pmod`. This may be copied to `/etc/crypto-policies/policies/modules/NO-SHA1.pmod`, verified, and used instead of creating a file ending in `.pmod` in the `/etc/crypto-policies/policies/modules/` directory.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the following lines:
```
hash = -SHA1
sign = -*-SHA1
sha1_in_certs = 0
```
_Example:_
```
# echo -e "# This is a subpolicy dropping the SHA1 hash and signature support\nhash = -SHA1\nsign = -*-SHA1\nsha1_in_certs = 0" &gt; /etc/crypto-policies/policies/modules/NO-SHA1.pmod
```
Run the following command to update the system-wide cryptographic policy
```
# update-crypto-policies --set &lt;CRYPTO_POLICY&gt;:&lt;CRYPTO_SUBPOLICY1&gt;:&lt;CRYPTO_SUBPOLICY2&gt;:&lt;SUBPOLICY3&gt;
```
_Example:_
```
update-crypto-policies --set DEFAULT:NO-SHA1
```
Run the following command to reboot the system to make your cryptographic settings effective for already running services and applications:
```
# reboot
```</t>
  </si>
  <si>
    <t>Run the following commands to stop `avahi-daemon.socket` and `avahi-daemon.service`, and remove the `avahi` package:
```
# systemctl stop avahi-daemon.socket avahi-daemon.service
# dnf remove avahi
```
**-OR-**
**-IF-** the `avahi` package is required as a dependency:
Run the following commands to stop and mask the `avahi-daemon.socket` and `avahi-daemon.service`:
```
# systemctl stop avahi-daemon.socket avahi-daemon.service
# systemctl mask avahi-daemon.socket avahi-daemon.service
```</t>
  </si>
  <si>
    <t>Run the following commands to stop `dhcpd.service` and `dhcpd6.service` and remove `dhcp-server` package:
```
# systemctl stop dhcpd.service dhcpd6.service
# dnf remove dhcp-server
```
**-OR-**
**-IF-** the `dhcp-server` package is required as a dependency:
Run the following commands to stop and mask `dhcpd.service` and `dhcpd6.service`:
```
# systemctl stop dhcpd.service dhcpd6.service
# systemctl mask dhcpd.service dhcpd6.service
```</t>
  </si>
  <si>
    <t>Run the following commands to stop `named.service` and remove `bind` package:
```
# systemctl stop named.service
# dnf remove bind
```
**-OR-**
**-IF-** the `bind` package is required as a dependency:
Run the following commands to stop and mask `named.service`:
```
# systemctl stop named.service
# systemctl mask named.service
```</t>
  </si>
  <si>
    <t>Run the following commands to stop `dnsmasq.service` and remove `dnsmasq` package:
```
# systemctl stop dnsmasq.service
# dnf remove dnsmasq
```
**-OR-**
**-IF-** the `dnsmasq` package is required as a dependency:
Run the following commands to stop and mask the `dnsmasq.service`:
```
# systemctl stop dnsmasq.service
# systemctl mask dnsmasq.service
```</t>
  </si>
  <si>
    <t>Run the following command to stop `smb.service` and remove `samba` package:
```
# systemctl stop smb.service
# dnf remove samba
```
**-OR-**
**-IF-** the `samba` package is required as a dependency:
Run the following commands to stop and mask the `smb.service`:
```
# systemctl stop smb.service
# systemctl mask smb.service
```</t>
  </si>
  <si>
    <t>Run the following commands to stop `vsftpd.service` and remove `vsftpd` package:
```
# systemctl stop vsftpd.service
# dnf remove vsftpd
```
**-OR-**
**-IF-**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</si>
  <si>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Run the following commands to stop `dovecot.socket`, `dovecot.service`, and `cyrus-imapd.service`, and remove `dovecot` and `cyrus-imapd` packages:
```
# systemctl stop dovecot.socket dovecot.service cyrus-imapd.service
# dnf remove dovecot cyrus-imapd
```
**-OR-**
**-IF-**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</si>
  <si>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Run the following command to stop `nfs-server.service` and remove `nfs-utils` package:
```
# systemctl stop nfs-server.service
# dnf remove nfs-utils
```
**-OR-**
**-IF-** the `nfs-utils` package is required as a dependency:
Run the following commands to stop and mask the `nfs-server.service`:
```
# systemctl stop nfs-server.service
# systemctl mask nfs-server.service
```</t>
  </si>
  <si>
    <t>Run the following commands to stop `ypserv.service` and remove `ypserv` package:
```
# systemctl stop ypserv.service
# dnf remove ypserv
```
**-OR-**
**-IF-** the `ypserv` package is required as a dependency:
Run the following commands to stop and mask `ypserv.service`:
```
# systemctl stop ypserv.service
# systemctl mask ypserv.service
```</t>
  </si>
  <si>
    <t>Run the following commands to stop `cups.socket` and `cups.service`, and remove the `cups` package:
```
# systemctl stop cups.socket cups.service
# dnf remove cups
```
**-OR-** 
**-IF-** the `cups` package is required as a dependency:
Run the following commands to stop and mask the `cups.socket` and `cups.service`:
```
# systemctl stop cups.socket cups.service
# systemctl mask cups.socket cups.service
```</t>
  </si>
  <si>
    <t>Run the following commands to stop `rpcbind.socket` and `rpcbind.service`, and remove the `rpcbind` package:
```
# systemctl stop rpcbind.socket rpcbind.service
# dnf remove rpcbind
```
**-OR-**
**-IF-** the `rpcbind` package is required as a dependency:
Run the following commands to stop and mask the `rpcbind.socket` and `rpcbind.service`:
```
# systemctl stop rpcbind.socket rpcbind.service
# systemctl mask rpcbind.socket rpcbind.service
```</t>
  </si>
  <si>
    <t>Run the following commands to stop `rsyncd.socket` and `rsyncd.service`, and remove the `rsync-daemon` package:
```
# systemctl stop rsyncd.socket rsyncd.service
# dnf remove rsync-daemon
```
**-OR-**
**-IF-** the `rsync-daemon` package is required as a dependency:
Run the following commands to stop and mask the `rsyncd.socket` and `rsyncd.service`:
```
# systemctl stop rsyncd.socket rsyncd.service
# systemctl mask rsyncd.socket rsyncd.service
```</t>
  </si>
  <si>
    <t>Run the following commands to stop `snmpd.service` and remove `net-snmp` package:
```
# systemctl stop snmpd.service
# dnf remove net-snmp
```
**-OR-** If the package is required for dependencies:
Run the following commands to stop and mask the `snmpd.service`:
```
# systemctl stop snmpd.service
# systemctl mask snmpd.service
```</t>
  </si>
  <si>
    <t>Run the following commands to stop `telnet.socket` and remove the `telnet-server` package:
```
# systemctl stop telnet.socket
# dnf remove telnet-server
```
**-OR-**
**-IF-** a package is installed **and** is required for dependencies:
Run the following commands to stop and mask `telnet.socket`:
```
# systemctl stop telnet.socket
# systemctl mask telnet.socket
```</t>
  </si>
  <si>
    <t>Run the following commands to stop `tftp.socket` and `tftp.service`, and remove the `tftp-server` package:
```
# systemctl stop tftp.socket tftp.service
# dnf remove tftp-server
```
**-OR-**
**-IF-** the `tftp-server` package is required as a dependency:
Run the following commands to stop and mask `tftp.socket` and `tftp.service`:
```
# systemctl stop tftp.socket tftp.service
# systemctl mask tftp.socket tftp.service
```</t>
  </si>
  <si>
    <t>Run the following commands to stop `squid.service` and remove the `squid` package:
```
# systemctl stop squid.service
# dnf remove squid
```
**-OR-** If the `squid` package is required as a dependency:
Run the following commands to stop and mask the `squid.service`:
```
# systemctl stop squid.service
# systemctl mask squid.service
```</t>
  </si>
  <si>
    <t>Run the following commands to stop `httpd.socket`, `httpd.service`, and `nginx.service`, and remove `httpd` and `nginx` packages:
```
# systemctl stop httpd.socket httpd.service nginx.service
# dnf remove httpd nginx
```
**-OR-**
**-IF-**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</si>
  <si>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Set the following parameters in `/etc/sysctl.conf` or a file in `/etc/sysctl.d/` ending in `.conf`:
- `net.ipv4.conf.all.send_redirects = 0`
- `net.ipv4.conf.default.send_redirects = 0`
_Example:_
```
# printf "
net.ipv4.conf.all.send_redirects = 0
net.ipv4.conf.default.send_redirects = 0
" &gt;&gt; /etc/sysctl.d/60-netipv4_sysctl.conf
```
Run the following command to set the active kernel parameters:
```
# {
 sysctl -w net.ipv4.conf.all.send_redirects=0
 sysctl -w net.ipv4.conf.default.send_redirects=0
 sysctl -w net.ipv4.route.flush=1
}
```
**Note:** If these settings appear in a canonically later file, or later in the same file, these settings will be overwritten</t>
  </si>
  <si>
    <t>Run the following script to set mode, ownership, and group on the public SSH host key files:
```
#!/usr/bin/env bash
{
 l_output="" l_output2=""
 l_skgn="$(grep -Po -- '^(ssh_keys|_?ssh)\b' /etc/group)" # Group designated to own openSSH keys
 l_skgid="$(awk -F: '($1 == "'"$l_skgn"'"){print $3}' /etc/group)" # Get gid of group
 l_mfix="u-x,go-wx"
 unset a_skarr &amp;&amp; a_skarr=() # Clear and initialize array
 if [ -d /etc/ssh ]; then
 while IFS= read -r -d $'\0' l_file; do # Loop to populate array
 if grep -Pq ':\h+OpenSSH\h+(\H+\h+)public\h+key\b' &lt;&lt;&lt; "$(file "$l_file")"; then
 a_skarr+=("$(stat -Lc '%n^%#a^%U^%G^%g' "$l_file")")
 fi
 done &lt; &lt;(find -L /etc/ssh -xdev -type f -print0)
 while IFS="^" read -r l_file l_mode l_owner l_group l_gid; do
 l_out2=""
 l_pmask="0133"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openSSH keys not found on the system"
 fi
 unset a_skarr
 if [ -z "$l_output2" ]; then
 echo -e "\n- No access changes required\n"
 else
 echo -e "\n- Remediation results:\n$l_output2\n"
 fi
}
```</t>
  </si>
  <si>
    <t>Run the following commands to set ownership and permissions on `/etc/crontab`:
```
# chown root:root /etc/crontab
# chmod og-rwx /etc/crontab
```</t>
  </si>
  <si>
    <t>Run the following commands to set ownership and permissions on the `/etc/cron.hourly` directory:
```
# chown root:root /etc/cron.hourly/
# chmod og-rwx /etc/cron.hourly/
```</t>
  </si>
  <si>
    <t>Run the following commands to set ownership and permissions on the `/etc/cron.daily` directory:
```
# chown root:root /etc/cron.daily/
# chmod og-rwx /etc/cron.daily/
```</t>
  </si>
  <si>
    <t>Run the following commands to set ownership and permissions on the `/etc/cron.weekly` directory:
```
# chown root:root /etc/cron.weekly/
# chmod og-rwx /etc/cron.weekly/
```</t>
  </si>
  <si>
    <t>Run the following commands to set ownership and permissions on the `/etc/cron.monthly` directory:
```
# chown root:root /etc/cron.monthly/
# chmod og-rwx /etc/cron.monthly/
```</t>
  </si>
  <si>
    <t>Run the following commands to set ownership and permissions on the `/etc/cron.d` directory:
```
# chown root:root /etc/cron.d/
# chmod og-rwx /etc/cron.d/
```</t>
  </si>
  <si>
    <t>Run the following script to set ownership and permissions on `/etc/ssh/sshd_config` and files ending in `.conf` in the `/etc/ssh/sshd_config.d` directory:
```
#!/usr/bin/env bash
{
 chmod u-x,og-rwx /etc/ssh/sshd_config
 chown root:root /etc/ssh/sshd_config
 while IFS= read -r -d $'\0' l_file; do
 if [ -e "$l_file" ]; then
 chmod u-x,og-rwx "$l_file"
 chown root:root "$l_file"
 fi
 done &lt; &lt;(find /etc/ssh/sshd_config.d -type f -print0)
}
```</t>
  </si>
  <si>
    <t>Run the following script to set mode, ownership, and group on the private SSH host key files:
```
#!/usr/bin/env bash
{
 l_output="" l_output2=""
 l_skgn="$(grep -Po -- '^(ssh_keys|_?ssh)\b' /etc/group)" # Group designated to own openSSH keys
 l_skgid="$(awk -F: '($1 == "'"$l_skgn"'"){print $3}' /etc/group)" # Get gid of group
 if [ -n "$l_skgid" ]; then
 l_agroup="(root|$l_skgn)" &amp;&amp; l_sgroup="$l_skgn" &amp;&amp; l_mfix="u-x,g-wx,o-rwx"
 else
 l_agroup="root" &amp;&amp; l_sgroup="root" &amp;&amp; l_mfix="u-x,go-rwx"
 fi
 unset a_skarr &amp;&amp; a_skarr=() # Clear and initialize array
 if [ -d /etc/ssh ]; then
 while IFS= read -r -d $'\0' l_file; do # Loop to populate array
 if grep -Pq ':\h+OpenSSH\h+private\h+key\b' &lt;&lt;&lt; "$(file "$l_file")"; then
 a_skarr+=("$(stat -Lc '%n^%#a^%U^%G^%g' "$l_file")")
 fi
 done &lt; &lt;(find -L /etc/ssh -xdev -type f -print0)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openSSH keys not found on the system"
 fi
 unset a_skarr
 if [ -z "$l_output2" ]; then
 echo -e "\n- No access changes required\n"
 else
 echo -e "\n- Remediation results:\n$l_output2\n"
 fi
}
```</t>
  </si>
  <si>
    <t>Edit the file `/etc/sudoers` with `visudo` or a file in `/etc/sudoers.d/` with `visudo -f` &lt;_PATH_TO_FILE_&gt; and add the following line:
```
Defaults use_pty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</si>
  <si>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Edit the file `/etc/sudoers` or a file in `/etc/sudoers.d/` with visudo or visudo -f &lt;PATH TO FILE&gt; and add the following line:
```
Defaults logfile="&lt;PATH TO CUSTOM LOG FILE&gt;"
```
_Example_
```
Defaults logfile="/var/log/sudo.log"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</si>
  <si>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a_path=(); a_arr=() # Initialize array
 a_path=(! -path "/run/user/*" -a ! -path "/proc/*" -a ! -path "*/containerd/*" -a ! -path "*/kubelet/pods/*" -a ! -path "/sys/kernel/security/apparmor/*" -a ! -path "/snap/*" -a ! -path "/sys/fs/cgroup/memory/*" -a ! -path "/sys/fs/selinux/*")
 while read -r l_bfs; do
 a_path+=( -a ! -path ""$l_bfs"/*")
 done &lt; &lt;(findmnt -Dkerno fstype,target | awk '$1 ~ /^\s*(nfs|proc|smb)/ {print $2}')
 # Populate array with files
 while IFS= read -r -d $'\0' l_file; do
 [ -e "$l_file" ] &amp;&amp; a_arr+=("$(stat -Lc '%n^%#a' "$l_file")")
 done &lt; &lt;(find / \( "${a_path[@]}" \) \( -type f -o -type d \) -perm -0002 -print0 2&gt;/dev/null)
 while IFS="^" read -r l_fname l_mode; do # Test files in the array
 if [ -f "$l_fname" ]; then # Remove excess permissions from WW files
 echo -e " - File: \"$l_fname\" is mode: \"$l_mode\"\n - removing write permission on \"$l_fname\" from \"other\""
 chmod o-w "$l_fname"
 fi
 if [ -d "$l_fname" ]; then
 if [ ! $(( $l_mode &amp; $l_smask )) -gt 0 ]; then # Add sticky bit
 echo -e " - Directory: \"$l_fname\" is mode: \"$l_mode\" and doesn't have the sticky bit set\n - Adding the sticky bit"
 chmod a+t "$l_fname"
 fi
 fi
 done &lt; &lt;(printf '%s\n' "${a_arr[@]}")
 unset a_path; unset a_arr # Remove array
}
```</t>
  </si>
  <si>
    <t>Run the following command to set accounts to use shadowed passwords:
```
# sed -e 's/^\([a-zA-Z0-9_]*\):[^:]*:/\1:x:/' -i /etc/passwd
```
Investigate to determine if the account is logged in and what it is being used for, to determine if it needs to be forced off.</t>
  </si>
  <si>
    <t>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l_output2=""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process\n"
 while read -r l_user l_home; do
 if [ -d "$l_home" ]; then
 l_mask='0027'
 l_max="$( printf '%o' $(( 0777 &amp; ~$l_mask)) )"
 while read -r l_own l_mode; do
 if [ "$l_user" != "$l_own" ]; then
 l_output2="$l_output2\n - User: \"$l_user\" Home \"$l_home\" is owned by: \"$l_own\"\n - changing ownership to: \"$l_user\"\n"
 chown "$l_user" "$l_home"
 fi
 if [ $(( $l_mode &amp; $l_mask )) -gt 0 ]; then
 l_output2="$l_output2\n - User: \"$l_user\" Home \"$l_home\" is mode: \"$l_mode\" should be mode: \"$l_max\" or more restrictive\n - removing excess permissions\n"
 chmod g-w,o-rwx "$l_home"
 fi
 done &lt;&lt;&lt; "$(stat -Lc '%U %#a' "$l_home")"
 else
 l_output2="$l_output2\n - User: \"$l_user\" Home \"$l_home\" Doesn't exist\n - Please create a home in accordance with local site policy"
 fi
 done &lt;&lt;&lt; "$(printf '%s\n' "${a_uarr[@]}")"
 if [ -z "$l_output2" ]; then # If l_output2 is empty, we pass
 echo -e " - No modification needed to local interactive users home directories"
 else
 echo -e "\n$l_output2"
 fi
}
```</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</si>
  <si>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l_valid_shells="^($( awk -F\/ '$NF != "nologin" {print}' /etc/shells | sed -rn '/^\//{s,/,\\\\/,g;p}' | paste -s -d '|' - ))$"
 unset a_uarr &amp;&amp; a_uarr=() # Clear and initialize array
 while read -r l_epu l_eph; do # Populate array with users and user home location
 [[ -n "$l_epu" &amp;&amp; -n "$l_eph" ]] &amp;&amp; a_uarr+=("$l_epu $l_eph")
 done &lt;&lt;&lt; "$(awk -v pat="$l_valid_shells" -F: '$(NF) ~ pat { print $1 " " $(NF-1) }' /etc/passwd)"
 l_asize="${#a_uarr[@]}" # Here if we want to look at number of users before proceeding 
 l_maxsize="1000" # Maximum number of local interactive users before warning (Default 1,000)
 [ "$l_asize " -gt "$l_maxsize" ] &amp;&amp; echo -e "\n ** INFO **\n - \"$l_asize\" Local interactive users found on the system\n - This may be a long running check\n"
 file_access_fix()
 {
 l_facout2=""
 l_max="$( printf '%o' $(( 0777 &amp; ~$l_mask)) )"
 if [ $(( $l_mode &amp; $l_mask )) -gt 0 ]; then
 echo -e " - File: \"$l_hdfile\" is mode: \"$l_mode\" and should be mode: \"$l_max\" or more restrictive\n - Changing to mode \"$l_max\""
 chmod "$l_chp" "$l_hdfile"
 fi
 if [[ ! "$l_owner" =~ ($l_user) ]]; then
 echo -e " - File: \"$l_hdfile\" owned by: \"$l_owner\" and should be owned by \"${l_user//|/ or }\"\n - Changing ownership to \"$l_user\""
 chown "$l_user" "$l_hdfile"
 fi
 if [[ ! "$l_gowner" =~ ($l_group) ]]; then
 echo -e " - File: \"$l_hdfile\" group owned by: \"$l_gowner\" and should be group owned by \"${l_group//|/ or }\"\n - Changing group ownership to \"$l_group\""
 chgrp "$l_group" "$l_hdfile"
 fi
 }
 while read -r l_user l_home; do
 if [ -d "$l_home" ]; then
 echo -e "\n - Checking user: \"$l_user\" home directory: \"$l_home\""
 l_group="$(id -gn "$l_user" | xargs)"
 l_group="${l_group// /|}"
 while IFS= read -r -d $'\0' l_hdfile; do
 while read -r l_mode l_owner l_gowner; do
 case "$(basename "$l_hdfile")" in
 .forward | .rhost )
 echo -e " - File: \"$l_hdfile\" exists\n - Please investigate and manually delete \"$l_hdfile\""
 ;;
 .netrc )
 l_mask='0177'
 l_chp="u-x,go-rwx"
 file_access_fix ;;
 .bash_history )
 l_mask='0177'
 l_chp="u-x,go-rwx"
 file_access_fix ;;
 * )
 l_mask='0133'
 l_chp="u-x,go-wx"
 file_access_fix ;;
 esac
 done &lt;&lt;&lt; "$(stat -Lc '%#a %U %G' "$l_hdfile")"
 done &lt; &lt;(find "$l_home" -xdev -type f -name '.*' -print0)
 fi
 done &lt;&lt;&lt; "$(printf '%s\n' "${a_uarr[@]}")"
 unset a_uarr # Remove array
}
```</t>
  </si>
  <si>
    <t>Run the following script to disable the `cramfs` module:
**-IF-** the module is available in the running kernel:
 - Create a file ending in `.conf` with `install cramfs /bin/false` in the `/etc/modprobe.d/` directory
 - Create a file ending in `.conf` with `blacklist cramfs` in the `/etc/modprobe.d/` directory
 - Unload `cramfs` from the kernel
**-IF-** available in ANY installed kernel:
 - Create a file ending in `.conf` with `blacklist cramfs` in the `/etc/modprobe.d/` directory
**-IF-** the kernel module is not available on the system or pre-compiled into the kernel:
- No remediation is necessary
```
#!/usr/bin/env bash
{
 l_mname="cramfs"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</si>
  <si>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Run the following script to disable the `hfs` module:
**-IF-** the module is available in the running kernel:
 - Create a file ending in `.conf` with `install hfs /bin/false` in the `/etc/modprobe.d/` directory
 - Create a file ending in `.conf` with `blacklist hfs` in the `/etc/modprobe.d/` directory
 - Unload `hfs` from the kernel
**-IF-** available in ANY installed kernel:
 - Create a file ending in `.conf` with `blacklist hfs` in the `/etc/modprobe.d/` directory
**-IF-** the kernel module is not available on the system or pre-compiled into the kernel:
- No remediation is necessary
```
#!/usr/bin/env bash
{
 l_mname="hfs"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</si>
  <si>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Run the following script to disable the `hfsplus` module:
**-IF-** the module is available in the running kernel:
 - Create a file ending in `.conf` with `install hfsplus /bin/false` in the `/etc/modprobe.d/` directory
 - Create a file ending in `.conf` with `blacklist hfsplus` in the `/etc/modprobe.d/` directory
 - Unload `hfsplus` from the kernel
**-IF-** available in ANY installed kernel:
 - Create a file ending in `.conf` with `blacklist hfsplus` in the `/etc/modprobe.d/` directory
**-IF-** the kernel module is not available on the system or pre-compiled into the kernel:
- No remediation is necessary
```
#!/usr/bin/env bash
{
 l_mname="hfsplus"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</si>
  <si>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Run the following script to implement the loopback rules:
```
#!/usr/bin/env bash
{
 l_hbfw=""
 if systemctl is-enabled firewalld.service | grep -q 'enabled' &amp;&amp; systemctl is-enabled nftables.service | grep -q 'enabled'; then
 echo -e "\n - Error - Both FirewallD and NFTables are enabled\n - Please follow recommendation: \"Ensure a single firewall configuration utility is in use\""
 elif ! systemctl is-enabled firewalld.service | grep -q 'enabled' &amp;&amp; ! systemctl is-enabled nftables.service | grep -q 'enabled'; then
 echo -e "\n - Error - Neither FirewallD or NFTables is enabled\n - Please follow recommendation: \"Ensure a single firewall configuration utility is in use\""
 else
 if systemctl is-enabled firewalld.service | grep -q 'enabled' &amp;&amp; ! systemctl is-enabled nftables.service | grep -q 'enabled'; then
 echo -e "\n - FirewallD is in use on the system" &amp;&amp; l_hbfw="fwd"
 elif ! systemctl is-enabled firewalld.service | grep -q 'enabled' &amp;&amp; systemctl is-enabled nftables.service | grep -q 'enabled'; then
 echo -e "\n - NFTables is in use on the system" &amp;&amp; l_hbfw="nft"
 fi
 l_ipsaddr="$(nft list ruleset | awk '/filter_IN_public_deny|hook\s+input\s+/,/\}\s*(#.*)?$/' | grep -P -- 'ip\h+saddr')"
 if ! nft list ruleset | awk '/hook\s+input\s+/,/\}\s*(#.*)?$/' | grep -Pq -- '\H+\h+"lo"\h+accept'; then
 echo -e "\n - Enabling input to accept for loopback address"
 if [ "$l_hbfw" = "fwd" ]; then
 firewall-cmd --permanent --zone=trusted --add-interface=lo
 firewall-cmd --reload
 elif [ "$l_hbfw" = "nft" ]; then
 nft add rule inet filter input iif lo accept
 fi
 fi
 if ! grep -Pq -- 'ip\h+saddr\h+127\.0\.0\.0\/8\h+(counter\h+packets\h+\d+\h+bytes\h+\d+\h+)?drop' &lt;&lt;&lt; "$l_ipsaddr" &amp;&amp; ! grep -Pq -- 'ip\h+daddr\h+\!\=\h+127\.0\.0\.1\h+ip\h+saddr\h+127\.0\.0\.1\h+drop' &lt;&lt;&lt; "$l_ipsaddr"; then
 echo -e "\n - Setting IPv4 network traffic from loopback address to drop"
 if [ "$l_hbfw" = "fwd" ]; then
 firewall-cmd --permanent --add-rich-rule='rule family=ipv4 source address="127.0.0.1" destination not address="127.0.0.1" drop'
 firewall-cmd --permanent --zone=trusted --add-rich-rule='rule family=ipv4 source address="127.0.0.1" destination not address="127.0.0.1" drop'
 firewall-cmd --reload
 elif [ "$l_hbfw" = "nft" ]; then
 nft create rule inet filter input ip saddr 127.0.0.0/8 counter drop
 fi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if [ "$l_hbfw" = "fwd" ]; then
 firewall-cmd --permanent --add-rich-rule='rule family=ipv6 source address="::1" destination not address="::1" drop'
 firewall-cmd --permanent --zone=trusted --add-rich-rule='rule family=ipv6 source address="::1" destination not address="::1" drop'
 firewall-cmd --reload
 elif [ "$l_hbfw" = "nft" ]; then
 nft add rule inet filter input ip6 saddr ::1 counter drop
 fi
 fi
 fi
 fi
}
```</t>
  </si>
  <si>
    <t>If NFTables utility is in use on your system:
Configure nftables in accordance with site policy. The following commands will implement a policy to allow all established connections:
```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
```</t>
  </si>
  <si>
    <t>If NFTables utility is in use on your system:
Run the following command for the base chains with the input, forward, and output hooks to implement a default DROP policy:
```
# nft chain 
 &lt;chain name&gt; { policy drop \; }
```
_Example:_
```
# nft chain inet filter input { policy drop \; }
# nft chain inet filter forward { policy drop \; }
```</t>
  </si>
  <si>
    <t>**- IF not using FirewallD -**
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t>
  </si>
  <si>
    <t>Run the following command to enable `rsyslog`:
```
# systemctl --now enable rsyslog
```</t>
  </si>
  <si>
    <t>Create or edit the file `/etc/systemd/journald.conf`, or a file in the `/etc/systemd/journald.conf.d/` directory ending in `.conf` and add or edit the line `ForwardToSyslog=yes`:
_Example:_
```
# printf '%s\n' "ForwardToSyslog=yes" &gt; /etc/systemd/journald.conf.d/50-journald_forward.conf
```
Restart the `systemd-journald` service:
```
# systemctl restart systemd-journald.service
```</t>
  </si>
  <si>
    <t>Edit the following lines in the `/etc/rsyslog.conf` and `/etc/rsyslog.d/*.conf` files as appropriate for your environment.
**Note:** The below configuration is shown for example purposes only. Due care should be given to how the organization wish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</si>
  <si>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Edit the `/etc/rsyslog.conf` and `/etc/rsyslog.d/*.conf` files and add the following line (where `loghost.example.com` is the name of your central log host). The `target` directive may either be a fully qualified domain name or an IP address.
```
*.* action(type="omfwd" target="192.168.2.100" port="514" protocol="tcp"
 action.resumeRetryCount="100"
 queue.type="LinkedList" queue.size="1000")
```
Run the following command to reload the `rsyslogd` configuration:
```
# systemctl restart rsyslog
```</t>
  </si>
  <si>
    <t>By default the `systemd-journald` service does not have an `[Install]` section and thus cannot be enabled / disabled. It is meant to be referenced as `Requires` or `Wants` by other unit files. As such, if the status of `systemd-journald` is not `static`, investigate why.</t>
  </si>
  <si>
    <t>Edit the `/etc/systemd/journald.conf` file and add the following line:
```
Compress=yes
```
Restart the service:
```
# systemctl restart systemd-journald.service
```</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</si>
  <si>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</si>
  <si>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**-IF-** the `/etc/motd` file does not have the correct access configured, it could be modified by unauthorized users with incorrect or misleading information.</t>
  </si>
  <si>
    <t>**-IF-** the `/etc/issue` file does not have the correct access configured, it could be modified by unauthorized users with incorrect or misleading information.</t>
  </si>
  <si>
    <t>**-IF-** the `/etc/issue.net` file does not have the correct access configured, it could be modified by unauthorized users with incorrect or misleading information.</t>
  </si>
  <si>
    <t>Setting `net.ipv4.conf.all.log_martians` and `net.ipv4.conf.default.log_martians to `1` enables this feature. Logging these packets allows an administrator to investigate the possibility that an attacker is sending spoofed packets to their system.</t>
  </si>
  <si>
    <t>In order to configure firewall rules for nftables, a firewall utility needs to be installed and active of the system. The use of more than one firewall utility may produce unexpected results.</t>
  </si>
  <si>
    <t>SSH provides several logging levels with varying amounts of verbosity. The `DEBUG` options are specifically **not** recommended other than strictly for debugging SSH communications. These levels provide so much data that it is difficult to identify important security information, and may violate the privacy of users.
The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The `VERBOSE` level specifies that login and logout activity as well as the key fingerprint for any SSH key used for login will be logged. This information is important for SSH key management, especially in legacy environments.</t>
  </si>
  <si>
    <t>To ensure the system has full functionality and access to the options covered by this Benchmark, pam-1.3.1-25 or latter is required</t>
  </si>
  <si>
    <t>Authselect makes testing and troubleshooting easy because it only modifies files in these directories:
- `/etc/nsswitch.conf`
- `/etc/pam.d/*`
- `/etc/dconf/db/distro.d/*`
To ensure the system has full functionality and access to the options covered by this Benchmark, `authselect-1.2.6-1` or latter is required</t>
  </si>
  <si>
    <t>If a client is configured to also receive data, thus turning it into a server, the client system is acting outside its operational boundary.</t>
  </si>
  <si>
    <t>If a client is configured to also receive data, thus turning it into a server, the client system is acting outside it's operational boundary.</t>
  </si>
  <si>
    <t>**IF** journald is the method for capturing logs, all logs of the system should be handled by journald and not forwarded to other logging mechanisms.
**Note:** This recommendation only applies if journald is the chosen method for client side logging. Do not apply this recommendation if rsyslog is used.</t>
  </si>
  <si>
    <t>IETF RFC 4038 recommends that applications are built with an assumption of dual stack. It is recommended that IPv6 be enabled and configured in accordance with Benchmark recommendations.
**-IF-** dual stack and IPv6 are not used in your environment, IPv6 may be disabled to reduce the attack surface of the system, and recommendations pertaining to IPv6 can be skipped.
**Note:** It is recommended that IPv6 be enabled and configured unless this is against local site policy</t>
  </si>
  <si>
    <t>**-IF-** wireless is not to be used, wireless devices can be disabled to reduce the potential attack surface.</t>
  </si>
  <si>
    <t>There are two policies: accept (Default) and drop. If the policy is set to `accept`, the firewall will accept any packet that is not configured to be denied and the packet will continue traversing the network stack.
It is easier to explicitly permit acceptable usage than to deny unacceptable usage.
**Note:** Changing firewall settings while connected over the network can result in being locked out of the system.</t>
  </si>
  <si>
    <t>If the `rsyslog` service is not enabled to start on boot, the system will not capture logging events.</t>
  </si>
  <si>
    <t>**-IF-** `rsyslog` is the preferred method for capturing logs, all logs of the system should be sent to it for further processing.
**Note:** This recommendation only applies if `rsyslog` is the chosen method for client side logging. Do not apply this recommendation if `systemd-journald` is used.</t>
  </si>
  <si>
    <t>Run the following script to verify the `freevxfs`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l_mname="freevxfs"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</si>
  <si>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script to verify the `jffs2`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l_mname="jffs2"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</si>
  <si>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script to verify the `usb-storage`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l_mname="usb-storage" # set module name
 l_mtype="drivers"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</si>
  <si>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command and verify the output shows that `/tmp` is mounted. Particular requirements pertaining to mount options are covered in ensuing sections.
```
# findmnt -nk /tmp
```
_Example output:_
```
/tmp tmpfs tmpfs rw,nosuid,nodev,noexec
```
Ensure that systemd will mount the `/tmp` partition at boot time.
```
# systemctl is-enabled tmp.mount
```
_Example output:_
```
generated
```
Verify output is not `masked` or `disabled`.
**Note:** By default systemd will output `generated` if there is an entry in `/etc/fstab` for `/tmp`. This just means systemd will use the entry in `/etc/fstab` instead of its default unit file configuration for `/tmp`.</t>
  </si>
  <si>
    <t>**- IF -** a separate partition exists for `/tmp`, verify that the `nosuid` option is set.
Run the following command to verify that the `nosuid` mount option is set.
Example:
```
# findmnt -kn /tmp | grep -v nosuid
Nothing should be returned
```</t>
  </si>
  <si>
    <t>**- IF -** a separate partition exists for `/tmp`, verify that the `noexec` option is set.
Run the following command to verify that the `noexec` mount option is set.
Example:
```
# findmnt -kn /tmp | grep -v noexec
Nothing should be returned
```</t>
  </si>
  <si>
    <t>**-IF-** `/dev/shm` is to be used on the system, run the following command and verify the output shows that `/dev/shm` is mounted. Particular requirements pertaining to mount options are covered in ensuing sections.
```
# findmnt -kn /dev/shm
```
_Example output:_
```
/dev/shm tmpfs tmpfs rw,nosuid,nodev,noexec,relatime,seclabel
```</t>
  </si>
  <si>
    <t>**- IF -** a separate partition exists for `/home`, verify that the `nodev` option is set.
Run the following command to verify that the `nodev` mount option is set.
Example:
```
# findmnt -nk /home | grep -v nodev
Nothing should be returned
```</t>
  </si>
  <si>
    <t>**- IF -** a separate partition exists for `/home`, verify that the `nosuid` option is set.
Run the following command to verify that the `nosuid` mount option is set.
Example:
```
# findmnt -nk /home | grep -v nosuid
Nothing should be returned
```</t>
  </si>
  <si>
    <t>**- IF -** a separate partition exists for `/var`, verify that the `nodev` option is set.
Run the following command to verify that the `nodev` mount option is set.
Example:
```
# findmnt -nk /var | grep -v nodev
Nothing should be returned
```</t>
  </si>
  <si>
    <t>**- IF -** a separate partition exists for `/var`, verify that the `nosuid` option is set.
Run the following command to verify that the `nosuid` mount option is set.
Example:
```
# findmnt -nk /var | grep -v nosuid
Nothing should be returned
```</t>
  </si>
  <si>
    <t>**- IF -** a separate partition exists for `/var/tmp`, verify that the `nodev` option is set.
Run the following command to verify that the `nodev` mount option is set.
Example:
```
# findmnt -nk /var/tmp | grep -v nodev
Nothing should be returned
```</t>
  </si>
  <si>
    <t>**- IF -** a separate partition exists for `/var/tmp`, verify that the `nosuid` option is set.
Run the following command to verify that the `nosuid` mount option is set.
Example:
```
# findmnt -nk /var/tmp | grep -v nosuid
Nothing should be returned
```</t>
  </si>
  <si>
    <t>**- IF -** a separate partition exists for `/var/tmp`, verify that the `noexec` option is set.
Run the following command to verify that the `noexec` mount option is set.
Example:
```
# findmnt -nk /var/tmp | grep -v noexec
Nothing should be returned
```</t>
  </si>
  <si>
    <t>**- IF -** a separate partition exists for `/var/log`, verify that the `nodev` option is set.
Run the following command to verify that the `nodev` mount option is set.
Example:
```
# findmnt -nk /var/log | grep -v nodev
Nothing should be returned
```</t>
  </si>
  <si>
    <t>**- IF -** a separate partition exists for `/var/log`, verify that the `nosuid` option is set.
Run the following command to verify that the `nosuid` mount option is set.
Example:
```
# findmnt -nk /var/log | grep -v nosuid
Nothing should be returned
```</t>
  </si>
  <si>
    <t>**- IF -** a separate partition exists for `/var/log`, verify that the `noexec` option is set.
Run the following command to verify that the `noexec` mount option is set.
Example:
```
# findmnt -nk /var/log | grep -v noexec
Nothing should be returned
```</t>
  </si>
  <si>
    <t>**- IF -** a separate partition exists for `/var/log/audit`, verify that the `nodev` option is set.
Run the following command to verify that the `nodev` mount option is set.
Example:
```
# findmnt -nk /var/log/audit | grep -v nodev
Nothing should be returned
```</t>
  </si>
  <si>
    <t>**- IF -** a separate partition exists for `/var/log/audit`, verify that the `nosuid` option is set.
Run the following command to verify that the `nosuid` mount option is set.
Example:
```
# findmnt -nk /var/log/audit | grep -v nosuid
Nothing should be returned
```</t>
  </si>
  <si>
    <t>**- IF -** a separate partition exists for `/var/log/audit`, verify that the `noexec` option is set.
Run the following command to verify that the `noexec` mount option is set.
Example:
```
# findmnt -nk /var/log/audit | grep -v noexec
Nothing should be returned
```</t>
  </si>
  <si>
    <t>#### List all GPG key URLs
Each repository should have a `gpgkey` with a URL pointing to the location of the GPG key, either local or remote.
```
# grep -r gpgkey /etc/yum.repos.d/* /etc/dnf/dnf.conf
```
#### List installed GPG keys
Run the following command to list the currently installed keys. These are the active keys used for verification and installation of RPMs. The packages are fake, they are generated on the fly by `dnf` or `rpm` during the import of keys from the URL specified in the repository configuration.
Example:
```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"Packager: ${RPM_PACKAGER}
Summary: ${RPM_SUMMARY}
Creation date: ${RPM_DATE}
Key ID: ${RPM_KEY_ID}
"
done
RPM: gpg-pubkey-9db62fb1-59920156
Packager: Fedora 28 (28) &lt;fedora-28@fedoraproject.org&gt;
Summary: gpg(Fedora 28 (28) &lt;fedora-28@fedoraproject.org&gt;)
Creation date: 2017-08-14
Key ID: 9db62fb1
RPM: gpg-pubkey-09eab3f2-595fbba3
Packager: RPM Fusion free repository for Fedora (28) &lt;rpmfusion-buildsys@lists.rpmfusion.org&gt;
Summary: gpg(RPM Fusion free repository for Fedora (28) &lt;rpmfusion-buildsys@lists.rpmfusion.org&gt;)
Creation date: 2017-07-07
Key ID: 09eab3f2
```
The format of the package (`gpg-pubkey-9db62fb1-59920156`) is important to understand for verification. Using the above example, it consists of three parts:
1. The general prefix name for all imported GPG keys: `gpg-pubkey-`
2. The version, which is the GPG key ID: `9db62fb1`
3. The release is the date of the key in UNIX timestamp in hexadecimal: `59920156`
With both the date and the GPG key ID, check the relevant repositories public key page to confirm that the keys are indeed correct.
#### Query locally available GPG keys
Repositories that store their respective GPG keys on disk should do so in `/etc/pki/rpm-gpg/`. These keys are available for immediate import either when `dnf` is asked to install a relevant package from the repository or when an administrator imports the key directly with the `rpm --import` command.
To find where these keys come from run:
```
# for PACKAGE in $(find /etc/pki/rpm-gpg/ -type f -exec rpm -qf {} \; | sort -u); do rpm -q --queryformat "%{NAME}-%{VERSION} %{PACKAGER} %{SUMMARY}\\n" "${PACKAGE}"; done
```</t>
  </si>
  <si>
    <t>Global configuration. Run the following command and verify that `gpgcheck` is set to `1`:
```
# grep ^gpgcheck /etc/dnf/dnf.conf
gpgcheck=1
```
Configuration in `/etc/yum.repos.d/` takes precedence over the global configuration. Run the following command and verify that there are no instances of entries starting with `gpgcheck` returned set to `0`. Nor should there be any invalid (non-boolean) values. When `dnf` encounters such invalid entries they are ignored and the global configuration is applied.
```
# grep -Prs -- '^\h*gpgcheck\h*=\h*(0|[2-9]|[1-9][0-9]+|[a-zA-Z_]+)\b' /etc/yum.repos.d/
```</t>
  </si>
  <si>
    <t>Run the following command and verify no output is produced:
```
# ps -eZ | grep unconfined_service_t
```</t>
  </si>
  <si>
    <t>Run the following command and verify that the contents match site policy:
```
# cat /etc/motd
```
Run the following command and verify no results are returned:
```
# grep -E -i "(\\\v|\\\r|\\\m|\\\s|$(grep '^ID=' /etc/os-release | cut -d= -f2 | sed -e 's/"//g'))" /etc/motd
```</t>
  </si>
  <si>
    <t>Run the following script to verify that the screen locks when the user is idle: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
**Note:**
- `idle-delay=uint32` Should be 900 seconds (15 minutes) or less, not `0` (disabled) and follow local site policy
- `lock-delay=uint32` should be 5 seconds or less and follow local site policy</t>
  </si>
  <si>
    <t>Run the following script to verify that the screen lock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t>
  </si>
  <si>
    <t>Run the following script to verify automatic mounting is disabled: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exitst"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</si>
  <si>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disable automatic mounting is locked: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l_output="" l_output2=""
 echo -e "$l_pkgoutput\n"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-Priq '^\h*\/org/gnome\/desktop\/media-handling\/automount\b' "$l_kfd"; then
 l_output="$l_output\n - \"automount\" is locked in \"$(grep -Pril '^\h*\/org/gnome\/desktop\/media-handling\/automount\b' "$l_kfd")\""
 else
 l_output2="$l_output2\n - \"automount\" is not locked"
 fi
 else
 l_output2="$l_output2\n - \"automount\" is not set so it can not be locked"
 fi
 if [ -d "$l_kfd2" ]; then # If key file directory doesn't exist, options can't be locked
 if grep -Priq '^\h*\/org/gnome\/desktop\/media-handling\/automount-open\b' "$l_kfd2"; then
 l_output="$l_output\n - \"lautomount-open\"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</si>
  <si>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command to verify that `chrony` isn't configured to run as the `root` user:
```
# grep -Psi -- '^\h*OPTIONS=\"?\h+-u\h+root\b' /etc/sysconfig/chronyd
Nothing should be returned
```</t>
  </si>
  <si>
    <t>As a preference `autofs` should not be installed unless other packages depend on it.
Run the following command to verify `autofs` is not installed:
```
# rpm -q autofs
package autofs is not installed
```
**-OR-** 
**-IF-** the package is required for dependencies:
Run the following command to verify `autofs.service` is not enabled:
```
# systemctl is-enabled autofs.service 2&gt;/dev/null | grep 'enabled'
Nothing should be returned
```
Run the following command to verify the `autofs.service` is not active:
```
# systemctl is-active autofs.service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</si>
  <si>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`xinetd` package is not installed:
```
# rpm -q xinetd
package xinetd is not installed
```
**-OR-** 
**-IF-** the `xinetd` package is required as a dependency:
Run the following command to verify `xinetd.service` is not enabled:
```
# systemctl is-enabled xinetd.service 2&gt;/dev/null | grep 'enabled'
Nothing should be returned
```
Run the following command to verify `xinetd.service` is not active:
```
# systemctl is-active xinetd.service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</si>
  <si>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commands to verify that the MTA is not listening on any non-loopback address ( `127.0.0.1` or `::1` )
```
# ss -plntu | grep -P -- ':25\b' | grep -Pv -- '\h+(127\.0\.0\.1|\[?::1\]?):25\b'
# ss -plntu | grep -P -- ':465\b' | grep -Pv -- '\h+(127\.0\.0\.1|\[?::1\]?):465\b'
# ss -plntu | grep -P -- ':587\b' | grep -Pv -- '\h+(127\.0\.0\.1|\[?::1\]?):587\b'
```
Nothing should be returned</t>
  </si>
  <si>
    <t>Run the following command:
```
# ss -plntu
```
Review the output to ensure:
- All services listed are required on the system and approved by local site policy. 
- Both the port and interface the service is listening on are approved by local site policy.
- If a listed service is not required:
 - Remove the package containing the service
 - **-IF-** the service's package is required for a dependency, stop and mask the service and/or socket</t>
  </si>
  <si>
    <t>Run the following command to verify the `bluez` package is not installed:
```
# rpm -q bluez
package bluez is not installed
```
**-OR-** 
**-IF-** the `bluez` package is required as a dependency:
Run the following command to verify `bluetooth.service` is not enabled:
```
# systemctl is-enabled bluetooth.service 2&gt;/dev/null | grep 'enabled'
Nothing should be returned
```
Run the following command to verify `bluetooth.service` is not active:
```
# systemctl is-active bluetooth.service 2&gt;/dev/null | grep '^active'
Nothing should be returned
```
**Note:** If the package is required for a dependency
 - Ensure the dependent package is approved by local site policy
 - Ensure stopping and masking the service and/or socket meets local site policy</t>
  </si>
  <si>
    <t>Run the following script to verify the following kernel parameters are set in the running configuration and correctly loaded from a kernel parameter configuration file:
- `net.ipv4.ip_forward` is set to `0`
- `net.ipv6.conf.all.forwarding`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a_parlist=("net.ipv4.ip_forward=0" "net.ipv6.conf.all.forwarding=0")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</si>
  <si>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`net.ipv4.tcp_syncookies`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a_parlist=("net.ipv4.tcp_syncookies=1")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</si>
  <si>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`net.ipv6.conf.all.accept_ra` is set to `0`
- `net.ipv6.conf.default.accept_ra`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a_parlist=("net.ipv6.conf.all.accept_ra=0" "net.ipv6.conf.default.accept_ra=0")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</si>
  <si>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`net.ipv4.icmp_ignore_bogus_error_responses`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a_parlist=("net.ipv4.icmp_ignore_bogus_error_responses=1")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</si>
  <si>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`net.ipv4.icmp_echo_ignore_broadcasts`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a_parlist=("net.ipv4.icmp_echo_ignore_broadcasts=1")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</si>
  <si>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`net.ipv4.conf.all.accept_redirects` is set to `0`
- `net.ipv4.conf.default.accept_redirects` is set to `0`
- `net.ipv6.conf.all.accept_redirects` is set to `0`
- `net.ipv6.conf.default.accept_redirects`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a_parlist=("net.ipv4.conf.all.accept_redirects=0" "net.ipv4.conf.default.accept_redirects=0" "net.ipv6.conf.all.accept_redirects=0" "net.ipv6.conf.default.accept_redirects=0")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</si>
  <si>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`net.ipv4.conf.all.secure_redirects` is set to `0`
- `net.ipv4.conf.default.secure_redirects`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a_parlist=("net.ipv4.conf.all.secure_redirects=0" "net.ipv4.conf.default.secure_redirects=0")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</si>
  <si>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`net.ipv4.conf.all.rp_filter` is set to `1`
- `net.ipv4.conf.default.rp_filter`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a_parlist=("net.ipv4.conf.all.rp_filter=1" "net.ipv4.conf.default.rp_filter=1")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</si>
  <si>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`net.ipv4.conf.all.accept_source_route` is set to `0`
- `net.ipv4.conf.default.accept_source_route` is set to `0`
- `net.ipv6.conf.all.accept_source_route` is set to `0`
- `net.ipv6.conf.default.accept_source_route`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a_parlist=("net.ipv4.conf.all.accept_source_route=0" "net.ipv4.conf.default.accept_source_route=0" "net.ipv6.conf.all.accept_source_route=0" "net.ipv6.conf.default.accept_source_route=0")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</si>
  <si>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`net.ipv4.conf.all.log_martians` is set to `1`
- `net.ipv4.conf.default.log_martians`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a_parlist=("net.ipv4.conf.all.log_martians=1" "net.ipv4.conf.default.log_martians=1")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</si>
  <si>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that a single firewall utility is in use on the system:
```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l_output="\n - FirewallD utility is in use, enabled and active\n - NFTables utility is correctly disabled or masked and inactive" ;;
 masked:inactive:enabled:active|disabled:inactive:enabled:active) 
 l_output="\n - NFTables utility is in use, enabled and active\n - FirewallD utility is correctly disabled or masked and inactive" ;;
 enabled:active:enabled:active)
 l_output2="\n - Both FirewallD and NFTables utilities are enabled and active" ;;
 enabled:*:enabled:*)
 l_output2="\n - Both FirewallD and NFTables utilities are enabled" ;;
 *:active:*:active) 
 l_output2="\n - Both FirewallD and NFTables utilities are enabled" ;;
 :enabled:active) 
 l_output="\n - NFTables utility is in use, enabled, and active\n - FirewallD package is not installed" ;;
 :) 
 l_output2="\n - Neither FirewallD or NFTables is installed." ;;
 *:*:) 
 l_output2="\n - NFTables package is not installed on the system" ;;
 *) 
 l_output2="\n - Unable to determine firewall state" ;;
 esac
 if [ -z "$l_output2" ]; then
 echo -e "\n- Audit Results:\n ** Pass **\n$l_output\n"
 else
 echo -e "\n- Audit Results:\n ** Fail **\n$l_output2\n"
 fi
}
```</t>
  </si>
  <si>
    <t>**- IF -** cron is installed on the system:
Run the following command to verify `crond` is enabled:
```
# systemctl is-enabled crond
enabled
```
Run the following command to verify that `crond` is active:
```
# systemctl is-active crond
active
```</t>
  </si>
  <si>
    <t>**-IF-** cron is installed on the system:
Run the following command to verify `/etc/cron.allow`:
- Exists
- Is mode `0640` or more restrictive
- Is owned by the user `root`
- Is group owned by the group `root`
```
# stat -Lc 'Access: (%a/%A) Owner: (%U) Group: (%G)' /etc/cron.allow
Access: (640/-rw-r-----) Owner: (root) Group: (root)
```
Run the following command to verify `cron.deny` doesn't exist, **-OR-** is:
- Mode `0640` or more restrictive
- Owned by the user `root`
- Group owned by the group `root`
```
# [ -e "/etc/cron.deny" ] &amp;&amp; stat -Lc 'Access: (%a/%A) Owner: (%U) Group: (%G)' /etc/cron.deny
Access: (640/-rw-r-----) Owner: (root) Group: (root)
-OR-
Nothing is returned
```</t>
  </si>
  <si>
    <t>**-IF-** at is installed on the system:
Run the following command to verify `/etc/at.allow`:
- Exists
- Is mode `0640` or more restrictive
- Is owned by the user `root`
- Is group owned by the group `daemon` or group `root`
```
# stat -Lc 'Access: (%a/%A) Owner: (%U) Group: (%G)' /etc/at.allow
Access: (640/-rw-r-----) Owner: (root) Group: (daemon)
-OR-
Access: (640/-rw-r-----) Owner: (root) Group: (root)
```
Verify mode is `640` or more restrictive, owner is `root`, and group is `daemon` or `root`
Run the following command to verify `at.deny` doesn't exist, **-OR-** is:
- Mode `0640` or more restrictive
- Owned by the user `root`
- Group owned by the group `daemon` or group `root`
```
# [ -e "/etc/at.deny" ] &amp;&amp; stat -Lc 'Access: (%a/%A) Owner: (%U) Group: (%G)' /etc/at.deny
Access: (640/-rw-r-----) Owner: (root) Group: (daemon)
-OR-
Access: (640/-rw-r-----) Owner: (root) Group: (root)
-OR-
Nothing is returned
```
If a value is returned, Verify mode is 640 or more restrictive, owner is `root`, and group is `daemon` or `root`</t>
  </si>
  <si>
    <t>Run the following command:
```
# sshd -T -C user=root -C host="$(hostname)" -C addr="$(grep $(hostname) /etc/hosts | awk '{print $1}')" | grep ignorerhosts
```
Verify the output matches:
```
ignorerhosts yes
```
Run the following command:
```
# grep -Pis '^\h*ignorerhosts\h+"?no"?\b' /etc/ssh/sshd_config /etc/ssh/sshd_config.d/*.conf
```
Nothing should be returned.
**Note:** If `Include` locations besides, or in addition to `/etc/ssh/sshd_config.d/*.conf` and/or `Match` set statements are used in your environment, those locations should be checked for the correct configuration as well.</t>
  </si>
  <si>
    <t>Run the following command and verify that output does not contain any of the listed weak Key Exchange algorithms:
```
# sshd -T -C user=root -C host="$(hostname)" -C addr="$(grep $(hostname) /etc/hosts | awk '{print $1}')" | grep kexalgorithms
```
Weak Key Exchange Algorithms:
```
diffie-hellman-group1-sha1
diffie-hellman-group14-sha1
diffie-hellman-group-exchange-sha1
```
**Note:** If Include locations besides, or in addition to /etc/ssh/sshd_config.d/*.conf and/or Match set statements are used in your environment, those locations should be checked for the correct configuration as well.</t>
  </si>
  <si>
    <t>Run the following command and verify that output `LoginGraceTime` is between `1` and `60` seconds or `1m`:
```
# sshd -T -C user=root -C host="$(hostname)" -C addr="$(grep $(hostname) /etc/hosts | awk '{print $1}')" | grep logingracetime
logingracetime 60
```
Run the following command and verify the output:
```
# grep -Pis '^\h*LoginGraceTime\h+"?(0|6[1-9]|[7-9][0-9]|[1-9][0-9][0-9]+|[^1]m)\b' /etc/ssh/sshd_config /etc/ssh/sshd_config.d/*.conf
Nothing should be returned
```
**Note:** If Include locations besides, or in addition to /etc/ssh/sshd_config.d/*.conf and/or Match set statements are used in your environment, those locations should be checked for the correct configuration as well.</t>
  </si>
  <si>
    <t>Run the following command and verify that output matches `loglevel VERBOSE` or `loglevel INFO`:
```
# sshd -T -C user=root -C host="$(hostname)" -C addr="$(grep $(hostname) /etc/hosts | awk '{print $1}')" | grep loglevel
loglevel VERBOSE or loglevel INFO
```
Run the following command and verify the output matches:
```
# grep -Pis '^\h*loglevel\h+' /etc/ssh/sshd_config /etc/ssh/sshd_config.d/*.conf | grep -Pvi '(VERBOSE|INFO)'
Nothing should be returned
```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</si>
  <si>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-i "MACs"
```
Verify that output does not contain any of the listed weak MAC algorithms:
```
hmac-md5
hmac-md5-96
hmac-ripemd160
hmac-sha1-96
umac-64@openssh.com
hmac-md5-etm@openssh.com
hmac-md5-96-etm@openssh.com
hmac-ripemd160-etm@openssh.com
hmac-sha1-96-etm@openssh.com
umac-64-etm@openssh.com
```</t>
  </si>
  <si>
    <t>Run the following command and verify that output `MaxAuthTries` is `4` or less:
```
# sshd -T -C user=root -C host="$(hostname)" -C addr="$(grep $(hostname) /etc/hosts | awk '{print $1}')" | grep maxauthtries
maxauthtries 4
```
**Note:** If Include locations besides, or in addition to /etc/ssh/sshd_config.d/*.conf and/or Match set statements are used in your environment, those locations should be checked for the correct configuration as well.
Run the following command and verify that the output:
```
# grep -Pis '^\h*maxauthtries\h+"?([5-9]|[1-9][0-9]+)\b' /etc/ssh/sshd_config /etc/ssh/sshd_config.d/*.conf
Nothing is returned
```</t>
  </si>
  <si>
    <t>Run the following command and verify that output `MaxSessions` is `10` or less:
```
# sshd -T -C user=root -C host="$(hostname)" -C addr="$(grep $(hostname) /etc/hosts | awk '{print $1}')" | grep -i maxsessions
maxsessions 10
```
Run the following command and verify the output:
```
grep -Pis '^\h*MaxSessions\h+"?(1[1-9]|[2-9][0-9]|[1-9][0-9][0-9]+)\b' /etc/ssh/sshd_config /etc/ssh/sshd_config.d/*.conf
Nothing should be returned
```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</si>
  <si>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-i maxstartups
```
Verify that output `MaxStartups` is `10:30:60` or more restrictive:
```
maxstartups 10:30:60
```
Run the following command and verify the output:
```
# grep -Pis '^\h*maxstartups\h+"?(((1[1-9]|[1-9][0-9][0-9]+):([0-9]+):([0-9]+))|(([0-9]+):(3[1-9]|[4-9][0-9]|[1-9][0-9][0-9]+):([0-9]+))|(([0-9]+):([0-9]+):(6[1-9]|[7-9][0-9]|[1-9][0-9][0-9]+)))\b' /etc/ssh/sshd_config /etc/ssh/sshd_config.d/*.conf
```
Nothing should be returned.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</si>
  <si>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permitemptypasswords
```
Verify the output matches:
```
permitemptypasswords no
```
Run the following command and verify the output:
```
# grep -Pis '^\h*PermitEmptyPasswords\h+"?yes\b' /etc/ssh/sshd_config /etc/ssh/sshd_config.d/*.conf
```
Nothing should be returned.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</si>
  <si>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permitrootlogin
```
Verify the output matches:
```
permitrootlogin no
```
Run the following command:
```
# grep -Pis '^\h*PermitRootLogin\h+"?(yes|prohibit-password|forced-commands-only)"?\b' /etc/ssh/sshd_config /etc/ssh/ssh_config.d/*.conf
```
Nothing should be returned.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</si>
  <si>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permituserenvironment
```
Verify the output matches:
```
permituserenvironment no
```
Run the following command and verify the output:
```
# grep -Pis '^\h*PermitUserEnvironment\h+"?yes"?\b' /etc/ssh/sshd_config /etc/ssh/sshd_config.d/*.conf
```
Nothing should be returned.
**Note:** If `Include` locations besides, or in addition to `/etc/ssh/sshd_config.d/*.conf` are used in your environment, those locations should be checked for the correct configuration as well.</t>
  </si>
  <si>
    <t>Run the following command:
```
# sshd -T -C user=root -C host="$(hostname)" -C addr="$(grep $(hostname) /etc/hosts | awk '{print $1}')" | grep -i usepam
```
Verify the output matches:
```
usepam yes
```
Run the following command:
```
# grep -Pis '^\h*UsePAM\h+"?no"?\b' /etc/ssh/sshd_config /etc/ssh/ssh_config.d/*.conf
```
Nothing should be returned.
**Note:** If `Include` locations besides, or in addition to `/etc/ssh/sshd_config.d/*.conf` are used in your environment, those locations should be checked for the correct configuration as well.</t>
  </si>
  <si>
    <t>Run the following commands and verify the output:
```
# sshd -T -C user=root -C host="$(hostname)" -C addr="$(grep $(hostname) /etc/hosts | awk '{print $1}')" | grep -Pi '^\h*(allow|deny)(users|groups)\h+\H+(\h+.*)?$'
# grep -Pis '^\h*(allow|deny)(users|groups)\h+\H+(\h+.*)?$' /etc/ssh/sshd_config /etc/ssh/sshd_config.d/*.conf
```
Verify that the output of both commands matches at least one of the following lines:
```
allowusers &lt;userlist&gt;
-OR-
allowgroups &lt;grouplist&gt;
-OR-
denyusers &lt;userlist&gt;
-OR-
denygroups &lt;grouplist&gt;
```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</si>
  <si>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banner
```
Verify the output matches:
```
banner /etc/issue.net
```</t>
  </si>
  <si>
    <t>Run the following command: 
```
# sshd -T -C user=root -C host="$(hostname)" -C addr="$(grep $(hostname) /etc/hosts | awk '{print $1}')" | grep ciphers
```
Verify that output does not contain any of the following weak ciphers:
```
3des-cbc
aes128-cbc
aes192-cbc
aes256-cbc
rijndael-cbc@lysator.liu.se
```</t>
  </si>
  <si>
    <t>Run the following commands and verify `ClientAliveInterval` is greater than zero:
```
# sshd -T -C user=root -C host="$(hostname)" -C addr="$(grep $(hostname) /etc/hosts | awk '{print $1}')" | grep clientaliveinterval
```
_Example output:_
```
clientaliveinterval 15
```
Run the following command and verify `ClientAliveCountMax` is greater than zero:
```
# sshd -T -C user=root -C host="$(hostname)" -C addr="$(grep $(hostname) /etc/hosts | awk '{print $1}')" | grep clientalivecountmax
```
_Example output:_
```
clientalivecountmax 3
```
Run the following command:
```
# grep -Pis '^\h*ClientAliveCountMax\h+"?0\b' /etc/ssh/sshd_config /etc/ssh/sshd_config.d/*.conf
Nothing should be returned
```
**Note:** If Include locations besides, or in addition to /etc/ssh/sshd_config.d/*.conf and/or Match set statements are used in your environment, those locations should be checked for the correct configuration as well.</t>
  </si>
  <si>
    <t>Run the following command:
```
# sshd -T -C user=root -C host="$(hostname)" -C addr="$(grep $(hostname) /etc/hosts | awk '{print $1}')" | grep hostbasedauthentication
```
Verify the output matches:
```
hostbasedauthentication no
```
Run the following command:
```
# grep -Pis '^\h*HostbasedAuthentication\h+"?yes"?\b' /etc/ssh/sshd_config /etc/ssh/sshd_config.d/*.conf
```
Nothing should be returned.
**Note:** If `Include` locations besides, or in addition to `/etc/ssh/sshd_config.d/*.conf` and/or `Match` set statements are used in your environment, those locations should be checked for the correct configuration as well.</t>
  </si>
  <si>
    <t>Ensure that the caching timeout is no more than 15 minutes.
Example:
```
# grep -roP "timestamp_timeout=\K[0-9]*" /etc/sudoers*
```
If there is no `timestamp_timeout` configured in `/etc/sudoers*` then the default is 5 minutes. This default can be checked with:
```
# sudo -V | grep "Authentication timestamp timeout:"
```
**NOTE:** A value of `-1` means that the timeout is disabled. Depending on the configuration of the `timestamp_type`, this could mean for all terminals / processes of that user and not just that one single terminal session.</t>
  </si>
  <si>
    <t>Run the following command to verify the version of `PAM` on the system:
```
# rpm -q pam
```
The output should be similar to:
```
pam-1.3.1-25.el8.x86_64
```</t>
  </si>
  <si>
    <t>Run the following command to verify the version of `authselect` on the system:
```
# rpm -q authselect
```
The output should be similar to:
```
authselect-1.2.6-1.el8.x86_64
```</t>
  </si>
  <si>
    <t>Run the following command to verify the active authselect profile includes lines for the `pwquality`, `pwhistory`, `faillock`, and `unix` modules:
```
# grep -P -- '\b(pam_pwquality\.so|pam_pwhistory\.so|pam_faillock\.so|pam_unix\.so)\b' /etc/authselect/"$(head -1 /etc/authselect/authselect.conf)"/{system,password}-auth
```
_Example output:_
```
/etc/authselect/custom/custom-profile/password-auth:auth required pam_faillock.so preauth silent {include if "with-faillock"}
/etc/authselect/custom/custom-profile/password-auth:auth sufficient pam_unix.so {if not "without-nullok":nullok}
/etc/authselect/custom/custom-profile/password-auth:auth required pam_faillock.so authfail {include if "with-faillock"}
/etc/authselect/custom/custom-profile/password-auth:account required pam_faillock.so {include if "with-faillock"}
/etc/authselect/custom/custom-profile/password-auth:account required pam_unix.so
/etc/authselect/custom/custom-profile/password-auth:password requisite pam_pwquality.so local_users_only
/etc/authselect/custom/custom-profile/password-auth:password required pam_pwhistory.so use_authtok
/etc/authselect/custom/custom-profile/password-auth:password sufficient pam_unix.so sha512 shadow {if not "without-nullok":nullok} use_authtok
/etc/authselect/custom/custom-profile/password-auth:session required pam_unix.so
/etc/authselect/custom/custom-profile/system-auth:auth required pam_faillock.so preauth silent {include if "with-faillock"}
/etc/authselect/custom/custom-profile/system-auth:auth sufficient pam_unix.so {if not "without-nullok":nullok}
/etc/authselect/custom/custom-profile/system-auth:auth required pam_faillock.so authfail {include if "with-faillock"}
/etc/authselect/custom/custom-profile/system-auth:account required pam_faillock.so {include if "with-faillock"}
/etc/authselect/custom/custom-profile/system-auth:account required pam_unix.so
/etc/authselect/custom/custom-profile/system-auth:password requisite pam_pwquality.so local_users_only
/etc/authselect/custom/custom-profile/system-auth:password required pam_pwhistory.so use_authtok
/etc/authselect/custom/custom-profile/system-auth:password sufficient pam_unix.so sha512 shadow {if not "without-nullok":nullok}
/etc/authselect/custom/custom-profile/system-auth:session required pam_unix.so
```
**Note:**
- The lines may or may not include feature options defined by text surrounded by curly brackets (`{}`) e.g. `{include if "with-faillock"}`
- File path may be different due to the active profile in use</t>
  </si>
  <si>
    <t>Run the following command to verify that the `difok` option is set to `2` or more and follows local site policy:
```
# grep -Psi -- '^\h*difok\h*=\h*([2-9]|[1-9][0-9]+)\b' /etc/security/pwquality.conf /etc/security/pwquality.conf.d/*.conf
```
_Example output:_
```
/etc/security/pwquality.conf.d/50-pwdifok.conf:difok = 2
```
Verify returned value(s) are `2` or more and meet local site policy
Run the following command to verify that `difok` is not set, is `2` or more, and conforms to local site policy:
```
grep -Psi -- '^\h*password\h+(requisite|required|sufficient)\h+pam_pwquality\.so\h+([^#\n\r]+\h+)?difok\h*=\h*([0-1])\b' /etc/pam.d/system-auth /etc/pam.d/password-auth
Nothing should be returned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</si>
  <si>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password length is `14` or more characters, and conforms to local site policy:
```
# grep -Psi -- '^\h*minlen\h*=\h*(1[4-9]|[2-9][0-9]|[1-9][0-9]{2,})\b' /etc/security/pwquality.conf /etc/security/pwquality.conf.d/*.conf
```
_Example output:_
```
/etc/security/pwquality.conf.d/50-pwlength.conf:minlen = 14
```
Verify returned value(s) are no less than `14` characters and meet local site policy
Run the following command to verify that `minlen` is not set, or is `14` or more characters, and conforms to local site policy:
```
grep -Psi -- '^\h*password\h+(requisite|required|sufficient)\h+pam_pwquality\.so\h+([^#\n\r]+\h+)?minlen\h*=\h*([0-9]|1[0-3])\b' /etc/pam.d/system-auth /etc/pam.d/password-auth
Nothing should be returned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</si>
  <si>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complexity conforms to local site policy:
```
# grep -Psi -- '^\h*(minclass|[dulo]credit)\b' /etc/security/pwquality.conf /etc/security/pwquality.conf.d/*.conf
```
_Example output:_
```
/etc/security/pwquality.conf.d/50-pwcomplexity.conf:minclass = 4
 -- AND/OR --
/etc/security/pwquality.conf.d/50-pwcomplexity.conf:dcredit = -1
/etc/security/pwquality.conf.d/50-pwcomplexity.conf:ucredit = -1
/etc/security/pwquality.conf.d/50-pwcomplexity.conf:ocredit = -1
/etc/security/pwquality.conf.d/50-pwcomplexity.conf:lcredit = -1
```
Run the following command to verify that:
- `minclass` is not set to less than `4`
- `dcredit`, `ucredit`, `lcredit`, and `ocredit` are not set to `0` or greater
```
grep -Psi -- '^\h*password\h+(requisite|required|sufficient)\h+pam_pwquality\.so\h+([^#\n\r]+\h+)?(minclass=[0-3]|[dulo]credit=[^-]\d*)\b' /etc/pam.d/system-auth /etc/pam.d/password-auth
Nothing should be returned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</si>
  <si>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`maxrepeat` option is set to `3` or less, not `0`, and follows local site policy:
```
# grep -Psi -- '^\h*maxrepeat\h*=\h*[1-3]\b' /etc/security/pwquality.conf /etc/security/pwquality.conf.d/*.conf
```
_Example output:_
```
/etc/security/pwquality.conf.d/50-pwrepeat.conf:maxrepeat = 3
```
Verify returned value(s) are `3` or less, not `0`, and meet local site policy
Run the following command to verify that `maxrepeat` is not set, is `3` or less, not `0`, and conforms to local site policy:
```
grep -Psi -- '^\h*password\h+(requisite|required|sufficient)\h+pam_pwquality\.so\h+([^#\n\r]+\h+)?maxrepeat\h*=\h*(0|[4-9]|[1-9][0-9]+)\b' /etc/pam.d/system-auth /etc/pam.d/password-auth
Nothing should be returned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</si>
  <si>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`dictcheck` option is not set to `0` (disabled) in a pwquality configuration file:
```
# grep -Psi -- '^\h*dictcheck\h*=\h*0\b' /etc/security/pwquality.conf /etc/security/pwquality.conf.d/*.conf
Nothing should be returned
```
Run the following command to verify that the `dictcheck` option is not set to `0` (disabled) as a module argument in a PAM file:
```
# grep -psi -- '^\h*password\h+(requisite|required|sufficient)\h+pam_pwquality\.so\h+([^#\n\r]+\h+)?dictcheck\h*=\h*0\b' /etc/pam.d/system-auth /etc/pam.d/password-auth
Nothing should be returned
```
**Note:**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</si>
  <si>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`enforce_for_root` option is enabled in a pwquality configuration file:
```
# grep -Psi -- '^\h*enforce_for_root\b' /etc/security/pwquality.conf /etc/security/pwquality.conf.d/*.conf
```
_Example output:_
```
/etc/security/pwquality.conf.d/50-pwroot.conf:enforce_for_root
```
**Note:**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t>
  </si>
  <si>
    <t>Run the following command to verify that the `enforce_for_root` option is enabled in `/etc/pwhistory.conf`:
```
# grep -Pi -- '^\h*enforce_for_root\b' /etc/security/pwhistory.conf
enforce_for_root
```
**Note:** 
- Settings observe an order of precedence. 
- Module arguments override the settings in the `/etc/security/pwhistory.conf` configuration file
- It is recommended that settings be configured in `/etc/security/pwhistory.conf` for clarity, convenience, and durability.</t>
  </si>
  <si>
    <t>Run the following command to verify that `use_authtok` is set on the pam_pwhistory.so module lines in the password stack:
```
# grep -P -- '^\h*password\h+([^#\n\r]+)\h+pam_pwhistory\.so\h+([^#\n\r]+\h+)?use_authtok\b' /etc/pam.d/{password,system}-auth
```
Output should be similar to:
```
/etc/pam.d/password-auth:password required pam_pwhistory.so use_authtok
/etc/pam.d/system-auth:password required pam_pwhistory.so use_authtok
```
Verify that the lines include `use_authtok`</t>
  </si>
  <si>
    <t>Run the following command to verify that the `nullok` argument is not set on the `pam_unix.so` module:
```
# grep -P -- '^\h*(auth|account|password|session)\h+(requisite|required|sufficient)\h+pam_unix\.so\b' /etc/pam.d/{password,system}-auth | grep -Pv -- '\bnullok\b'
```
Output should be similar to:
```
/etc/pam.d/password-auth:auth sufficient pam_unix.so
/etc/pam.d/password-auth:account required pam_unix.so
/etc/pam.d/password-auth:password sufficient pam_unix.so sha512 shadow use_authtok
/etc/pam.d/password-auth:session required pam_unix.so
/etc/pam.d/system-auth:auth sufficient pam_unix.so
/etc/pam.d/system-auth:account required pam_unix.so
/etc/pam.d/system-auth:password sufficient pam_unix.so sha512 shadow use_authtok
/etc/pam.d/system-auth:session required pam_unix.so
```</t>
  </si>
  <si>
    <t>Run the following command to verify that `use_authtok` is set on the pam_unix.so module lines in the password stack:
```
# grep -P -- '^\h*password\h+([^#\n\r]+)\h+pam_unix\.so\h+([^#\n\r]+\h+)?use_authtok\b' /etc/pam.d/{password,system}-auth
```
Output should be similar to:
```
/etc/pam.d/password-auth:password sufficient pam_unix.so sha512 shadow use_authtok
/etc/pam.d/system-auth:password sufficient pam_unix.so sha512 shadow use_authtok
```
Verify that the lines include `use_authtok`</t>
  </si>
  <si>
    <t>Run the following command and verify nothing is returned
```
{
 while IFS= read -r l_user; do
 l_change=$(date -d "$(chage --list $l_user | grep '^Last password change' | cut -d: -f2 | grep -v 'never$')" +%s)
 if [[ "$l_change" -gt "$(date +%s)" ]]; then
 echo "User: \"$l_user\" last password change was \"$(chage --list $l_user | grep '^Last password change' | cut -d: -f2)\""
 fi
 done &lt; &lt;(awk -F: '/^[^:\n\r]+:[^!*xX\n\r]/{print $1}' /etc/shadow)
}
```</t>
  </si>
  <si>
    <t>Run the following command to verify the `root` user's primary group ID is `0`:
```
# awk -F: '$1=="root"{print $1":"$4}' /etc/passwd
root:0
```</t>
  </si>
  <si>
    <t>#### System accounts
Check critical system accounts for `nologin`
Run the following command:
```
# awk -F: '($1!~/^(root|halt|sync|shutdown|nfsnobody)$/ &amp;&amp; ($3&lt;'"$(awk '/^\s*UID_MIN/{print $2}' /etc/login.defs)"' || $3 == 65534) &amp;&amp; $7!~/^(\/usr)?\/sbin\/nologin$/) { print $1 }' /etc/passwd
```
Verify no results are returned.
#### Disabled accounts
Ensure all accounts that configured the shell as `nologin` also have their passwords disabled.
Run the following command:
```
# awk -F: '/nologin/ {print $1}' /etc/passwd | xargs -I '{}' passwd -S '{}' | awk '($2!="L" &amp;&amp; $2!="LK") {print $1}'
```
Verify no results are returned.</t>
  </si>
  <si>
    <t>Run the following command:
```
# passwd -S root
```
Verify that the output contains "Password set". Example:
```
root PS 2022-05-03 0 99999 7 -1 (Password set, SHA512 crypt.)
```</t>
  </si>
  <si>
    <t>Run the following script to verify that `TMOUT` is configured to: include a timeout of no more than `900` seconds, to be `readonly`, to be `exported`, and is not being changed to a longer timeout.
```
#!/usr/bin/env bash
{
 output1="" output2=""
 [ -f /etc/bashrc ] &amp;&amp; BRC="/etc/bashrc"
 for f in "$BRC" /etc/profile /etc/profile.d/*.sh ; do
 grep -Pq '^\s*([^#]+\s+)?TMOUT=(900|[1-8][0-9][0-9]|[1-9][0-9]|[1-9])\b' "$f" &amp;&amp; grep -Pq '^\s*([^#]+;\s*)?readonly\s+TMOUT(\s+|\s*;|\s*$|=(900|[1-8][0-9][0-9]|[1-9][0-9]|[1-9]))\b' "$f" &amp;&amp; grep -Pq '^\s*([^#]+;\s*)?export\s+TMOUT(\s+|\s*;|\s*$|=(900|[1-8][0-9][0-9]|[1-9][0-9]|[1-9]))\b' "$f" &amp;&amp; 
 output1="$f"
 done
 grep -Pq '^\s*([^#]+\s+)?TMOUT=(9[0-9][1-9]|9[1-9][0-9]|0+|[1-9]\d{3,})\b' /etc/profile /etc/profile.d/*.sh "$BRC" &amp;&amp; output2=$(grep -Ps '^\s*([^#]+\s+)?TMOUT=(9[0-9][1-9]|9[1-9][0-9]|0+|[1-9]\d{3,})\b' /etc/profile /etc/profile.d/*.sh $BRC)
 if [ -n "$output1" ] &amp;&amp; [ -z "$output2" ]; then
 echo -e "\nPASSED\n\nTMOUT is configured in: \"$output1\"\n"
 else
 [ -z "$output1" ] &amp;&amp; echo -e "\nFAILED\n\nTMOUT is not configured\n"
 [ -n "$output2" ] &amp;&amp; echo -e "\nFAILED\n\nTMOUT is incorrectly configured in: \"$output2\"\n"
 fi
}
```</t>
  </si>
  <si>
    <t>Run the following to verify the default user `umask` is set to enforce a newly created directories' permissions to be `750 (drwxr-x---)`, and a newly created file's permissions be `640 (rw-r-----)`, or more restrictive:
```
#!/usr/bin/env bash
{
 l_output="" l_output2=""
 file_umask_chk()
 {
 if grep -Psiq -- '^\h*umask\h+(0?[0-7][2-7]7|u(=[rwx]{0,3}),g=([rx]{0,2}),o=)(\h*#.*)?$' "$l_file"; then
 l_output="$l_output\n - umask is set correctly in \"$l_file\""
 elif grep -Psiq -- '^\h*umask\h+(([0-7][0-7][01][0-7]\b|[0-7][0-7][0-7][0-6]\b)|([0-7][01][0-7]\b|[0-7][0-7][0-6]\b)|(u=[rwx]{1,3},)?(((g=[rx]?[rx]?w[rx]?[rx]?\b)(,o=[rwx]{1,3})?)|((g=[wrx]{1,3},)?o=[wrx]{1,3}\b)))' "$l_file"; then
 l_output2="$l_output2\n - umask is incorrectly set in \"$l_file\""
 fi
 }
 while IFS= read -r -d $'\0' l_file; do
 file_umask_chk
 done &lt; &lt;(find /etc/profile.d/ -type f -name '*.sh' -print0)
 l_file="/etc/profile" &amp;&amp; file_umask_chk
 l_file="/etc/bashrc" &amp;&amp; file_umask_chk
 l_file="/etc/bash.bashrc" &amp;&amp; file_umask_chk
 l_file="/etc/pam.d/postlogin"
 if grep -Psiq -- '^\h*session\h+[^#\n\r]+\h+pam_umask\.so\h+([^#\n\r]+\h+)?umask=(0?[0-7][2-7]7)\b' "$l_file"; then
 l_output1="$l_output1\n - umask is set correctly in \"$l_file\""
 elif grep -Psiq '^\h*session\h+[^#\n\r]+\h+pam_umask\.so\h+([^#\n\r]+\h+)?umask=(([0-7][0-7][01][0-7]\b|[0-7][0-7][0-7][0-6]\b)|([0-7][01][0-7]\b))' "$l_file"; then
 l_output2="$l_output2\n - umask is incorrectly set in \"$l_file\""
 fi
 l_file="/etc/login.defs" &amp;&amp; file_umask_chk
 l_file="/etc/default/login" &amp;&amp; file_umask_chk
 [[ -z "$l_output" &amp;&amp; -z "$l_output2" ]] &amp;&amp; l_output2="$l_output2\n - umask is not set"
 if [ -z "$l_output2" ]; then
 echo -e "\n- Audit Result:\n ** PASS **\n - * Correctly configured * :\n$l_output\n"
 else
 echo -e "\n- Audit Result:\n ** FAIL **\n - * Reasons for audit failure * :\n$l_output2"
 [ -n "$l_output" ] &amp;&amp; echo -e "\n- * Correctly configured * :\n$l_output\n"
 fi
}
```</t>
  </si>
  <si>
    <t>Review the `/etc/rsyslog.conf` and `/etc/rsyslog.d/*.conf` files and verify that the system is not configured to accept incoming logs.
**New format**
```
# grep -Ps -- '^\h*module\(load="imtcp"\)' /etc/rsyslog.conf /etc/rsyslog.d/*.conf
# grep -Ps -- '^\h*input\(type="imtcp" port="514"\)' /etc/rsyslog.conf /etc/rsyslog.d/*.conf
```
No output expected.
 -**OR**-
**Old format**
```
# grep -s '$ModLoad imtcp' /etc/rsyslog.conf /etc/rsyslog.d/*.conf
# grep -s '$InputTCPServerRun' /etc/rsyslog.conf /etc/rsyslog.d/*.conf
```
No output expected.</t>
  </si>
  <si>
    <t>**-IF-** journald will be used for logging on the system:
Verify `systemd-journal-remote` is installed.
Run the following command:
```
# rpm -q systemd-journal-remote
```
Verify the output matches:
```
systemd-journal-remote-&lt;version&gt;
```</t>
  </si>
  <si>
    <t>Verify `systemd-journal-remote` is configured.
Run the following command:
```
# grep -P "^ *URL=|^ *ServerKeyFile=|^ *ServerCertificateFile=|^ *TrustedCertificateFile=" /etc/systemd/journal-upload.conf
```
Verify the output matches per your environments certificate locations and the URL of the log server. Example:
```
URL=192.168.50.42
ServerKeyFile=/etc/ssl/private/journal-upload.pem
ServerCertificateFile=/etc/ssl/certs/journal-upload.pem
TrustedCertificateFile=/etc/ssl/ca/trusted.pem
```</t>
  </si>
  <si>
    <t>Verify `systemd-journal-remote` is enabled.
Run the following command:
```
# systemctl is-enabled systemd-journal-upload.service
enabled
```</t>
  </si>
  <si>
    <t>Run the following command to verify `systemd-journal-remote.socket` is not enabled:
```
# systemctl is-enabled systemd-journal-remote.socket
```
Verify the output matches:
```
masked
```</t>
  </si>
  <si>
    <t>Review `/etc/systemd/journald.conf` and verify that logs are persisted to disk:
```
# grep ^\s*Storage /etc/systemd/journald.conf
```
Verify the output matches:
```
Storage=persistent
```</t>
  </si>
  <si>
    <t>**IF** journald is the method for capturing logs
Review `/etc/systemd/journald.conf` and verify that logs are not forwarded to `rsyslog`.
```
# grep ^\s*ForwardToSyslog /etc/systemd/journald.conf
```
Verify that there is no output.</t>
  </si>
  <si>
    <t>Review `/etc/systemd/journald.conf` and verify logs are rotated according to site policy. The specific parameters for log rotation are:
```
SystemMaxUse=
SystemKeepFree=
RuntimeMaxUse=
RuntimeKeepFree=
MaxFileSec=
```</t>
  </si>
  <si>
    <t>Run the following script to verify that files in `/var/log/` have appropriate permissions and ownership:
```
#!/usr/bin/env bash
{
 l_op2="" l_output2=""
 l_uidmin="$(awk '/^\s*UID_MIN/{print $2}' /etc/login.defs)"
 file_test_chk()
 {
 l_op2=""
 if [ $(( $l_mode &amp; $perm_mask )) -gt 0 ]; then
 l_op2="$l_op2\n - Mode: \"$l_mode\" should be \"$maxperm\" or more restrictive"
 fi
 if [[ ! "$l_user" =~ $l_auser ]]; then
 l_op2="$l_op2\n - Owned by: \"$l_user\" and should be owned by \"${l_auser//|/ or }\""
 fi
 if [[ ! "$l_group" =~ $l_agroup ]]; then
 l_op2="$l_op2\n - Group owned by: \"$l_group\" and should be group owned by \"${l_agroup//|/ or }\""
 fi
 [ -n "$l_op2" ] &amp;&amp; l_output2="$l_output2\n - File: \"$l_fname\" is:$l_op2\n"
 }
 unset a_file &amp;&amp; a_file=() # clear and initialize array
 # Loop to create array with stat of files that could possibly fail one of the audits
 while IFS= read -r -d $'\0' l_file; do
 [ -e "$l_file" ] &amp;&amp; a_file+=("$(stat -Lc '%n^%#a^%U^%u^%G^%g' "$l_file")")
 done &lt; &lt;(find -L /var/log -type f \( -perm /0137 -o ! -user root -o ! -group root \) -print0)
 while IFS="^" read -r l_fname l_mode l_user l_uid l_group l_gid; do
 l_bname="$(basename "$l_fname")"
 case "$l_bname" in
 lastlog | lastlog.* | wtmp | wtmp.* | wtmp-* | btmp | btmp.* | btmp-* | README)
 perm_mask='0113'
 maxperm="$( printf '%o' $(( 0777 &amp; ~$perm_mask)) )"
 l_auser="root"
 l_agroup="(root|utmp)"
 file_test_chk
 ;;
 secure | auth.log | syslog | messages)
 perm_mask='0137'
 maxperm="$( printf '%o' $(( 0777 &amp; ~$perm_mask)) )"
 l_auser="(root|syslog)"
 l_agroup="(root|adm)"
 file_test_chk
 ;;
 SSSD | sssd)
 perm_mask='0117'
 maxperm="$( printf '%o' $(( 0777 &amp; ~$perm_mask)) )"
 l_auser="(root|SSSD)"
 l_agroup="(root|SSSD)"
 file_test_chk 
 ;;
 gdm | gdm3)
 perm_mask='0117'
 maxperm="$( printf '%o' $(( 0777 &amp; ~$perm_mask)) )"
 l_auser="root"
 l_agroup="(root|gdm|gdm3)"
 file_test_chk 
 ;;
 *.journal | *.journal~)
 perm_mask='0137'
 maxperm="$( printf '%o' $(( 0777 &amp; ~$perm_mask)) )"
 l_auser="root"
 l_agroup="(root|systemd-journal)"
 file_test_chk
 ;;
 *)
 perm_mask='0137'
 maxperm="$( printf '%o' $(( 0777 &amp; ~$perm_mask)) )"
 l_auser="(root|syslog)"
 l_agroup="(root|adm)"
 if [ "$l_uid" -lt "$l_uidmin" ] &amp;&amp; [ -z "$(awk -v grp="$l_group" -F: '$1==grp {print $4}' /etc/group)" ]; then
 if [[ ! "$l_user" =~ $l_auser ]]; then
 l_auser="(root|syslog|$l_user)"
 fi
 if [[ ! "$l_group" =~ $l_agroup ]]; then
 l_tst=""
 while l_out3="" read -r l_duid; do
 [ "$l_duid" -ge "$l_uidmin" ] &amp;&amp; l_tst=failed
 done &lt;&lt;&lt; "$(awk -F: '$4=='"$l_gid"' {print $3}' /etc/passwd)"
 [ "$l_tst" != "failed" ] &amp;&amp; l_agroup="(root|adm|$l_group)"
 fi
 fi
 file_test_chk
 ;;
 esac
 done &lt;&lt;&lt; "$(printf '%s\n' "${a_file[@]}")"
 unset a_file # Clear array
 # If all files passed, then we pass
 if [ -z "$l_output2" ]; then
 echo -e "\n- Audit Results:\n ** Pass **\n- All files in \"/var/log/\" have appropriate permissions and ownership\n"
 else
 # print the reason why we are failing
 echo -e "\n- Audit Results:\n ** Fail **\n$l_output2"
 fi
}
```</t>
  </si>
  <si>
    <t>Verify that Advanced Intrusion Detection Environment (AIDE) is properly configured . 
Run the following command to verify that AIDE is configured to use cryptographic mechanisms to protect the integrity of audit tools: 
```
# grep -Ps -- '(\/sbin\/(audit|au)\H*\b)' /etc/aide.conf.d/*.conf /etc/aide.conf
```
Verify the output includes:
```
/sbin/auditctl p+i+n+u+g+s+b+acl+xattrs+sha512 
/sbin/auditd p+i+n+u+g+s+b+acl+xattrs+sha512 
/sbin/ausearch p+i+n+u+g+s+b+acl+xattrs+sha512 
/sbin/aureport p+i+n+u+g+s+b+acl+xattrs+sha512 
/sbin/autrace p+i+n+u+g+s+b+acl+xattrs+sha512 
/sbin/augenrules p+i+n+u+g+s+b+acl+xattrs+sha512
```</t>
  </si>
  <si>
    <t>Run the following command to verify repositories are configured correctly. The output may vary depending on which repositories are currently configured on the system.
Example:
```
# dnf repolist
Last metadata expiration check: 1:00:00 ago on Mon 1 Jan 2021 00:00:00 BST.
repo id repo name status
*fedora Fedora 28 - x86_64 57,327
*updates Fedora 28 - x86_64 - Updates 22,133
```
For the repositories in use, inspect the configuration file to ensure all settings are correctly applied according to site policy.
Example:
Depending on the distribution being used the repo file name might differ.
```
cat /etc/yum.repos.d/*.repo
```</t>
  </si>
  <si>
    <t>Run the following script to verify `Storage` is set to `none` in `/etc/systemd/coredump.conf` or a file in the `/etc/systemd/coredump.conf.d/` directory:
```
#!/usr/bin/env bash
{
 l_output="" l_output2=""
 a_parlist=("Storage=none")
 l_systemd_config_file="/etc/systemd/coredump.conf" # Main systemd configuration file
 config_file_parameter_chk()
 {
 unset A_out; declare -A A_out # Check config file(s) setting
 while read -r l_out; do
 if [ -n "$l_out" ]; then
 if [[ $l_out =~ ^\s*# ]]; then
 l_file="${l_out//# /}"
 else
 l_systemd_parameter="$(awk -F= '{print $1}' &lt;&lt;&lt; "$l_out" | xargs)"
 [ "${l_systemd_parameter^^}" = "${l_systemd_parameter_name^^}" ] &amp;&amp; A_out+=(["$l_systemd_parameter"]="$l_file")
 fi
 fi
 done &lt; &lt;(/usr/bin/systemd-analyze cat-config "$l_systemd_config_file" | grep -Pio '^\h*([^#\n\r]+|#\h*\/[^#\n\r\h]+\.conf\b)')
 if (( ${#A_out[@]} &gt; 0 )); then # Assess output from files and generate output
 while IFS="=" read -r l_systemd_file_parameter_name l_systemd_file_parameter_value; do
 l_systemd_file_parameter_name="${l_systemd_file_parameter_name// /}"
 l_systemd_file_parameter_value="${l_systemd_file_parameter_value// /}"
 if [ "${l_systemd_file_parameter_value^^}" = "${l_systemd_parameter_value^^}" ]; then
 l_output="$l_output\n - \"$l_systemd_parameter_name\" is correctly set to \"$l_systemd_file_parameter_value\" in \"$(printf '%s' "${A_out[@]}")\"\n"
 else
 l_output2="$l_output2\n - \"$l_systemd_parameter_name\" is incorrectly set to \"$l_systemd_file_parameter_value\" in \"$(printf '%s' "${A_out[@]}")\" and should have a value of: \"$l_systemd_parameter_value\"\n"
 fi
 done &lt; &lt;(grep -Pio -- "^\h*$l_systemd_parameter_name\h*=\h*\H+" "${A_out[@]}")
 else
 l_output2="$l_output2\n - \"$l_systemd_parameter_name\" is not set in an included file\n ** Note: \"$l_systemd_parameter_name\" May be set in a file that's ignored by load procedure **\n"
 fi
 }
 while IFS="=" read -r l_systemd_parameter_name l_systemd_parameter_value; do # Assess and check parameters
 l_systemd_parameter_name="${l_systemd_parameter_name// /}"
 l_systemd_parameter_value="${l_systemd_parameter_value// /}"
 config_file_parameter_chk
 done &lt; &lt;(printf '%s\n' "${a_parlist[@]}")
 if [ -z "$l_output2" ]; then # Provide output from checks
 echo -e "\n- Audit Result:\n ** PASS **\n$l_output\n"
 else
 echo -e "\n- Audit Result:\n ** FAIL **\n - Reason(s) for audit failure:\n$l_output2\n"
 [ -n "$l_output" ] &amp;&amp; echo -e "\n- Correctly set:\n$l_output\n"
 fi
}
```</t>
  </si>
  <si>
    <t>Run the following script to verify `ProcessSizeMax` is set to `0` in `/etc/systemd/coredump.conf` or a file in the `/etc/systemd/coredump.conf.d/` directory:
```
#!/usr/bin/env bash
{
 l_output="" l_output2=""
 a_parlist=("ProcessSizeMax=0")
 l_systemd_config_file="/etc/systemd/coredump.conf" # Main systemd configuration file
 config_file_parameter_chk()
 {
 unset A_out; declare -A A_out # Check config file(s) setting
 while read -r l_out; do
 if [ -n "$l_out" ]; then
 if [[ $l_out =~ ^\s*# ]]; then
 l_file="${l_out//# /}"
 else
 l_systemd_parameter="$(awk -F= '{print $1}' &lt;&lt;&lt; "$l_out" | xargs)"
 [ "${l_systemd_parameter^^}" = "${l_systemd_parameter_name^^}" ] &amp;&amp; A_out+=(["$l_systemd_parameter"]="$l_file")
 fi
 fi
 done &lt; &lt;(/usr/bin/systemd-analyze cat-config "$l_systemd_config_file" | grep -Pio '^\h*([^#\n\r]+|#\h*\/[^#\n\r\h]+\.conf\b)')
 if (( ${#A_out[@]} &gt; 0 )); then # Assess output from files and generate output
 while IFS="=" read -r l_systemd_file_parameter_name l_systemd_file_parameter_value; do
 l_systemd_file_parameter_name="${l_systemd_file_parameter_name// /}"
 l_systemd_file_parameter_value="${l_systemd_file_parameter_value// /}"
 if [ "${l_systemd_file_parameter_value^^}" = "${l_systemd_parameter_value^^}" ]; then
 l_output="$l_output\n - \"$l_systemd_parameter_name\" is correctly set to \"$l_systemd_file_parameter_value\" in \"$(printf '%s' "${A_out[@]}")\"\n"
 else
 l_output2="$l_output2\n - \"$l_systemd_parameter_name\" is incorrectly set to \"$l_systemd_file_parameter_value\" in \"$(printf '%s' "${A_out[@]}")\" and should have a value of: \"$l_systemd_parameter_value\"\n"
 fi
 done &lt; &lt;(grep -Pio -- "^\h*$l_systemd_parameter_name\h*=\h*\H+" "${A_out[@]}")
 else
 l_output2="$l_output2\n - \"$l_systemd_parameter_name\" is not set in an included file\n ** Note: \"$l_systemd_parameter_name\" May be set in a file that's ignored by load procedure **\n"
 fi
 }
 while IFS="=" read -r l_systemd_parameter_name l_systemd_parameter_value; do # Assess and check parameters
 l_systemd_parameter_name="${l_systemd_parameter_name// /}"
 l_systemd_parameter_value="${l_systemd_parameter_value// /}"
 config_file_parameter_chk
 done &lt; &lt;(printf '%s\n' "${a_parlist[@]}")
 if [ -z "$l_output2" ]; then # Provide output from checks
 echo -e "\n- Audit Result:\n ** PASS **\n$l_output\n"
 else
 echo -e "\n- Audit Result:\n ** FAIL **\n - Reason(s) for audit failure:\n$l_output2\n"
 [ -n "$l_output" ] &amp;&amp; echo -e "\n- Correctly set:\n$l_output\n"
 fi
}
```</t>
  </si>
  <si>
    <t>Run the following commands to verify `SHA1` hash and signature support has been disabled:
```
# grep -Pi -- '^\h*(hash|sign)\h*=\h*([^\n\r#]+)?-sha1\b' /etc/crypto-policies/state/CURRENT.pol
Nothing should be returned
```
```
# grep -Pi -- '^\h*sha1_in_certs\h*=\h*' /etc/crypto-policies/state/CURRENT.pol
sha1_in_certs = 0
```</t>
  </si>
  <si>
    <t>Run the following script to verify that the text banner on the login screen is enabled and set:
```
#!/usr/bin/env bash
{
 l_pkgoutput=""
 if command -v dpkg-query &gt; /dev/null 2&gt; then
 l_pq="dpkg-query -W"
 elif command -v rpm &gt; /dev/null 2&gt; then
 l_pq="rpm -q"
 fi
 l_pcl="gdm gdm3" # Space seporated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</si>
  <si>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command to verify the `avahi` package is not installed:
```
# rpm -q avahi
package avahi is not installed
```
**-OR-** 
**-IF-** the `avahi` package is required as a dependency:
Run the following command to verify `avahi-daemon.socket` and `avahi-daemon.service` are not enabled:
```
# systemctl is-enabled avahi-daemon.socket avahi-daemon.service 2&gt;/dev/null | grep 'enabled'
Nothing should be returned
```
Run the following command to verify `avahi-daemon.socket` and `avahi-daemon.service` are not active:
```
# systemctl is-active avahi-daemon.socket avahi-daemon.service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</si>
  <si>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`dhcp-server` is not installed:
```
# rpm -q dhcp-server
package dhcp-server is not installed
```
**-OR-** 
**-IF-** the package is required for dependencies:
Run the following command to verify `dhcpd.service` and `dhcpd6.service` are not enabled:
```
# systemctl is-enabled dhcpd.service dhcpd6.service 2&gt;/dev/null | grep 'enabled'
Nothing should be returned
```
Run the following command to verify `dhcpd.service` and `dhcpd6.service` are not active:
```
# systemctl is-active dhcpd.service dhcpd6.service 2&gt;/dev/null | grep '^active'
Nothing should be returned
```
**Note:** If the package is required for a dependency
 - Ensure the dependent package is approved by local site policy
 - Ensure stopping and masking the service and/or socket meets local site policy</t>
  </si>
  <si>
    <t>Run one of the following commands to verify `bind` is not installed:
```
# rpm -q bind
package bind is not installed
```
**-OR-** 
**-IF-** the package is required for dependencies:
Run the following command to verify `named.service` is not enabled:
```
# systemctl is-enabled named.service 2&gt;/dev/null | grep 'enabled'
Nothing should be returned
```
Run the following command to verify the `named.service` is not active:
```
# systemctl is-active named.service 2&gt;/dev/null | grep '^active'
Nothing should be returned
```
**Note:** If the package is required for a dependency
 - Ensure the dependent package is approved by local site policy
 - Ensure stopping and masking the service and/or socket meets local site policy</t>
  </si>
  <si>
    <t>Run one of the following commands to verify `dnsmasq` is not installed:
```
# rpm -q dnsmasq
package dnsmasq is not installed
```
**-OR-** 
**-IF-** the package is required for dependencies:
Run the following command to verify `dnsmasq.service` is not enabled:
```
# systemctl is-enabled dnsmasq.service 2&gt;/dev/null | grep 'enabled'
Nothing should be returned
```
Run the following command to verify the `dnsmasq.service` is not active:
```
# systemctl is-active dnsmasq.service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</si>
  <si>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`samba` package is not installed:
```
# rpm -q samba
package samba is not installed
```
**-OR-** 
**-IF-** the package is required for dependencies:
Run the following command to verify `smb.service` is not enabled:
```
# systemctl is-enabled smb.service 2&gt;/dev/null | grep 'enabled'
Nothing should be returned
```
Run the following command to verify the `smb.service` is not active:
```
# systemctl is-active smb.service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</si>
  <si>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`vsftpd` is not installed:
```
# rpm -q vsftpd
package vsftpd is not installed
```
**-OR-** 
**-IF-** the package is required for dependencies:
Run the following command to verify `vsftpd` service is not enabled:
```
# systemctl is-enabled vsftpd.service 2&gt;/dev/null | grep 'enabled'
Nothing should be returned
```
Run the following command to verify the `vsftpd` service is not active:
```
# systemctl is-active vsftpd.service 2&gt;/dev/null | grep '^active'
Nothing should be returned
```
**Note:** 
- Other ftp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</si>
  <si>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Run the following command to verify `dovecot` and `cyrus-imapd` are not installed:
```
# rpm -q dovecot cyrus-imapd
package dovecot is not installed
package cyrus-imapd is not installed
```
**-OR-**
**-IF-** a package is installed **and** is required for dependencies:
Run the following commands to verify `dovecot.socket`, `dovecot.service`, and `cyrus-imapd.service` are not enabled:
```
# systemctl is-enabled dovecot.socket dovecot.service cyrus-imapd.service 2&gt;/dev/null | grep 'enabled'
Nothing should be returned
```
Run the following command to verify `dovecot.socket`, `dovecot.service`, and `cyrus-imapd.service` are not active:
```
# systemctl is-active dovecot.socket dovecot.service cyrus-imapd.service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</si>
  <si>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`nfs-utils` is not installed:
```
# rpm -q nfs-utils
package nfs-utils is not installed
```
**-OR-** If package is required for dependencies: 
Run the following command to verify that the `nfs-server.service` is not enabled:
```
# systemctl is-enabled nfs-server.service 2&gt;/dev/null | grep 'enabled'
Nothing should be returned
```
Run the following command to verify the `nfs-server.service` is not active:
```
# systemctl is-active nfs-server.service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</si>
  <si>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`ypserv` is not installed:
```
# rpm -q ypserv
package ypserv is not installed
```
**-OR-** 
**-IF-** the package is required for dependencies:
Run the following command to verify `ypserv.service` is not enabled:
```
# systemctl is-enabled ypserv.service 2&gt;/dev/null | grep 'enabled'
Nothing should be returned
```
Run the following command to verify `ypserv.service` is not active:
```
# systemctl is-active ypserv.service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</si>
  <si>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`cups` is not installed:
```
# rpm -q cups
package cups is not installed
```
**-OR-**
**-IF-** the `cups` package is required as a dependency:
Run the following command to verify the `cups.socket` and `cups.service` are not enabled:
```
# systemctl is-enabled cups.socket cups.service 2&gt;/dev/null | grep 'enabled'
Nothing should be returned
```
Run the following command to verify the `cups.socket` and `cups.service` are not active:
```
# systemctl is-active cups.socket cups.service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</si>
  <si>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`rpcbind` package is not installed:
```
# rpm -q rpcbind
package rpcbind is not installed
```
**-OR-** 
**-IF-** the `rpcbind` package is required as a dependency:
Run the following command to verify `rpcbind.socket` and `rpcbind.service` are not enabled:
```
# systemctl is-enabled rpcbind.socket rpcbind.service 2&gt;/dev/null | grep 'enabled'
Nothing should be returned
```
Run the following command to verify `rpcbind.socket` and `rpcbind.service` are not active:
```
# systemctl is-active rpcbind.socket rpcbind.service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</si>
  <si>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`rsync-daemon` package is not installed:
```
# rpm -q rsync-daemon
package rsync-daemon is not installed
```
**-OR-** 
**-IF-** the `rsync-daemon` package is required as a dependency:
Run the following command to verify `rsyncd.socket` and `rsyncd.service` are not enabled:
```
# systemctl is-enabled rsyncd.socket rsyncd.service 2&gt;/dev/null | grep 'enabled'
Nothing should be returned
```
Run the following command to verify `rsyncd.socket` and `rsyncd.service` are not active:
```
# systemctl is-active rsyncd.socket rsyncd.service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</si>
  <si>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`net-snmp` package is not installed:
```
# rpm -q net-snmp
package net-snmp is not installed
```
**-OR-** If the package is required for dependencies:
Run the following command to verify the `snmpd.service` is not enabled:
```
# systemctl is-enabled snmpd.service 2&gt;/dev/null | grep 'enabled'
Nothing should be returned
```
Run the following command to verify the `snmpd.service` is not active:
```
# systemctl is-active snmpd.service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</si>
  <si>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`telnet-server` package is not installed:
```
rpm -q telnet-server
package telnet-server is not installed
```
**-OR-**
**-IF-** a package is installed **and** is required for dependencies:
Run the following command to verify `telnet.socket` is not enabled:
```
# systemctl is-enabled telnet.socket 2&gt;/dev/null | grep 'enabled'
Nothing should be returned
```
Run the following command to verify `telnet.socket` is not active:
```
# systemctl is-active telnet.socket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</si>
  <si>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`tftp-server` is not installed:
```
# rpm -q tftp-server
package tftp-server is not installed
```
**-OR-** 
**-IF-** the package is required for dependencies:
Run the following command to verify `tftp.socket` and `tftp.service` are not enabled:
```
# systemctl is-enabled tftp.socket tftp.service 2&gt;/dev/null | grep 'enabled'
Nothing should be returned
```
Run the following command to verify the `tftp.socket` and `tftp.service` are not active:
```
# systemctl is-active tftp.socket tftp.service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</si>
  <si>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`squid` package is not installed:
```
# rpm -q squid
package squid is not installed
```
**-OR-** 
**-IF-** the package is required for dependencies:
Run the following command to verify `squid.service` is not enabled:
```
# systemctl is-enabled squid.service 2&gt;/dev/null | grep 'enabled'
Nothing should be returned
```
Run the following command to verify the `squid.service` is not active:
```
# systemctl is-active squid.service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</si>
  <si>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`httpd` and `nginx` are not installed:
```
# rpm -q httpd nginx
package httpd is not installed
package nginx is not installed
```
**-OR-**
**-IF-** a package is installed **and** is required for dependencies:
Run the following command to verify `httpd.socket`, `httpd.service`, and `nginx.service` are not enabled:
```
# systemctl is-enabled httpd.socket httpd.service nginx.service 2&gt;/dev/null | grep 'enabled'
Nothing should be returned
```
Run the following command to verify `httpd.socket`, `httpd.service`, and `nginx.service` are not active:
```
# systemctl is-active httpd.socket httpd.service nginx.service 2&gt;/dev/null | grep '^active'
Nothing should be returned
```
**Note:** 
- Other web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</si>
  <si>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Run the following to identify if IPv6 is enabled on the system:
```
# grep -Pqs '^\h*0\b' /sys/module/ipv6/parameters/disable &amp;&amp; echo -e "\n - IPv6 is enabled\n" || echo -e "\n - IPv6 is not enabled\n"
```</t>
  </si>
  <si>
    <t>Run the following script to verify the following kernel parameters are set in the running configuration and correctly loaded from a kernel parameter configuration file:
- `net.ipv4.conf.all.send_redirects` is set to `0`
- `net.ipv4.conf.default.send_redirects`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a_parlist=("net.ipv4.conf.all.send_redirects=0" "net.ipv4.conf.default.send_redirects=0")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</si>
  <si>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Run the following command and verify Access does not grant write or execute permissions to group or other for all returned files:
Run the following script to verify SSH public host key files are mode 0644 or more restrictive, owned be the root user, and owned be the root group:
```
#!/usr/bin/env bash
{
 l_output="" l_output2=""
 l_skgn="$(grep -Po -- '^(ssh_keys|_?ssh)\b' /etc/group)" # Group designated to own openSSH public keys
 l_skgid="$(awk -F: '($1 == "'"$l_skgn"'"){print $3}' /etc/group)" # Get gid of group
 [ -n "$l_skgid" ] &amp;&amp; l_agroup="(root|$l_skgn)" || l_agroup="root"
 unset a_skarr &amp;&amp; a_skarr=() # Clear and initialize array
 if [ -d /etc/ssh ]; then
 while IFS= read -r -d $'\0' l_file; do # Loop to populate array
 if grep -Pq ':\h+OpenSSH\h+(\H+\h+)public\h+key\b' &lt;&lt;&lt; "$(file "$l_file")"; then
 a_skarr+=("$(stat -Lc '%n^%#a^%U^%G^%g' "$l_file")")
 fi
 done &lt; &lt;(find -L /etc/ssh -xdev -type f -print0)
 while IFS="^" read -r l_file l_mode l_owner l_group l_gid; do
 echo "File: \"$l_file\" Mode: \"$l_mode\" Owner: \"$l_owner\" Group: \"$l_group\" GID: \"$l_gid\""
 l_out2=""
 l_pmask="0133"
 l_maxperm="$( printf '%o' $(( 0777 &amp; ~$l_pmask )) )"
 if [ $(( $l_mode &amp; $l_pmask )) -gt 0 ]; then
 l_out2="$l_out2\n - Mode: \"$l_mode\" should be mode: \"$l_maxperm\" or more restrictive"
 fi
 if [ "$l_owner" != "root" ]; then
 l_out2="$l_out2\n - Owned by: \"$l_owner\" should be owned by \"root\""
 fi
 if [[ ! "$l_group" =~ $l_agroup ]]; then
 l_out2="$l_out2\n - Owned by group \"$l_group\" should be group owned by: \"${l_agroup//|/ or }\""
 fi
 if [ -n "$l_out2" ]; then
 l_output2="$l_output2\n - File: \"$l_file\"$l_out2"
 else
 l_output="$l_output\n - File: \"$l_file\"\n - Correct: mode ($l_mode), owner ($l_owner), and group owner ($l_group) configured"
 fi
 done &lt;&lt;&lt; "$(printf '%s\n' "${a_skarr[@]}")"
 else
 l_output=" - openSSH keys not found on the system"
 fi
 unset a_skarr
 if [ -z "$l_output2" ]; then
 echo -e "\n- Audit Result:\n *** PASS ***\n- * Correctly set * :\n$l_output\n"
 else
 echo -e "\n- Audit Result:\n ** FAIL **\n - * Reasons for audit failure * :\n$l_output2\n"
 [ -n "$l_output" ] &amp;&amp; echo -e " - * Correctly set * :\n$l_output\n"
 fi
}
```</t>
  </si>
  <si>
    <t>Run the following command and verify `Uid` and `Gid` are both `0/root` and `Access` does not grant permissions to `group` or `other` :
```
# stat -Lc 'Access: (%a/%A) Uid: ( %u/ %U) Gid: ( %g/ %G)' /etc/crontab
Access: (600/-rw-------) Uid: ( 0/ root) Gid: ( 0/ root)
```</t>
  </si>
  <si>
    <t>Run the following command and verify `Uid` and `Gid` are both `0/root` and `Access` does not grant permissions to `group` or `other`:
```
# stat -Lc 'Access: (%a/%A) Uid: ( %u/ %U) Gid: ( %g/ %G)' /etc/cron.hourly/
Access: (700/drwx------) Uid: ( 0/ root) Gid: ( 0/ root)
```</t>
  </si>
  <si>
    <t>Run the following command and verify `Uid` and `Gid` are both `0/root` and `Access` does not grant permissions to `group` or `other`:
```
# stat -Lc 'Access: (%a/%A) Uid: ( %u/ %U) Gid: ( %g/ %G)' /etc/cron.daily/
Access: (700/drwx------) Uid: ( 0/ root) Gid: ( 0/ root)
```</t>
  </si>
  <si>
    <t>Run the following command and verify `Uid` and `Gid` are both `0/root` and `Access` does not grant permissions to `group` or `other`:
```
# stat -Lc 'Access: (%a/%A) Uid: ( %u/ %U) Gid: ( %g/ %G)' /etc/cron.weekly/
Access: (700/drwx------) Uid: ( 0/ root) Gid: ( 0/ root)
```</t>
  </si>
  <si>
    <t>Run the following command and verify `Uid` and `Gid` are both `0/root` and `Access` does not grant permissions to `group` or `other`:
```
# stat -Lc 'Access: (%a/%A) Uid: ( %u/ %U) Gid: ( %g/ %G)' /etc/cron.monthly/
Access: (700/drwx------) Uid: ( 0/ root) Gid: ( 0/ root)
```</t>
  </si>
  <si>
    <t>Run the following command and verify `Uid` and `Gid` are both `0/root` and `Access` does not grant permissions to `group` or `other`:
```
# stat -Lc 'Access: (%a/%A) Uid: ( %u/ %U) Gid: ( %g/ %G)' /etc/cron.d/
Access: (700/drwx------) Uid: ( 0/ root) Gid: ( 0/ root)
```</t>
  </si>
  <si>
    <t>Run the following script and verify `/etc/ssh/sshd_config` and files ending in `.conf` in the `/etc/ssh/sshd_config.d` directory are:
 - Mode `0600` or more restrictive
 - Owned by the `root` user
 - Group owned by the group `root`.
```
#!/usr/bin/env bash
{
 l_output="" l_output2=""
 unset a_sshdfiles &amp;&amp; a_sshdfiles=()
 [ -e "/etc/ssh/sshd_config" ] &amp;&amp; a_sshdfiles+=("$(stat -Lc '%n^%#a^%U^%G' "/etc/ssh/sshd_config")")
 while IFS= read -r -d $'\0' l_file; do
 [ -e "$l_file" ] &amp;&amp; a_sshdfiles+=("$(stat -Lc '%n^%#a^%U^%G' "$l_file")")
 done &lt; &lt;(find /etc/ssh/sshd_config.d -type f \( -perm /077 -o ! -user root -o ! -group root \) -print0)
 if (( ${#a_sshdfiles[@]} != 0 )); then
 perm_mask='0177'
 maxperm="$( printf '%o' $(( 0777 &amp; ~$perm_mask)) )"
 while IFS="^" read -r l_file l_mode l_user l_group; do
 l_out2=""
 [ $(( $l_mode &amp; $perm_mask )) -gt 0 ] &amp;&amp; l_out2="$l_out2\n - Is mode: \"$l_mode\" should be: \"$maxperm\" or more restrictive"
 [ "$l_user" != "root" ] &amp;&amp; l_out2="$l_out2\n - Is owned by \"$l_user\" should be owned by \"root\""
 [ "$l_group" != "root" ] &amp;&amp; l_out2="$l_out2\n - Is group owned by \"$l_user\" should be group owned by \"root\""
 if [ -n "$l_out2" ]; then
 l_output2="$l_output2\n - File: \"$l_file\":$l_out2"
 else
 l_output="$l_output\n - File: \"$l_file\":\n - Correct: mode ($l_mode), owner ($l_user), and group owner ($l_group) configured"
 fi
 done &lt;&lt;&lt; "$(printf '%s\n' "${a_sshdfiles[@]}")"
 fi
 unset a_sshdfiles
 # If l_output2 is empty, we pass
 if [ -z "$l_output2" ]; then
 echo -e "\n- Audit Result:\n *** PASS ***\n- * Correctly set * :\n$l_output\n"
 else
 echo -e "\n- Audit Result:\n ** FAIL **\n - * Reasons for audit failure * :\n$l_output2\n"
 [ -n "$l_output" ] &amp;&amp; echo -e " - * Correctly set * :\n$l_output\n"
 fi
}
```</t>
  </si>
  <si>
    <t>Run the following script to verify SSH private host key files are owned by the root user and either:
- owned by the group root and mode 0600 or more restrictive
**- OR -**
- owned by the group designated to own openSSH private keys and mode 0640 or more restrictive
```
#!/usr/bin/env bash
{
 l_output="" l_output2=""
 l_skgn="$(grep -Po -- '^(ssh_keys|_?ssh)\b' /etc/group)" # Group designated to own openSSH keys
 l_skgid="$(awk -F: '($1 == "'"$l_skgn"'"){print $3}' /etc/group)" # Get gid of group
 [ -n "$l_skgid" ] &amp;&amp; l_agroup="(root|$l_skgn)" || l_agroup="root"
 unset a_skarr &amp;&amp; a_skarr=() # Clear and initialize array
 if [ -d /etc/ssh ]; then
 while IFS= read -r -d $'\0' l_file; do # Loop to populate array
 if grep -Pq ':\h+OpenSSH\h+private\h+key\b' &lt;&lt;&lt; "$(file "$l_file")"; then
 a_skarr+=("$(stat -Lc '%n^%#a^%U^%G^%g' "$l_file")")
 fi
 done &lt; &lt;(find -L /etc/ssh -xdev -type f -print0)
 while IFS="^" read -r l_file l_mode l_owner l_group l_gid; do
 l_out2=""
 [ "$l_gid" = "$l_skgid" ] &amp;&amp; l_pmask="0137" || l_pmask="0177"
 l_maxperm="$( printf '%o' $(( 0777 &amp; ~$l_pmask )) )"
 if [ $(( $l_mode &amp; $l_pmask )) -gt 0 ]; then
 l_out2="$l_out2\n - Mode: \"$l_mode\" should be mode: \"$l_maxperm\" or more restrictive"
 fi
 if [ "$l_owner" != "root" ]; then
 l_out2="$l_out2\n - Owned by: \"$l_owner\" should be owned by \"root\""
 fi
 if [[ ! "$l_group" =~ $l_agroup ]]; then
 l_out2="$l_out2\n - Owned by group \"$l_group\" should be group owned by: \"${l_agroup//|/ or }\""
 fi
 if [ -n "$l_out2" ]; then
 l_output2="$l_output2\n - File: \"$l_file\"$l_out2"
 else
 l_output="$l_output\n - File: \"$l_file\"\n - Correct: mode ($l_mode), owner ($l_owner), and group owner ($l_group) configured"
 fi
 done &lt;&lt;&lt; "$(printf '%s\n' "${a_skarr[@]}")"
 else
 l_output=" - openSSH keys not found on the system"
 fi
 unset a_skarr
 if [ -z "$l_output2" ]; then
 echo -e "\n- Audit Result:\n *** PASS ***\n- * Correctly set * :\n$l_output\n"
 else
 echo -e "\n- Audit Result:\n ** FAIL **\n - * Reasons for audit failure * :\n$l_output2\n"
 [ -n "$l_output" ] &amp;&amp; echo -e " - * Correctly set * :\n$l_output\n"
 fi
}
```</t>
  </si>
  <si>
    <t>Verify that `sudo` can only run other commands from a pseudo terminal.
Run the following command:
```
# grep -rPi '^\h*Defaults\h+([^#\n\r]+,)?use_pty(,\h*\h+\h*)*\h*(#.*)?$' /etc/sudoers*
/etc/sudoers:Defaults use_pty
```</t>
  </si>
  <si>
    <t>Run the following script to verify:
- No world writable files exist
- No world writable directories without the sticky bit exist
```
#!/usr/bin/env bash
{
 l_output="" l_output2=""
 l_smask='01000'
 a_path=(); a_arr=(); a_file=(); a_dir=() # Initialize arrays
 a_path=(! -path "/run/user/*" -a ! -path "/proc/*" -a ! -path "*/containerd/*" -a ! -path "*/kubelet/pods/*" -a ! -path "/sys/kernel/security/apparmor/*" -a ! -path "/snap/*" -a ! -path "/sys/fs/cgroup/memory/*" -a ! -path "/sys/fs/selinux/*")
 while read -r l_bfs; do
 a_path+=( -a ! -path ""$l_bfs"/*")
 done &lt; &lt;(findmnt -Dkerno fstype,target | awk '$1 ~ /^\s*(nfs|proc|smb)/ {print $2}')
 # Populate array with files that will possibly fail one of the audits
 while IFS= read -r -d $'\0' l_file; do
 [ -e "$l_file" ] &amp;&amp; a_arr+=("$(stat -Lc '%n^%#a' "$l_file")")
 done &lt; &lt;(find / \( "${a_path[@]}" \) \( -type f -o -type d \) -perm -0002 -print0 2&gt;/dev/null)
 while IFS="^" read -r l_fname l_mode; do # Test files in the array
 [ -f "$l_fname" ] &amp;&amp; a_file+=("$l_fname") # Add WR files
 if [ -d "$l_fname" ]; then # Add directories w/o sticky bit
 [ ! $(( $l_mode &amp; $l_smask )) -gt 0 ] &amp;&amp; a_dir+=("$l_fname")
 fi
 done &lt; &lt;(printf '%s\n' "${a_arr[@]}")
 if ! (( ${#a_file[@]} &gt; 0 )); then
 l_output="$l_output\n - No world writable files exist on the local filesystem."
 else
 l_output2="$l_output2\n - There are \"$(printf '%s' "${#a_file[@]}")\" World writable files on the system.\n - The following is a list of World writable files:\n$(printf '%s\n' "${a_file[@]}")\n - end of list\n"
 fi
 if ! (( ${#a_dir[@]} &gt; 0 )); then
 l_output="$l_output\n - Sticky bit is set on world writable directories on the local filesystem."
 else
 l_output2="$l_output2\n - There are \"$(printf '%s' "${#a_dir[@]}")\" World writable directories without the sticky bit on the system.\n - The following is a list of World writable directories without the sticky bit:\n$(printf '%s\n' "${a_dir[@]}")\n - end of list\n"
 fi
 unset a_path; unset a_arr; unset a_file; unset a_dir # Remove arrays
 # If l_output2 is empty, we pass
 if [ -z "$l_output2" ]; then
 echo -e "\n- Audit Result:\n ** PASS **\n - * Correctly configured * :\n$l_output\n"
 else
 echo -e "\n- Audit Result:\n ** FAIL **\n - * Reasons for audit failure * :\n$l_output2"
 [ -n "$l_output" ] &amp;&amp; echo -e "- * Correctly configured * :\n$l_output\n"
 fi
}
```
**Note:** On systems with a large number of files and/or directories, this audit may be a long running process</t>
  </si>
  <si>
    <t>Run the following script to verify no unowned or ungrouped files or directories exist:
```
#!/usr/bin/env bash
{
 l_output="" l_output2=""
 a_path=(); a_arr=(); a_nouser=(); a_nogroup=() # Initialize arrays
 a_path=(! -path "/run/user/*" -a ! -path "/proc/*" -a ! -path "*/containerd/*" -a ! -path "*/kubelet/pods/*" -a ! -path "/sys/fs/cgroup/memory/*")
 while read -r l_bfs; do
 a_path+=( -a ! -path ""$l_bfs"/*")
 done &lt; &lt;(findmnt -Dkerno fstype,target | awk '$1 ~ /^\s*(nfs|proc|smb)/ {print $2}')
 while IFS= read -r -d $'\0' l_file; do
 [ -e "$l_file" ] &amp;&amp; a_arr+=("$(stat -Lc '%n^%U^%G' "$l_file")") &amp;&amp; echo "Adding: $l_file"
 done &lt; &lt;(find / \( "${a_path[@]}" \) \( -type f -o -type d \) \( -nouser -o -nogroup \) -print0 2&gt; /dev/null)
 while IFS="^" read -r l_fname l_user l_group; do # Test files in the array
 [ "$l_user" = "UNKNOWN" ] &amp;&amp; a_nouser+=("$l_fname")
 [ "$l_group" = "UNKNOWN" ] &amp;&amp; a_nogroup+=("$l_fname")
 done &lt;&lt;&lt; "$(printf '%s\n' "${a_arr[@]}")"
 if ! (( ${#a_nouser[@]} &gt; 0 )); then
 l_output="$l_output\n - No unowned files or directories exist on the local filesystem."
 else
 l_output2="$l_output2\n - There are \"$(printf '%s' "${#a_nouser[@]}")\" unowned files or directories on the system.\n - The following is a list of unowned files and/or directories:\n$(printf '%s\n' "${a_nouser[@]}")\n - end of list"
 fi
 if ! (( ${#a_nogroup[@]} &gt; 0 )); then
 l_output="$l_output\n - No ungrouped files or directories exist on the local filesystem."
 else
 l_output2="$l_output2\n - There are \"$(printf '%s' "${#a_nogroup[@]}")\" ungrouped files or directories on the system.\n - The following is a list of ungrouped files and/or directories:\n$(printf '%s\n' "${a_nogroup[@]}")\n - end of list"
 fi 
 unset a_path; unset a_arr ; unset a_nouser; unset a_nogroup # Remove arrays
 if [ -z "$l_output2" ]; then # If l_output2 is empty, we pass
 echo -e "\n- Audit Result:\n ** PASS **\n - * Correctly configured * :\n$l_output\n"
 else
 echo -e "\n- Audit Result:\n ** FAIL **\n - * Reasons for audit failure * :\n$l_output2"
 [ -n "$l_output" ] &amp;&amp; echo -e "\n- * Correctly configured * :\n$l_output\n"
 fi
}
```
**Note:** On systems with a large number of files and/or directories, this audit may be a long running process</t>
  </si>
  <si>
    <t>Run the following script to generate a list of SUID and SGID files:
```
#!/usr/bin/env bash
{
 l_output="" l_output2=""
 a_arr=(); a_suid=(); a_sgid=() # initialize arrays
 # Populate array with files that will possibly fail one of the audits
 while read -r l_mpname; do
 while IFS= read -r -d $'\0' l_file; do
 [ -e "$l_file" ] &amp;&amp; a_arr+=("$(stat -Lc '%n^%#a' "$l_file")")
 done &lt; &lt;(find "$l_mpname" -xdev -not -path "/run/user/*" -type f \( -perm -2000 -o -perm -4000 \) -print0)
 done &lt;&lt;&lt; "$(findmnt -Derno target)"
 # Test files in the array
 while IFS="^" read -r l_fname l_mode; do
 if [ -f "$l_fname" ]; then
 l_suid_mask="04000"; l_sgid_mask="02000"
 [ $(( $l_mode &amp; $l_suid_mask )) -gt 0 ] &amp;&amp; a_suid+=("$l_fname")
 [ $(( $l_mode &amp; $l_sgid_mask )) -gt 0 ] &amp;&amp; a_sgid+=("$l_fname")
 fi
 done &lt;&lt;&lt; "$(printf '%s\n' "${a_arr[@]}")" 
 if ! (( ${#a_suid[@]} &gt; 0 )); then
 l_output="$l_output\n - There are no SUID files exist on the system"
 else
 l_output2="$l_output2\n - List of \"$(printf '%s' "${#a_suid[@]}")\" SUID executable files:\n$(printf '%s\n' "${a_suid[@]}")\n - end of list -\n"
 fi
 if ! (( ${#a_sgid[@]} &gt; 0 )); then
 l_output="$l_output\n - There are no SGID files exist on the system"
 else
 l_output2="$l_output2\n - List of \"$(printf '%s' "${#a_sgid[@]}")\" SGID executable files:\n$(printf '%s\n' "${a_sgid[@]}")\n - end of list -\n"
 fi
 [ -n "$l_output2" ] &amp;&amp; l_output2="$l_output2\n- Review the preceding list(s) of SUID and/or SGID files to\n- ensure that no rogue programs have been introduced onto the system.\n" 
 unset a_arr; unset a_suid; unset a_sgid # Remove arrays
 # If l_output2 is empty, Nothing to report
 if [ -z "$l_output2" ]; then
 echo -e "\n- Audit Result:\n$l_output\n"
 else
 echo -e "\n- Audit Result:\n$l_output2\n"
 [ -n "$l_output" ] &amp;&amp; echo -e "$l_output\n"
 fi
}
```
**Note:** on systems with a large number of files, this may be a long running process</t>
  </si>
  <si>
    <t>Run the following command and verify that no output is returned:
```
# awk -F: '($2 != "x" ) { print $1 " is not set to shadowed passwords "}' /etc/passwd
```</t>
  </si>
  <si>
    <t>Run the following script and verify no results are returned:
```
#!/bin/bash
for i in $(cut -s -d: -f4 /etc/passwd | sort -u ); do
 grep -q -P "^.*?:[^:]*:$i:" /etc/group
 if [ $? -ne 0 ]; then
 echo "Group $i is referenced by /etc/passwd but does not exist in /etc/group"
 fi
done
```</t>
  </si>
  <si>
    <t>Run the following script and verify no results are returned:
```
#!/usr/bin/env bash
{
 while read -r l_count l_user; do
 if [ "$l_count" -gt 1 ]; then
 echo -e "Duplicate User: \"$l_user\" Users: \"$(awk -F: '($1 == n) { print $1 }' n=$l_user /etc/passwd | xargs)\""
 fi
 done &lt; &lt;(cut -f1 -d":" /etc/passwd | sort -n | uniq -c)
}
```</t>
  </si>
  <si>
    <t>Run the following script to:
- Ensure local interactive user home directories exist
- Ensure local interactive users own their home directories
- Ensure local interactive user home directories are mode 750 or more restrictive
```
#!/usr/bin/env bash
{
 l_output="" l_output2="" l_heout2="" l_hoout2="" l_haout2=""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check\n"
 while read -r l_user l_home; do
 if [ -d "$l_home" ]; then
 l_mask='0027'
 l_max="$( printf '%o' $(( 0777 &amp; ~$l_mask)) )"
 while read -r l_own l_mode; do
 [ "$l_user" != "$l_own" ] &amp;&amp; l_hoout2="$l_hoout2\n - User: \"$l_user\" Home \"$l_home\" is owned by: \"$l_own\""
 if [ $(( $l_mode &amp; $l_mask )) -gt 0 ]; then
 l_haout2="$l_haout2\n - User: \"$l_user\" Home \"$l_home\" is mode: \"$l_mode\" should be mode: \"$l_max\" or more restrictive"
 fi
 done &lt;&lt;&lt; "$(stat -Lc '%U %#a' "$l_home")"
 else
 l_heout2="$l_heout2\n - User: \"$l_user\" Home \"$l_home\" Doesn't exist"
 fi
 done &lt;&lt;&lt; "$(printf '%s\n' "${a_uarr[@]}")"
 [ -z "$l_heout2" ] &amp;&amp; l_output="$l_output\n - home directories exist" || l_output2="$l_output2$l_heout2"
 [ -z "$l_hoout2" ] &amp;&amp; l_output="$l_output\n - own their home directory" || l_output2="$l_output2$l_hoout2"
 [ -z "$l_haout2" ] &amp;&amp; l_output="$l_output\n - home directories are mode: \"$l_max\" or more restrictive" || l_output2="$l_output2$l_haout2"
 [ -n "$l_output" ] &amp;&amp; l_output=" - All local interactive users:$l_output"
 if [ -z "$l_output2" ]; then # If l_output2 is empty, we pass
 echo -e "\n- Audit Result:\n ** PASS **\n - * Correctly configured * :\n$l_output"
 else
 echo -e "\n- Audit Result:\n ** FAIL **\n - * Reasons for audit failure * :\n$l_output2"
 [ -n "$l_output" ] &amp;&amp; echo -e "\n- * Correctly configured * :\n$l_output"
 fi
}
```</t>
  </si>
  <si>
    <t>Run the following script to verify local interactive user dot files:
- Don't include `.forward`, `.rhost`, or `.netrc` files
- Are mode 0644 or more restrictive
- Are owned by the local interactive user
- Are group owned by the user's primary group
- `.bash_history` is mode 0600 or more restrictive
**Note:** If a `.netrc` file is required, and follows local site policy, it should be mode `0600` or more restrictive.
```
#!/usr/bin/env bash
{
 l_output="" l_output2="" l_output3=""
 l_bf="" l_df="" l_nf="" l_hf=""
 l_valid_shells="^($( awk -F\/ '$NF != "nologin" {print}' /etc/shells | sed -rn '/^\//{s,/,\\\\/,g;p}' | paste -s -d '|' - ))$"
 unset a_uarr &amp;&amp; a_uarr=() # Clear and initialize array
 while read -r l_epu l_eph; do # Populate array with users and user home location
 [[ -n "$l_epu" &amp;&amp; -n "$l_eph" ]] &amp;&amp; a_uarr+=("$l_epu $l_eph")
 done &lt;&lt;&lt; "$(awk -v pat="$l_valid_shells" -F: '$(NF) ~ pat { print $1 " " $(NF-1) }' /etc/passwd)"
 l_asize="${#a_uarr[@]}" # Here if we want to look at number of users before proceeding 
 l_maxsize="1000" # Maximun number of local interactive users before warning (Default 1,000)
 [ "$l_asize " -gt "$l_maxsize" ] &amp;&amp; echo -e "\n ** INFO **\n - \"$l_asize\" Local interactive users found on the system\n - This may be a long running check\n"
 file_access_chk()
 {
 l_facout2=""
 l_max="$( printf '%o' $(( 0777 &amp; ~$l_mask)) )"
 if [ $(( $l_mode &amp; $l_mask )) -gt 0 ]; then
 l_facout2="$l_facout2\n - File: \"$l_hdfile\" is mode: \"$l_mode\" and should be mode: \"$l_max\" or more restrictive"
 fi
 if [[ ! "$l_owner" =~ ($l_user) ]]; then
 l_facout2="$l_facout2\n - File: \"$l_hdfile\" owned by: \"$l_owner\" and should be owned by \"${l_user//|/ or }\""
 fi
 if [[ ! "$l_gowner" =~ ($l_group) ]]; then
 l_facout2="$l_facout2\n - File: \"$l_hdfile\" group owned by: \"$l_gowner\" and should be group owned by \"${l_group//|/ or }\""
 fi
 }
 while read -r l_user l_home; do
 l_fe="" l_nout2="" l_nout3="" l_dfout2="" l_hdout2="" l_bhout2=""
 if [ -d "$l_home" ]; then
 l_group="$(id -gn "$l_user" | xargs)"
 l_group="${l_group// /|}"
 while IFS= read -r -d $'\0' l_hdfile; do
 while read -r l_mode l_owner l_gowner; do
 case "$(basename "$l_hdfile")" in
 .forward | .rhost )
 l_fe="Y" &amp;&amp; l_bf="Y"
 l_dfout2="$l_dfout2\n - File: \"$l_hdfile\" exists" ;;
 .netrc )
 l_mask='0177'
 file_access_chk
 if [ -n "$l_facout2" ]; then
 l_fe="Y" &amp;&amp; l_nf="Y"
 l_nout2="$l_facout2"
 else
 l_nout3=" - File: \"$l_hdfile\" exists"
 fi ;;
 .bash_history )
 l_mask='0177'
 file_access_chk
 if [ -n "$l_facout2" ]; then
 l_fe="Y" &amp;&amp; l_hf="Y"
 l_bhout2="$l_facout2"
 fi ;;
 * )
 l_mask='0133'
 file_access_chk
 if [ -n "$l_facout2" ]; then
 l_fe="Y" &amp;&amp; l_df="Y"
 l_hdout2="$l_facout2"
 fi ;;
 esac
 done &lt;&lt;&lt; "$(stat -Lc '%#a %U %G' "$l_hdfile")"
 done &lt; &lt;(find "$l_home" -xdev -type f -name '.*' -print0)
 fi
 if [ "$l_fe" = "Y" ]; then
 l_output2="$l_output2\n - User: \"$l_user\" Home Directory: \"$l_home\""
 [ -n "$l_dfout2" ] &amp;&amp; l_output2="$l_output2$l_dfout2"
 [ -n "$l_nout2" ] &amp;&amp; l_output2="$l_output2$l_nout2"
 [ -n "$l_bhout2" ] &amp;&amp; l_output2="$l_output2$l_bhout2"
 [ -n "$l_hdout2" ] &amp;&amp; l_output2="$l_output2$l_hdout2"
 fi
 [ -n "$l_nout3" ] &amp;&amp; l_output3="$l_output3\n - User: \"$l_user\" Home Directory: \"$l_home\"\n$l_nout3"
 done &lt;&lt;&lt; "$(printf '%s\n' "${a_uarr[@]}")"
 unset a_uarr # Remove array
 [ -n "$l_output3" ] &amp;&amp; l_output3=" - ** Warning **\n - \".netrc\" files should be removed unless deemed necessary\n and in accordance with local site policy:$l_output3"
 [ -z "$l_bf" ] &amp;&amp; l_output="$l_output\n - \".forward\" or \".rhost\" files"
 [ -z "$l_nf" ] &amp;&amp; l_output="$l_output\n - \".netrc\" files with incorrect access configured"
 [ -z "$l_hf" ] &amp;&amp; l_output="$l_output\n - \".bash_history\" files with incorrect access configured"
 [ -z "$l_df" ] &amp;&amp; l_output="$l_output\n - \"dot\" files with incorrect access configured"
 [ -n "$l_output" ] &amp;&amp; l_output=" - No local interactive users home directories contain:$l_output"
 if [ -z "$l_output2" ]; then # If l_output2 is empty, we pass
 echo -e "\n- Audit Result:\n ** PASS **\n - * Correctly configured * :\n$l_output\n"
 echo -e "$l_output3\n"
 else
 echo -e "\n- Audit Result:\n ** FAIL **\n - * Reasons for audit failure * :\n$l_output2\n"
 echo -e "$l_output3\n"
 [ -n "$l_output" ] &amp;&amp; echo -e "- * Correctly configured * :\n$l_output\n"
 fi
}
```</t>
  </si>
  <si>
    <t>Run the following script to verify the `cramfs`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l_mname="cramfs"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</si>
  <si>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script to verify the `hfs`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l_mname="hfs"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</si>
  <si>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script to verify the `hfsplus`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l_mname="hfsplus"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</si>
  <si>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Run the following script to verify that the loopback interface is configured:
```
#!/usr/bin/env bash
{
 l_output="" l_output2=""
 if nft list ruleset | awk '/hook\s+input\s+/,/\}\s*(#.*)?$/' | grep -Pq -- '\H+\h+"lo"\h+accept'; then
 l_output="$l_output\n - Network traffic to the loopback address is correctly set to accept"
 else
 l_output2="$l_output2\n - Network traffic to the loopback address is not set to accept"
 fi
 l_ipsaddr="$(nft list ruleset | awk '/filter_IN_public_deny|hook\s+input\s+/,/\}\s*(#.*)?$/' | grep -P -- 'ip\h+saddr')"
 if grep -Pq -- 'ip\h+saddr\h+127\.0\.0\.0\/8\h+(counter\h+packets\h+\d+\h+bytes\h+\d+\h+)?drop' &lt;&lt;&lt; "$l_ipsaddr" || grep -Pq -- 'ip\h+daddr\h+\!\=\h+127\.0\.0\.1\h+ip\h+saddr\h+127\.0\.0\.1\h+drop' &lt;&lt;&lt; "$l_ipsaddr"; then
 l_output="$l_output\n - IPv4 network traffic from loopback address correctly set to drop"
 else
 l_output2="$l_output2\n - IPv4 network traffic from loopback address not set to drop"
 fi
 if grep -Pq -- '^\h*0\h*$' /sys/module/ipv6/parameters/disable; then
 l_ip6saddr="$(nft list ruleset | awk '/filter_IN_public_deny|hook input/,/}/' | grep 'ip6 saddr')"
 if grep -Pq 'ip6\h+saddr\h+::1\h+(counter\h+packets\h+\d+\h+bytes\h+\d+\h+)?drop' &lt;&lt;&lt; "$l_ip6saddr" || grep -Pq -- 'ip6\h+daddr\h+\!=\h+::1\h+ip6\h+saddr\h+::1\h+drop' &lt;&lt;&lt; "$l_ip6saddr"; then
 l_output="$l_output\n - IPv6 network traffic from loopback address correctly set to drop"
 else
 l_output2="$l_output2\n - IPv6 network traffic from loopback address not set to drop"
 fi
 fi
 if [ -z "$l_output2" ]; then
 echo -e "\n- Audit Result:\n *** PASS ***\n$l_output"
 else
 echo -e "\n- Audit Result:\n *** FAIL ***\n$l_output2\n\n - Correctly set:\n$l_output"
 fi
}
```</t>
  </si>
  <si>
    <t>If NFTables utility is in use on your system:
Run the following commands and verify all rules for established incoming connections match site policy:
```
# systemctl is-enabled nftables.service | grep -q 'enabled' &amp;&amp; nft list ruleset | awk '/hook input/,/}/' | grep 'ct state'
```
Output should be similar to:
```
ip protocol tcp ct state established accept
ip protocol udp ct state established accept
ip protocol icmp ct state established accept
```</t>
  </si>
  <si>
    <t>If NFTables utility is in use on your system:
Run the following commands and verify that base chains contain a policy of `DROP`. 
```
# systemctl --quiet is-enabled nftables.service &amp;&amp; nft list ruleset | grep 'hook input' | grep -v 'policy drop'
Nothing should be returned
# systemctl --quiet is-enabled nftables.service &amp;&amp; nft list ruleset | grep 'hook forward' | grep -v 'policy drop'
Nothing should be returned
```</t>
  </si>
  <si>
    <t>**- IF not using FirewallD -**
Run the following command to verify that base chains exist for the `INPUT` filter hook:
```
# nft list ruleset | grep 'hook input'
```
Output should include:
```
type filter hook input
```
Run the following command to verify that base chains exist for the `FORWARD` filter hook:
```
# nft list ruleset | grep 'hook forward'
```
Output should include:
```
type filter hook forward
```
Run the following command to verify that base chains exist for the `OUTPUT` filter hook:
```
# nft list ruleset | grep 'hook output'
```
Output should include:
```
type filter hook output
```
**Note:** When using FirewallD the base chains are installed by default</t>
  </si>
  <si>
    <t>Run the following command to verify `rsyslog` is installed. 
```
# rpm -q rsyslog
```
Verify the output matches:
```
rsyslog-&lt;version&gt;
```</t>
  </si>
  <si>
    <t>**- IF -** rsyslog is being used for logging on the system:
Run the following command to verify `rsyslog` is enabled:
```
# systemctl is-enabled rsyslog
```
Verify the output matches:
```
enabled
```</t>
  </si>
  <si>
    <t>**-IF-** `rsyslog` is the preferred method for capturing logs
Run the following script to verify that logs are forwarded to `rsyslog` by setting `ForwardToSyslog` to `yes` in the systemd-journald configuration:
```
#!/usr/bin/env bash
{
 l_output="" l_output2=""
 a_parlist=("ForwardToSyslog=yes")
 l_systemd_config_file="/etc/systemd/journald.conf" # Main systemd configuration file
 config_file_parameter_chk()
 {
 unset A_out; declare -A A_out # Check config file(s) setting
 while read -r l_out; do
 if [ -n "$l_out" ]; then
 if [[ $l_out =~ ^\s*# ]]; then
 l_file="${l_out//# /}"
 else
 l_systemd_parameter="$(awk -F= '{print $1}' &lt;&lt;&lt; "$l_out" | xargs)"
 [ "${l_systemd_parameter^^}" = "${l_systemd_parameter_name^^}" ] &amp;&amp; A_out+=(["$l_systemd_parameter"]="$l_file")
 fi
 fi
 done &lt; &lt;(/usr/bin/systemd-analyze cat-config "$l_systemd_config_file" | grep -Pio '^\h*([^#\n\r]+|#\h*\/[^#\n\r\h]+\.conf\b)')
 if (( ${#A_out[@]} &gt; 0 )); then # Assess output from files and generate output
 while IFS="=" read -r l_systemd_file_parameter_name l_systemd_file_parameter_value; do
 l_systemd_file_parameter_name="${l_systemd_file_parameter_name// /}"
 l_systemd_file_parameter_value="${l_systemd_file_parameter_value// /}"
 if [ "${l_systemd_file_parameter_value^^}" = "${l_systemd_parameter_value^^}" ]; then
 l_output="$l_output\n - \"$l_systemd_parameter_name\" is correctly set to \"$l_systemd_file_parameter_value\" in \"$(printf '%s' "${A_out[@]}")\"\n"
 else
 l_output2="$l_output2\n - \"$l_systemd_parameter_name\" is incorrectly set to \"$l_systemd_file_parameter_value\" in \"$(printf '%s' "${A_out[@]}")\" and should have a value of: \"$l_systemd_parameter_value\"\n"
 fi
 done &lt; &lt;(grep -Pio -- "^\h*$l_systemd_parameter_name\h*=\h*\H+" "${A_out[@]}")
 else
 l_output2="$l_output2\n - \"$l_systemd_parameter_name\" is not set in an included file\n ** Note: \"$l_systemd_parameter_name\" May be set in a file that's ignored by load procedure **\n"
 fi
 }
 while IFS="=" read -r l_systemd_parameter_name l_systemd_parameter_value; do # Assess and check parameters
 l_systemd_parameter_name="${l_systemd_parameter_name// /}"
 l_systemd_parameter_value="${l_systemd_parameter_value// /}"
 config_file_parameter_chk
 done &lt; &lt;(printf '%s\n' "${a_parlist[@]}")
 if [ -z "$l_output2" ]; then # Provide output from checks
 echo -e "\n- Audit Result:\n ** PASS **\n$l_output\n"
 else
 echo -e "\n- Audit Result:\n ** FAIL **\n - Reason(s) for audit failure:\n$l_output2\n"
 [ -n "$l_output" ] &amp;&amp; echo -e "\n- Correctly set:\n$l_output\n"
 fi
}
```
Run the following command to verify `systemd-journald.service` and `rsyslog.service` are loaded and active:
```
# systemctl list-units --type service | grep -P -- '(journald|rsyslog)'
```
Output should be similar to:
```
rsyslog.service loaded active running System Logging Service
systemd-journald.service loaded active running Journal Service
```</t>
  </si>
  <si>
    <t>Run the following command: 
```
# grep -Ps '^\h*\$FileCreateMode\h+0[0,2,4,6][0,2,4]0\b' /etc/rsyslog.conf /etc/rsyslog.d/*.conf
```
Verify the output is includes 0640 or more restrictive:
```
$FileCreateMode 0640
```</t>
  </si>
  <si>
    <t>Review the contents of `/etc/rsyslog.conf` and `/etc/rsyslog.d/*.conf` files to ensure appropriate logging is set. In addition, run the following command and verify that the log files are logging information as expected:
```
# ls -l /var/log/
```</t>
  </si>
  <si>
    <t>Review the `/etc/rsyslog.conf` and `/etc/rsyslog.d/*.conf` files and verify that logs are sent to a central host (where `loghost.example.com` is the name of your central log host):
#### Old format
```
# grep "^*.*[^I][^I]*@" /etc/rsyslog.conf /etc/rsyslog.d/*.conf
```
Output should include `@@&lt;FQDN or IP of remote loghost&gt;`, for example
```
*.* @@loghost.example.com
```
#### New format
```
# grep -E '^\s*([^#]+\s+)?action\(([^#]+\s+)?\btarget=\"?[^#"]+\"?\b' /etc/rsyslog.conf /etc/rsyslog.d/*.conf
```
Output should include `target=&lt;FQDN or IP of remote loghost&gt;`, for example:
```
*.* action(type="omfwd" target="loghost.example.com" port="514" protocol="tcp"
```</t>
  </si>
  <si>
    <t>Run the following command to verify `systemd-journald` is enabled:
```
# systemctl is-enabled systemd-journald.service
```
Verify the output matches:
```
static
```</t>
  </si>
  <si>
    <t>Review `/etc/systemd/journald.conf` and verify that large files will be compressed:
```
# grep ^\s*Compress /etc/systemd/journald.conf
```
Verify the output matches:
```
Compress=yes
```</t>
  </si>
  <si>
    <t>The `/tmp` directory is a world-writable directory used for temporary storage by all users and some applications.
**-IF-** an entry for `/tmp` exists in `/etc/fstab` it will take precedence over entries in systemd default unit file.
**Note:** In an environment where the main system is diskless and connected to iSCSI, entries in `/etc/fstab` may not take precedence.
`/tmp` can be configured to use `tmpfs`. 
`tmpfs` puts everything into the kernel internal caches and grows and shrinks to accommodate the files it contains and is able to swap unneeded pages out to swap space. It has maximum size limits which can be adjusted on the fly via `mount -o remount`.
Since tmpfs lives completely in the page cache and on swap, all tmpfs pages will be shown as "Shmem" in `/proc/meminfo` and "Shared" in `free`. Notice that these counters also include shared memory. The most reliable way to get the count is using `df` and `du`.
tmpfs has three mount options for sizing:
 - `size`: The limit of allocated bytes for this tmpfs instance. The default is half of your physical RAM without swap. If you oversize your tmpfs instances the machine will deadlock since the OOM handler will not be able to free that memory.
 - `nr_blocks`: The same as size, but in blocks of PAGE_SIZE.
 - `nr_inodes`: The maximum number of inodes for this instance. The default is half of the number of your physical RAM pages, or (on a machine with highmem) the number of lowmem RAM pages, whichever is the lower.
These parameters accept a suffix k, m or g and can be changed on remount. The size parameter also accepts a suffix %
to limit this tmpfs instance to that percentage of your physical RAM. The default, when neither `size` nor `nr_blocks` is specified, is `size=50%`.</t>
  </si>
  <si>
    <t>Unconfined processes run in unconfined domains</t>
  </si>
  <si>
    <t>The file `/etc/sysconfig/chronyd` allows configuration of options for `chrony` to include the user `chrony` is run as. By default this is set to the user `chrony`</t>
  </si>
  <si>
    <t>FirewallD - Is a firewall service daemon that provides a dynamic customizable host-based firewall with a D-Bus interface. Being dynamic, it enables creating, changing, and deleting the rules without the necessity to restart the firewall daemon each time the rules are changed
NFTables - Includes the nft utility for configuration of the nftables subsystem of the Linux kernel
**Note:** firewalld with nftables backend does not support passing custom nftables rules to firewalld, using the `--direct` option.</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</si>
  <si>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**Notes:**
- Kex algorithms have a higher preference the earlier they appear in the list
- Some organizations may have stricter requirements for approved Key exchange algorithms
- Ensure that Key exchange algorithms used are in compliance with site policy
- The only Key Exchange Algorithms currently FIPS 140-2 approved are:
 - ecdh-sha2-nistp256
 - ecdh-sha2-nistp384
 - ecdh-sha2-nistp521
 - diffie-hellman-group-exchange-sha256
 - diffie-hellman-group16-sha512
 - diffie-hellman-group18-sha512
 - diffie-hellman-group14-sha256</t>
  </si>
  <si>
    <t>`LogLevel` gives the verbosity level that is used when logging messages from sshd. The possible values are: `QUIET`, `FATAL`, `ERROR`, `INFO`, `VERBOSE`, `DEBUG`, `DEBUG1`, `DEBUG2`, and `DEBUG3`. The default is INFO. `DEBUG` and `DEBUG1` are equivalent. `DEBUG2` and `DEBUG3` each specify higher levels of debugging output. 
**Note:** Logging with a DEBUG level violates the privacy of users and is not recommended.</t>
  </si>
  <si>
    <t>This variable limits the types of MAC algorithms that SSH can use during communication.
**Notes:**
- Some organizations may have stricter requirements for approved MACs.
- Ensure that MACs used are in compliance with site policy.
- The only "strong" MACs currently FIPS 140-2 approved are:
 - HMAC-SHA1
 - HMAC-SHA2-256
 - HMAC-SHA2-384
 - HMAC-SHA2-512</t>
  </si>
  <si>
    <t>This variable limits the ciphers that SSH can use during communication.
**Note:**
- Some organizations may have stricter requirements for approved ciphers.
- Ensure that ciphers used are in compliance with site policy.
- The only "strong" ciphers currently FIPS 140-2 compliant are:
 - aes256-ctr
 - aes192-ctr
 - aes128-ctr</t>
  </si>
  <si>
    <t>A custom profile can be created by copying and customizing one of the default profiles. The default profiles include: sssd, winbind, or the nis. This profile can then be customized to follow site specific requirements.
You can select a profile for the authselect utility for a specific host. The profile will be applied to every user logging into the host.</t>
  </si>
  <si>
    <t>`unlock_time=&lt;n&gt;` - The access will be re-enabled after _&lt;n&gt;_ seconds after the lock out. The value `0` has the same meaning as value never - the access will not be re-enabled without resetting the faillock entries by the faillock(8) command.
**Note:**
- The default directory that pam_faillock uses is usually cleared on system boot so the access will be also re-enabled after system reboot. If that is undesirable a different tally directory must be set with the dir option.
- It is usually undesirable to permanently lock out users as they can become easily a target of denial of service attack unless the usernames are random and kept secret to potential attackers.
- The maximum configurable value for `unlock_time` is `604800`</t>
  </si>
  <si>
    <t>The `/etc/security/opasswd` file stores the users' old passwords and can be checked to ensure that users are not recycling recent passwords.
- remember=&lt;N&gt; - `&lt;N&gt;` is the number of old passwords to remember</t>
  </si>
  <si>
    <t>RSyslog supports the ability to receive messages from remote hosts, thus acting as a log server. Clients should not receive data from other hosts.</t>
  </si>
  <si>
    <t>Journald (via `systemd-journal-remote`) supports the ability to send log events it gathers to a remote log host or to receive messages from remote hosts, thus enabling centralized log management.</t>
  </si>
  <si>
    <t>Journald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</si>
  <si>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Data from `journald` should be kept in the confines of the service and not forwarded on to other services.</t>
  </si>
  <si>
    <t>Log files stored in `/var/log/` contain logged information from many services on the system and potentially from other logged hosts as well.</t>
  </si>
  <si>
    <t>Advanced Intrusion Detection Environment (AIDE) is an intrusion detection tool that uses predefined rules to check the integrity of files and directories in the Linux operating system. AIDE has its own database to check the integrity of files and directories. 
`aide` takes a snapshot of files and directories including modification times, permissions, and file hashes which can then be used to compare against the current state of the filesystem to detect modifications to the system.</t>
  </si>
  <si>
    <t>Internet Protocol Version 6 (IPv6) is the most recent version of Internet Protocol (IP). It's designed to supply IP addressing and additional security to support the predicted growth of connected devices. IPv6 is based on 128-bit addressing and can support 340 undecillion, which is 340 trillion3 addresses.
Features of IPv6
- Hierarchical addressing and routing infrastructure
- Stateful and Stateless configuration
- Support for quality of service (QoS)
- An ideal protocol for neighboring node interaction</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</si>
  <si>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</si>
  <si>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Local accounts can use shadowed passwords. With shadowed passwords, the passwords are saved in shadow password file, `/etc/shadow`, encrypted by a salted one-way hash. Accounts with a shadowed password have an `x` in the second field in `/etc/passwd`.</t>
  </si>
  <si>
    <t>Although the `useradd` program will not let you create a duplicate user name, it is possible for an administrator to manually edit the `/etc/passwd` file and change the username.</t>
  </si>
  <si>
    <t>While the system administrator can establish secure permissions for users' "dot" files, the users can easily override these.
- `.forward` file specifies an email address to forward the user's mail to.
- `.rhost` file provides the "remote authentication" database for the rcp, rlogin, and rsh commands and the rcmd() function. These files bypass the standard password-based user authentication mechanism. They specify remote hosts and users that are considered trusted (i.e. are allowed to access the local system without supplying a password)
- `.netrc` file contains data for logging into a remote host or passing authentication to an API.
- `.bash_history` file keeps track of the user’s last 500 commands.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</si>
  <si>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 ACCEPT - you accept all incoming packets except those disabled by a specific rule.
- REJECT - you disable all incoming packets except those that you have allowed in specific rules and the source machine is informed about the rejection.
- DROP - you disable all incoming packets except those that you have allowed in specific rules and no information sent to the source machine.</t>
  </si>
  <si>
    <t>RSyslog will create logfiles that do not already exist on the system. This setting controls what permissions will be applied to these newly created files.</t>
  </si>
  <si>
    <t>RSyslog supports the ability to send log events it gathers to a remote log host or to receive messages from remote hosts, thus enabling centralized log management.</t>
  </si>
  <si>
    <t>Ensure sshd crypto_policy is not set</t>
  </si>
  <si>
    <t>Ensure default group for the root account is GID 0</t>
  </si>
  <si>
    <t>Ensure root password is set</t>
  </si>
  <si>
    <t>Ensure systemd-journal-remote is configured</t>
  </si>
  <si>
    <t>Ensure systemd-journal-remote is enabled</t>
  </si>
  <si>
    <t>Ensure journald is not configured to receive logs from a remote client</t>
  </si>
  <si>
    <t>Ensure journald is configured to write logfiles to persistent disk</t>
  </si>
  <si>
    <t>Ensure journald is not configured to send logs to rsyslog</t>
  </si>
  <si>
    <t>Ensure journald log rotation is configured per site policy</t>
  </si>
  <si>
    <t>Ensure all logfiles have appropriate access configured</t>
  </si>
  <si>
    <t>Ensure permissions on /etc/opasswd are configured</t>
  </si>
  <si>
    <t>Ensure permissions on bootloader config are configured</t>
  </si>
  <si>
    <t>Ensure address space layout randomization (ASLR) is enabled</t>
  </si>
  <si>
    <t>Ensure logrotate is configured</t>
  </si>
  <si>
    <t>Ensure no unowned or ungrouped files or directories exist</t>
  </si>
  <si>
    <t>Ensure host based firewall loopback traffic is configured</t>
  </si>
  <si>
    <t>Ensure rsyslog service is enabled</t>
  </si>
  <si>
    <t>Ensure rsyslog default file permissions are configured</t>
  </si>
  <si>
    <t>Ensure logging is configured</t>
  </si>
  <si>
    <t>Ensure journald service is enabled</t>
  </si>
  <si>
    <t>Ensure journald is configured to compress large log files</t>
  </si>
  <si>
    <t>4.4.1</t>
  </si>
  <si>
    <t>4.4.2</t>
  </si>
  <si>
    <t>4.4.3.1</t>
  </si>
  <si>
    <t>4.4.3.2</t>
  </si>
  <si>
    <t>4.4.3.3</t>
  </si>
  <si>
    <t>4.4.3.4</t>
  </si>
  <si>
    <t>4.5.1</t>
  </si>
  <si>
    <t>4.5.2</t>
  </si>
  <si>
    <t>4.5.3</t>
  </si>
  <si>
    <t>5.1.2.1</t>
  </si>
  <si>
    <t>Ensure freevxfs kernel module is not available.
One method to achieve the recommended state is to execute the following method(s):
Run the following script to disable the `freevxfs` module:
**-IF-** the module is available in the running kernel:
 - Create a file ending in `.conf` with `install freevxfs /bin/false` in the `/etc/modprobe.d/` directory
 - Create a file ending in `.conf` with `blacklist freevxfs` in the `/etc/modprobe.d/` directory
 - Unload `freevxfs` from the kernel
**-IF-** available in ANY installed kernel:
 - Create a file ending in `.conf` with `blacklist freevxfs` in the `/etc/modprobe.d/` directory
**-IF-** the kernel module is not available on the system or pre-compiled into the kernel:
- No remediation is necessary
```
#!/usr/bin/env bash
{
 l_mname="freevxfs"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</si>
  <si>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jffs2 kernel module is not available.
One method to achieve the recommended state is to execute the following method(s):
Run the following script to disable the `jffs2` module:
**-IF-** the module is available in the running kernel:
 - Create a file ending in `.conf` with `install jffs2 /bin/false` in the `/etc/modprobe.d/` directory
 - Create a file ending in `.conf` with `blacklist jffs2` in the `/etc/modprobe.d/` directory
 - Unload `jffs2` from the kernel
**-IF-** available in ANY installed kernel:
 - Create a file ending in `.conf` with `blacklist jffs2` in the `/etc/modprobe.d/` directory
**-IF-** the kernel module is not available on the system or pre-compiled into the kernel:
- No remediation is necessary
```
#!/usr/bin/env bash
{
 l_mname="jffs2"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</si>
  <si>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usb-storage kernel module is not available.
One method to achieve the recommended state is to execute the following method(s):
Run the following script to disable the `usb-storage` module:
**-IF-** the module is available in the running kernel:
 - Create a file ending in `.conf` with `install usb-storage /bin/false` in the `/etc/modprobe.d/` directory
 - Create a file ending in `.conf` with `blacklist usb-storage` in the `/etc/modprobe.d/` directory
 - Unload `usb-storage` from the kernel
**-IF-** available in ANY installed kernel:
 - Create a file ending in `.conf` with `blacklist usb-storage` in the `/etc/modprobe.d/` directory
**-IF-** the kernel module is not available on the system or pre-compiled into the kernel:
- No remediation is necessary
```
#!/usr/bin/env bash
{
 l_mname="usb-storage" # set module name
 l_mtype="drivers"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</si>
  <si>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cramfs kernel module is not available.
One method to achieve the recommended state is to execute the following method(s):
Run the following script to disable the `cramfs` module:
**-IF-** the module is available in the running kernel:
 - Create a file ending in `.conf` with `install cramfs /bin/false` in the `/etc/modprobe.d/` directory
 - Create a file ending in `.conf` with `blacklist cramfs` in the `/etc/modprobe.d/` directory
 - Unload `cramfs` from the kernel
**-IF-** available in ANY installed kernel:
 - Create a file ending in `.conf` with `blacklist cramfs` in the `/etc/modprobe.d/` directory
**-IF-** the kernel module is not available on the system or pre-compiled into the kernel:
- No remediation is necessary
```
#!/usr/bin/env bash
{
 l_mname="cramfs"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</si>
  <si>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hfs kernel module is not available.
One method to achieve the recommended state is to execute the following method(s):
Run the following script to disable the `hfs` module:
**-IF-** the module is available in the running kernel:
 - Create a file ending in `.conf` with `install hfs /bin/false` in the `/etc/modprobe.d/` directory
 - Create a file ending in `.conf` with `blacklist hfs` in the `/etc/modprobe.d/` directory
 - Unload `hfs` from the kernel
**-IF-** available in ANY installed kernel:
 - Create a file ending in `.conf` with `blacklist hfs` in the `/etc/modprobe.d/` directory
**-IF-** the kernel module is not available on the system or pre-compiled into the kernel:
- No remediation is necessary
```
#!/usr/bin/env bash
{
 l_mname="hfs"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</si>
  <si>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hfsplus kernel module is not available.
One method to achieve the recommended state is to execute the following method(s):
Run the following script to disable the `hfsplus` module:
**-IF-** the module is available in the running kernel:
 - Create a file ending in `.conf` with `install hfsplus /bin/false` in the `/etc/modprobe.d/` directory
 - Create a file ending in `.conf` with `blacklist hfsplus` in the `/etc/modprobe.d/` directory
 - Unload `hfsplus` from the kernel
**-IF-** available in ANY installed kernel:
 - Create a file ending in `.conf` with `blacklist hfsplus` in the `/etc/modprobe.d/` directory
**-IF-** the kernel module is not available on the system or pre-compiled into the kernel:
- No remediation is necessary
```
#!/usr/bin/env bash
{
 l_mname="hfsplus"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</si>
  <si>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Ensure nosuid option set on /tmp partition.
One method to achieve the recommended state is to execute the following method(s):
**- IF -** a separate partition exists for `/tmp`.
Edit the `/etc/fstab` file and add `nosuid` to the fourth field (mounting options) for the `/tmp` partition.
Example:
```
&lt;device&gt; /tmp &lt;fstype&gt; defaults,rw,nosuid,nodev,noexec,relatime 0 0
```
Run the following command to remount `/tmp` with the configured options:
```
# mount -o remount /tmp
```</t>
  </si>
  <si>
    <t>Ensure noexec option set on /tmp partition.
One method to achieve the recommended state is to execute the following method(s):
**- IF -** a separate partition exists for `/tmp`.
Edit the `/etc/fstab` file and add `noexec` to the fourth field (mounting options) for the `/tmp` partition.
Example:
```
&lt;device&gt; /tmp &lt;fstype&gt; defaults,rw,nosuid,nodev,noexec,relatime 0 0
```
Run the following command to remount `/tmp` with the configured options:
```
# mount -o remount /tmp
```</t>
  </si>
  <si>
    <t>Ensure nodev option set on /home partition.
One method to achieve the recommended state is to execute the following method(s):
**- IF -** a separate partition exists for `/home`.
Edit the `/etc/fstab` file and add `nodev` to the fourth field (mounting options) for the `/home` partition.
Example:
```
&lt;device&gt; /home &lt;fstype&gt; defaults,rw,nosuid,nodev,noexec,relatime 0 0
```
Run the following command to remount `/home` with the configured options:
```
# mount -o remount /home
```</t>
  </si>
  <si>
    <t>Ensure nosuid option set on /home partition.
One method to achieve the recommended state is to execute the following method(s):
**- IF -** a separate partition exists for `/home`.
Edit the `/etc/fstab` file and add `nosuid` to the fourth field (mounting options) for the `/home` partition.
Example:
```
&lt;device&gt; /home &lt;fstype&gt; defaults,rw,nosuid,nodev,noexec,relatime 0 0
```
Run the following command to remount `/home` with the configured options:
```
# mount -o remount /home
```</t>
  </si>
  <si>
    <t>Ensure nodev option set on /var partition.
One method to achieve the recommended state is to execute the following method(s):
**- IF -** a separate partition exists for `/var`.
Edit the `/etc/fstab` file and add `nodev` to the fourth field (mounting options) for the `/var` partition.
Example:
```
&lt;device&gt; /var &lt;fstype&gt; defaults,rw,nosuid,nodev,noexec,relatime 0 0
```
Run the following command to remount `/var` with the configured options:
```
# mount -o remount /var
```</t>
  </si>
  <si>
    <t>Ensure nosuid option set on /var partition.
One method to achieve the recommended state is to execute the following method(s):
**- IF -** a separate partition exists for `/var`.
Edit the `/etc/fstab` file and add `nosuid` to the fourth field (mounting options) for the `/var` partition.
Example:
```
&lt;device&gt; /var &lt;fstype&gt; defaults,rw,nosuid,nodev,noexec,relatime 0 0
```
Run the following command to remount `/var` with the configured options:
```
# mount -o remount /var
```</t>
  </si>
  <si>
    <t>Ensure nodev option set on /var/tmp partition.
One method to achieve the recommended state is to execute the following method(s):
**- IF -** a separate partition exists for `/var/tmp`.
Edit the `/etc/fstab` file and add `nodev` to the fourth field (mounting options) for the `/var/tmp` partition.
Example:
```
&lt;device&gt; /var/tmp &lt;fstype&gt; defaults,rw,nosuid,nodev,noexec,relatime 0 0
```
Run the following command to remount `/var/tmp` with the configured options:
```
# mount -o remount /var/tmp
```</t>
  </si>
  <si>
    <t>Ensure nosuid option set on /var/tmp partition.
One method to achieve the recommended state is to execute the following method(s):
**- IF -** a separate partition exists for `/var/tmp`.
Edit the `/etc/fstab` file and add `nosuid` to the fourth field (mounting options) for the `/var/tmp` partition.
Example:
```
&lt;device&gt; /var/tmp &lt;fstype&gt; defaults,rw,nosuid,nodev,noexec,relatime 0 0
```
Run the following command to remount `/var/tmp` with the configured options:
```
# mount -o remount /var/tmp
```</t>
  </si>
  <si>
    <t>Ensure noexec option set on /var/tmp partition.
One method to achieve the recommended state is to execute the following method(s):
**- IF -** a separate partition exists for `/var/tmp`.
Edit the `/etc/fstab` file and add `noexec` to the fourth field (mounting options) for the `/var/tmp` partition.
Example:
```
&lt;device&gt; /var/tmp &lt;fstype&gt; defaults,rw,nosuid,nodev,noexec,relatime 0 0
```
Run the following command to remount `/var/tmp` with the configured options:
```
# mount -o remount /var/tmp
```</t>
  </si>
  <si>
    <t>Ensure nodev option set on /var/log partition.
One method to achieve the recommended state is to execute the following method(s):
**- IF -** a separate partition exists for `/var/log`.
Edit the `/etc/fstab` file and add `nodev` to the fourth field (mounting options) for the `/var/log` partition.
Example:
```
&lt;device&gt; /var/log &lt;fstype&gt; defaults,rw,nosuid,nodev,noexec,relatime 0 0
```
Run the following command to remount `/var/log` with the configured options:
```
# mount -o remount /var/log
```</t>
  </si>
  <si>
    <t>Ensure nosuid option set on /var/log partition.
One method to achieve the recommended state is to execute the following method(s):
**- IF -** a separate partition exists for `/var/log`.
Edit the `/etc/fstab` file and add `nosuid` to the fourth field (mounting options) for the `/var/log` partition.
Example:
```
&lt;device&gt; /var/log &lt;fstype&gt; defaults,rw,nosuid,nodev,noexec,relatime 0 0
```
Run the following command to remount `/var/log` with the configured options:
```
# mount -o remount /var/log
```</t>
  </si>
  <si>
    <t>Ensure noexec option set on /var/log partition.
One method to achieve the recommended state is to execute the following method(s):
**- IF -** a separate partition exists for `/var/log`.
Edit the `/etc/fstab` file and add `noexec` to the fourth field (mounting options) for the `/var/log` partition.
Example:
```
&lt;device&gt; /var/log &lt;fstype&gt; defaults,rw,nosuid,nodev,noexec,relatime 0 0
```
Run the following command to remount `/var/log` with the configured options:
```
# mount -o remount /var/log
```</t>
  </si>
  <si>
    <t>Ensure nodev option set on /var/log/audit partition.
One method to achieve the recommended state is to execute the following method(s):
**- IF -** a separate partition exists for `/var/log/audit`.
Edit the `/etc/fstab` file and add `nodev` to the fourth field (mounting options) for the `/var/log/audit` partition.
Example:
```
&lt;device&gt; /var/log/audit &lt;fstype&gt; defaults,rw,nosuid,nodev,noexec,relatime 0 0
```
Run the following command to remount `/var/log/audit` with the configured options:
```
# mount -o remount /var/log/audit
```</t>
  </si>
  <si>
    <t>Ensure nosuid option set on /var/log/audit partition.
One method to achieve the recommended state is to execute the following method(s):
**- IF -** a separate partition exists for `/var/log/audit`.
Edit the `/etc/fstab` file and add `nosuid` to the fourth field (mounting options) for the `/var/log/audit` partition.
Example:
```
&lt;device&gt; /var/log/audit &lt;fstype&gt; defaults,rw,nosuid,nodev,noexec,relatime 0 0
```
Run the following command to remount `/var/log/audit` with the configured options:
```
# mount -o remount /var/log/audit
```</t>
  </si>
  <si>
    <t>Ensure noexec option set on /var/log/audit partition.
One method to achieve the recommended state is to execute the following method(s):
**- IF -** a separate partition exists for `/var/log/audit`.
Edit the `/etc/fstab` file and add `noexec` to the fourth field (mounting options) for the `/var/log/audit` partition.
Example:
```
&lt;device&gt; /var/log/audit &lt;fstype&gt; defaults,rw,nosuid,nodev,noexec,relatime 0 0
```
Run the following command to remount `/var/log/audit` with the configured options:
```
# mount -o remount /var/log/audit
```</t>
  </si>
  <si>
    <t>Ensure gpgcheck is globally activated.
One method to achieve the recommended state is to execute the following method(s):
Edit `/etc/dnf/dnf.conf` and set `gpgcheck=1` in the `[main]` section.
Example:
```
# sed -i 's/^gpgcheck\s*=\s*.*/gpgcheck=1/' /etc/dnf/dnf.conf
```
Edit any failing files in `/etc/yum.repos.d/*` and set all instances starting with `gpgcheck` to `1`.
Example:
```
# find /etc/yum.repos.d/ -name "*.repo" -exec echo "Checking:" {} \; -exec sed -i 's/^gpgcheck\s*=\s*.*/gpgcheck=1/' {} \;
```</t>
  </si>
  <si>
    <t>Ensure permissions on bootloader config are configured.
One method to achieve the recommended state is to execute the following method(s):
Run the following to update the mode, ownership, and group ownership of the grub configuration files:
**-IF-** the system uses UEFI (Files located in `/boot/efi/EFI/*`)
Edit `/etc/fstab` and add the `fmask=0077`, `uid=0`, and `gid=0` options:
_Example:_
```
&lt;device&gt; /boot/efi vfat defaults,umask=0027,fmask=0077,uid=0,gid=0 0 0
```
**Note:** This may require a re-boot to enable the change
 **-OR-** 
**-IF-**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</si>
  <si>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Ensure core dump storage is disabled.
One method to achieve the recommended state is to execute the following method(s):
Create or edit the file `/etc/systemd/coredump.conf`, or a file in the `/etc/systemd/coredump.conf.d` directory ending in `.conf`.
Edit or add the following line:
```
Storage=none
```</t>
  </si>
  <si>
    <t>Ensure core dump backtraces are disabled.
One method to achieve the recommended state is to execute the following method(s):
Create or edit the file `/etc/systemd/coredump.conf`, or a file in the `/etc/systemd/coredump.conf.d` directory ending in `.conf`.
Edit or add the following line:
```
ProcessSizeMax=0
```</t>
  </si>
  <si>
    <t>Ensure address space layout randomization (ASLR) is enabled.
One method to achieve the recommended state is to execute the following method(s):
Set the following parameter in `/etc/sysctl.conf` or a file in `/etc/sysctl.d/` ending in `.conf`:
- `kernel.randomize_va_space = 2`
_Example:_
```
# printf "
kernel.randomize_va_space = 2
" &gt;&gt; /etc/sysctl.d/60-kernel_sysctl.conf
```
Run the following command to set the active kernel parameter:
```
# sysctl -w kernel.randomize_va_space=2
```
**Note:** If these settings appear in a canonically later file, or later in the same file, these settings will be overwritten</t>
  </si>
  <si>
    <t>Ensure the SELinux mode is not disabled.
One method to achieve the recommended state is to execute the following method(s):
Run one of the following commands to set SELinux's running mode:
To set SELinux mode to `Enforcing`:
```
# setenforce 1
```
**-OR-**
To set SELinux mode to `Permissive`:
```
# setenforce 0
```
Edit the `/etc/selinux/config` file to set the SELINUX parameter:
For Enforcing mode:
```
SELINUX=enforcing
```
**-OR-**
For Permissive mode:
```
SELINUX=permissive
```</t>
  </si>
  <si>
    <t>Ensure no unconfined services exist.
One method to achieve the recommended state is to execute the following method(s):
Investigate any unconfined processes found during the audit action. They may need to have an existing security context assigned to them or a policy built for them.</t>
  </si>
  <si>
    <t>Ensure system wide crypto policy disables macs less than 128 bits.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`DEFAULT:NO-SHA1:NO-SSHCBC:NO-WEAKMAC`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**one** of the following lines:
```
mac = -*-64* # Disables weak macs
```
_Example:_
```
# echo -e "# This is a subpolicy to disable weak macs\nmac = -*-64" &gt; /etc/crypto-policies/policies/modules/NO-WEAKMAC.pmod
```
Run the following command to update the system-wide cryptographic policy
```
# update-crypto-policies --set &lt;CRYPTO_POLICY&gt;:&lt;CRYPTO_SUBPOLICY1&gt;:&lt;CRYPTO_SUBPOLICY2&gt;:&lt;SUBPOLICY3&gt;
```
_Example:_
```
update-crypto-policies --set DEFAULT:NO-SHA1:NO-SSHCBC:NO-WEAKMAC
```
Run the following command to reboot the system to make your cryptographic settings effective for already running services and applications:
```
# reboot
```</t>
  </si>
  <si>
    <t>Ensure system wide crypto policy disables sha1 hash and signature support.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The module for disabling SHA-1 is available from release 8.3 in `/usr/share/crypto-policies/policies/modules/NO-SHA1.pmod`. This may be copied to `/etc/crypto-policies/policies/modules/NO-SHA1.pmod`, verified, and used instead of creating a file ending in `.pmod` in the `/etc/crypto-policies/policies/modules/` directory.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the following lines:
```
hash = -SHA1
sign = -*-SHA1
sha1_in_certs = 0
```
_Example:_
```
# echo -e "# This is a subpolicy dropping the SHA1 hash and signature support\nhash = -SHA1\nsign = -*-SHA1\nsha1_in_certs = 0" &gt; /etc/crypto-policies/policies/modules/NO-SHA1.pmod
```
Run the following command to update the system-wide cryptographic policy
```
# update-crypto-policies --set &lt;CRYPTO_POLICY&gt;:&lt;CRYPTO_SUBPOLICY1&gt;:&lt;CRYPTO_SUBPOLICY2&gt;:&lt;SUBPOLICY3&gt;
```
_Example:_
```
update-crypto-policies --set DEFAULT:NO-SHA1
```
Run the following command to reboot the system to make your cryptographic settings effective for already running services and applications:
```
# reboot
```</t>
  </si>
  <si>
    <t>Ensure message of the day is configured properly.
One method to achieve the recommended state is to execute the following method(s):
Edit the `/etc/motd` file with the appropriate contents according to your site policy, remove any instances of `\m` , `\r` , `\s` , `\v` or references to the `OS platform`
**-OR-**
**-IF-** the `motd` is not used, this file can be removed.
Run the following command to remove the `motd` file:
```
# rm /etc/motd
```</t>
  </si>
  <si>
    <t>Ensure access to /etc/motd is configured.
One method to achieve the recommended state is to execute the following method(s):
Run the following commands to set mode, owner, and group on `/etc/motd`:
```
# chown root:root $(readlink -e /etc/motd)
# chmod u-x,go-wx $(readlink -e /etc/motd)
```
 **-OR-**
Run the following command to remove the `/etc/motd` file:
```
# rm /etc/motd
```</t>
  </si>
  <si>
    <t>Ensure GDM disable-user-list option is enabled.
One method to achieve the recommended state is to execute the following method(s):
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_**OR**_
Run the following command to remove the GNOME package:
```
# dnf remove gdm
```</t>
  </si>
  <si>
    <t>Ensure GDM screen locks when the user is idle.
One method to achieve the recommended state is to execute the following method(s):
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</si>
  <si>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Ensure GDM screen locks cannot be overridden.
One method to achieve the recommended state is to execute the following method(s):
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</si>
  <si>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Ensure GDM automatic mounting of removable media is disabled.
One method to achieve the recommended state is to execute the following method(s):
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**OR**
Run the following command to uninstall the GNOME desktop Manager package:
```
# dnf remove gdm
```</t>
  </si>
  <si>
    <t>Ensure GDM disabling automatic mounting of removable media is not overridden.
One method to achieve the recommended state is to execute the following method(s):
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seporated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</si>
  <si>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Ensure chrony is not run as the root user.
One method to achieve the recommended state is to execute the following method(s):
Edit the file `/etc/sysconfig/chronyd` and add or modify the following line:
```
OPTIONS="-u chrony"
```
Run the following command to reload the `chronyd.service` configuration:
```
# systemctl try-reload-or-restart chronyd.service
```</t>
  </si>
  <si>
    <t>Ensure autofs services are not in use.
One method to achieve the recommended state is to execute the following method(s):
Run the following commands to stop `autofs.service` and remove `autofs` package:
```
# systemctl stop autofs.service
# dnf remove autofs
```
**-OR-**
**-IF-** the `autofs` package is required as a dependency:
Run the following commands to stop and mask `autofs.service`:
```
# systemctl stop autofs.service
# systemctl mask autofs.service
```</t>
  </si>
  <si>
    <t>Ensure xinetd services are not in use.
One method to achieve the recommended state is to execute the following method(s):
Run the following commands to stop `xinetd.service`, and remove the `xinetd` package:
```
# systemctl stop xinetd.service
# dnf remove xinetd
```
**-OR-**
**-IF-** the `xinetd` package is required as a dependency:
Run the following commands to stop and mask the `xinetd.service`:
```
# systemctl stop xinetd.service
# systemctl mask xinetd.service
```</t>
  </si>
  <si>
    <t>Ensure only approved services are listening on a network interface.
One method to achieve the recommended state is to execute the following method(s):
Run the following commands to stop the service and remove the package containing the service:
```
# systemctl stop &lt;service_name&gt;.socket &lt;service_name&gt;.service
# dnf remove &lt;package_name&gt;
```
**-OR-**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</si>
  <si>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Ensure avahi daemon services are not in use.
One method to achieve the recommended state is to execute the following method(s):
Run the following commands to stop `avahi-daemon.socket` and `avahi-daemon.service`, and remove the `avahi` package:
```
# systemctl stop avahi-daemon.socket avahi-daemon.service
# dnf remove avahi
```
**-OR-**
**-IF-** the `avahi` package is required as a dependency:
Run the following commands to stop and mask the `avahi-daemon.socket` and `avahi-daemon.service`:
```
# systemctl stop avahi-daemon.socket avahi-daemon.service
# systemctl mask avahi-daemon.socket avahi-daemon.service
```</t>
  </si>
  <si>
    <t>Ensure dhcp server services are not in use.
One method to achieve the recommended state is to execute the following method(s):
Run the following commands to stop `dhcpd.service` and `dhcpd6.service` and remove `dhcp-server` package:
```
# systemctl stop dhcpd.service dhcpd6.service
# dnf remove dhcp-server
```
**-OR-**
**-IF-** the `dhcp-server` package is required as a dependency:
Run the following commands to stop and mask `dhcpd.service` and `dhcpd6.service`:
```
# systemctl stop dhcpd.service dhcpd6.service
# systemctl mask dhcpd.service dhcpd6.service
```</t>
  </si>
  <si>
    <t>Ensure dns server services are not in use.
One method to achieve the recommended state is to execute the following method(s):
Run the following commands to stop `named.service` and remove `bind` package:
```
# systemctl stop named.service
# dnf remove bind
```
**-OR-**
**-IF-** the `bind` package is required as a dependency:
Run the following commands to stop and mask `named.service`:
```
# systemctl stop named.service
# systemctl mask named.service
```</t>
  </si>
  <si>
    <t>Ensure dnsmasq services are not in use.
One method to achieve the recommended state is to execute the following method(s):
Run the following commands to stop `dnsmasq.service` and remove `dnsmasq` package:
```
# systemctl stop dnsmasq.service
# dnf remove dnsmasq
```
**-OR-**
**-IF-** the `dnsmasq` package is required as a dependency:
Run the following commands to stop and mask the `dnsmasq.service`:
```
# systemctl stop dnsmasq.service
# systemctl mask dnsmasq.service
```</t>
  </si>
  <si>
    <t>Ensure samba file server services are not in use.
One method to achieve the recommended state is to execute the following method(s):
Run the following command to stop `smb.service` and remove `samba` package:
```
# systemctl stop smb.service
# dnf remove samba
```
**-OR-**
**-IF-** the `samba` package is required as a dependency:
Run the following commands to stop and mask the `smb.service`:
```
# systemctl stop smb.service
# systemctl mask smb.service
```</t>
  </si>
  <si>
    <t>Ensure ftp server services are not in use.
One method to achieve the recommended state is to execute the following method(s):
Run the following commands to stop `vsftpd.service` and remove `vsftpd` package:
```
# systemctl stop vsftpd.service
# dnf remove vsftpd
```
**-OR-**
**-IF-**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</si>
  <si>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Ensure message access server services are not in use.
One method to achieve the recommended state is to execute the following method(s):
Run the following commands to stop `dovecot.socket`, `dovecot.service`, and `cyrus-imapd.service`, and remove `dovecot` and `cyrus-imapd` packages:
```
# systemctl stop dovecot.socket dovecot.service cyrus-imapd.service
# dnf remove dovecot cyrus-imapd
```
**-OR-**
**-IF-**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</si>
  <si>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Ensure network file system services are not in use.
One method to achieve the recommended state is to execute the following method(s):
Run the following command to stop `nfs-server.service` and remove `nfs-utils` package:
```
# systemctl stop nfs-server.service
# dnf remove nfs-utils
```
**-OR-**
**-IF-** the `nfs-utils` package is required as a dependency:
Run the following commands to stop and mask the `nfs-server.service`:
```
# systemctl stop nfs-server.service
# systemctl mask nfs-server.service
```</t>
  </si>
  <si>
    <t>Ensure nis server services are not in use.
One method to achieve the recommended state is to execute the following method(s):
Run the following commands to stop `ypserv.service` and remove `ypserv` package:
```
# systemctl stop ypserv.service
# dnf remove ypserv
```
**-OR-**
**-IF-** the `ypserv` package is required as a dependency:
Run the following commands to stop and mask `ypserv.service`:
```
# systemctl stop ypserv.service
# systemctl mask ypserv.service
```</t>
  </si>
  <si>
    <t>Ensure print server services are not in use.
One method to achieve the recommended state is to execute the following method(s):
Run the following commands to stop `cups.socket` and `cups.service`, and remove the `cups` package:
```
# systemctl stop cups.socket cups.service
# dnf remove cups
```
**-OR-** 
**-IF-** the `cups` package is required as a dependency:
Run the following commands to stop and mask the `cups.socket` and `cups.service`:
```
# systemctl stop cups.socket cups.service
# systemctl mask cups.socket cups.service
```</t>
  </si>
  <si>
    <t>Ensure rpcbind services are not in use.
One method to achieve the recommended state is to execute the following method(s):
Run the following commands to stop `rpcbind.socket` and `rpcbind.service`, and remove the `rpcbind` package:
```
# systemctl stop rpcbind.socket rpcbind.service
# dnf remove rpcbind
```
**-OR-**
**-IF-** the `rpcbind` package is required as a dependency:
Run the following commands to stop and mask the `rpcbind.socket` and `rpcbind.service`:
```
# systemctl stop rpcbind.socket rpcbind.service
# systemctl mask rpcbind.socket rpcbind.service
```</t>
  </si>
  <si>
    <t>Ensure rsync services are not in use.
One method to achieve the recommended state is to execute the following method(s):
Run the following commands to stop `rsyncd.socket` and `rsyncd.service`, and remove the `rsync-daemon` package:
```
# systemctl stop rsyncd.socket rsyncd.service
# dnf remove rsync-daemon
```
**-OR-**
**-IF-** the `rsync-daemon` package is required as a dependency:
Run the following commands to stop and mask the `rsyncd.socket` and `rsyncd.service`:
```
# systemctl stop rsyncd.socket rsyncd.service
# systemctl mask rsyncd.socket rsyncd.service
```</t>
  </si>
  <si>
    <t>Ensure snmp services are not in use.
One method to achieve the recommended state is to execute the following method(s):
Run the following commands to stop `snmpd.service` and remove `net-snmp` package:
```
# systemctl stop snmpd.service
# dnf remove net-snmp
```
**-OR-** If the package is required for dependencies:
Run the following commands to stop and mask the `snmpd.service`:
```
# systemctl stop snmpd.service
# systemctl mask snmpd.service
```</t>
  </si>
  <si>
    <t>Ensure telnet server services are not in use.
One method to achieve the recommended state is to execute the following method(s):
Run the following commands to stop `telnet.socket` and remove the `telnet-server` package:
```
# systemctl stop telnet.socket
# dnf remove telnet-server
```
**-OR-**
**-IF-** a package is installed **and** is required for dependencies:
Run the following commands to stop and mask `telnet.socket`:
```
# systemctl stop telnet.socket
# systemctl mask telnet.socket
```</t>
  </si>
  <si>
    <t>Ensure tftp server services are not in use.
One method to achieve the recommended state is to execute the following method(s):
Run the following commands to stop `tftp.socket` and `tftp.service`, and remove the `tftp-server` package:
```
# systemctl stop tftp.socket tftp.service
# dnf remove tftp-server
```
**-OR-**
**-IF-** the `tftp-server` package is required as a dependency:
Run the following commands to stop and mask `tftp.socket` and `tftp.service`:
```
# systemctl stop tftp.socket tftp.service
# systemctl mask tftp.socket tftp.service
```</t>
  </si>
  <si>
    <t>Ensure web proxy server services are not in use.
One method to achieve the recommended state is to execute the following method(s):
Run the following commands to stop `squid.service` and remove the `squid` package:
```
# systemctl stop squid.service
# dnf remove squid
```
**-OR-** If the `squid` package is required as a dependency:
Run the following commands to stop and mask the `squid.service`:
```
# systemctl stop squid.service
# systemctl mask squid.service
```</t>
  </si>
  <si>
    <t>Ensure web server services are not in use.
One method to achieve the recommended state is to execute the following method(s):
Run the following commands to stop `httpd.socket`, `httpd.service`, and `nginx.service`, and remove `httpd` and `nginx` packages:
```
# systemctl stop httpd.socket httpd.service nginx.service
# dnf remove httpd nginx
```
**-OR-**
**-IF-**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</si>
  <si>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Ensure bluetooth services are not in use.
One method to achieve the recommended state is to execute the following method(s):
Run the following commands to stop `bluetooth.service`, and remove the `bluez` package:
```
# systemctl stop bluetooth.service
# dnf remove bluez
```
**-OR-**
**-IF-** the `bluez` package is required as a dependency:
Run the following commands to stop and mask `bluetooth.service`:
```
# systemctl stop bluetooth.service
# systemctl mask bluetooth.service
```
**Note:** A reboot may be required</t>
  </si>
  <si>
    <t>Ensure ip forwarding is disabled.
One method to achieve the recommended state is to execute the following method(s):
Set the following parameter in `/etc/sysctl.conf` or a file in `/etc/sysctl.d/` ending in `.conf`:
- `net.ipv4.ip_forward = 0`
_Example:_
```
# printf "
net.ipv4.ip_forward = 0
"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
net.ipv6.conf.all.forwarding = 0
" &gt;&gt; /etc/sysctl.d/60-netipv6_sysctl.conf
```
Run the following command to set the active kernel parameters:
```
# {
 sysctl -w net.ipv6.conf.all.forwarding=0
 sysctl -w net.ipv6.route.flush=1
}
```
**Note:** If these settings appear in a canonically later file, or later in the same file, these settings will be overwritten</t>
  </si>
  <si>
    <t>Ensure tcp syn cookies is enabled.
One method to achieve the recommended state is to execute the following method(s):
Set the following parameter in `/etc/sysctl.conf` or a file in `/etc/sysctl.d/` ending in `.conf`:
- `net.ipv4.tcp_syncookies = 1`
_Example:_
```
# printf "
net.ipv4.tcp_syncookies = 1
" &gt;&gt; /etc/sysctl.d/60-netipv4_sysctl.conf
```
Run the following command to set the active kernel parameters:
```
# {
 sysctl -w net.ipv4.tcp_syncookies=1
 sysctl -w net.ipv4.route.flush=1
}
```
**Note:** If these settings appear in a canonically later file, or later in the same file, these settings will be overwritten</t>
  </si>
  <si>
    <t>Ensure ipv6 router advertisements are not accepted.
One method to achieve the recommended state is to execute the following method(s):
**-IF-** IPv6 is enabled on the system:
Set the following parameters in `/etc/sysctl.conf` or a file in `/etc/sysctl.d/` ending in `.conf`:
- `net.ipv6.conf.all.accept_ra = 0`
- `net.ipv6.conf.default.accept_ra = 0`
_Example:_
```
# printf "
net.ipv6.conf.all.accept_ra = 0
net.ipv6.conf.default.accept_ra = 0
" &gt;&gt; /etc/sysctl.d/60-netipv6_sysctl.conf
```
Run the following command to set the active kernel parameters:
```
# {
 sysctl -w net.ipv6.conf.all.accept_ra=0
 sysctl -w net.ipv6.conf.default.accept_ra=0
 sysctl -w net.ipv6.route.flush=1
}
```
**Note:** If these settings appear in a canonically later file, or later in the same file, these settings will be overwritten</t>
  </si>
  <si>
    <t>Ensure bogus icmp responses are ignored.
One method to achieve the recommended state is to execute the following method(s):
Set the following parameter in `/etc/sysctl.conf` or a file in `/etc/sysctl.d/` ending in `.conf`:
- `net.ipv4.icmp_ignore_bogus_error_responses = 1`
_Example:_
```
# printf "
net.ipv4.icmp_ignore_bogus_error_responses = 1
" &gt;&gt; /etc/sysctl.d/60-netipv4_sysctl.conf
```
Run the following command to set the active kernel parameters:
```
# {
 sysctl -w net.ipv4.icmp_ignore_bogus_error_responses=1
 sysctl -w net.ipv4.route.flush=1
}
```
**Note:** If these settings appear in a canonically later file, or later in the same file, these settings will be overwritten</t>
  </si>
  <si>
    <t>Ensure broadcast icmp requests are ignored.
One method to achieve the recommended state is to execute the following method(s):
Set the following parameter in `/etc/sysctl.conf` or a file in `/etc/sysctl.d/` ending in `.conf`:
- `net.ipv4.icmp_echo_ignore_broadcasts = 1`
_Example:_
```
# printf "
net.ipv4.icmp_echo_ignore_broadcasts = 1
" &gt;&gt; /etc/sysctl.d/60-netipv4_sysctl.conf
```
Run the following command to set the active kernel parameters:
```
# {
 sysctl -w net.ipv4.icmp_echo_ignore_broadcasts=1
 sysctl -w net.ipv4.route.flush=1
}
```
**Note:** If these settings appear in a canonically later file, or later in the same file, these settings will be overwritten</t>
  </si>
  <si>
    <t>Ensure icmp redirects are not accepted.
One method to achieve the recommended state is to execute the following method(s):
Set the following parameters in `/etc/sysctl.conf` or a file in `/etc/sysctl.d/` ending in `.conf`:
- `net.ipv4.conf.all.accept_redirects = 0`
- `net.ipv4.conf.default.accept_redirects = 0`
_Example:_
```
# printf "
net.ipv4.conf.all.accept_redirects = 0
net.ipv4.conf.default.accept_redirects = 0
"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
net.ipv6.conf.all.accept_redirects = 0
net.ipv6.conf.default.accept_redirects = 0
" &gt;&gt; /etc/sysctl.d/60-netipv6_sysctl.conf
```
Run the following command to set the active kernel parameters:
```
# {
 sysctl -w net.ipv6.conf.all.accept_redirects=0
 sysctl -w net.ipv6.conf.default.accept_redirects=0
 sysctl -w net.ipv6.route.flush=1
}
```
**Note:** If these settings appear in a canonically later file, or later in the same file, these settings will be overwritten</t>
  </si>
  <si>
    <t>Ensure secure icmp redirects are not accepted.
One method to achieve the recommended state is to execute the following method(s):
Set the following parameters in `/etc/sysctl.conf` or a file in `/etc/sysctl.d/` ending in `.conf`:
- `net.ipv4.conf.all.secure_redirects = 0`
- `net.ipv4.conf.default.secure_redirects = 0`
_Example:_
```
# printf "
net.ipv4.conf.all.secure_redirects = 0
net.ipv4.conf.default.secure_redirects = 0
" &gt;&gt; /etc/sysctl.d/60-netipv4_sysctl.conf
```
Run the following commands to set the active kernel parameters:
```
# {
 sysctl -w net.ipv4.conf.all.secure_redirects=0
 sysctl -w net.ipv4.conf.default.secure_redirects=0
 sysctl -w net.ipv4.route.flush=1
}
```
**Note:** If these settings appear in a canonically later file, or later in the same file, these settings will be overwritten</t>
  </si>
  <si>
    <t>Ensure reverse path filtering is enabled.
One method to achieve the recommended state is to execute the following method(s):
Set the following parameters in `/etc/sysctl.conf` or a file in `/etc/sysctl.d/` ending in `.conf`:
- `net.ipv4.conf.all.rp_filter = 1`
- `net.ipv4.conf.default.rp_filter = 1`
_Example:_
```
# printf "
net.ipv4.conf.all.rp_filter = 1
net.ipv4.conf.default.rp_filter = 1
" &gt;&gt; /etc/sysctl.d/60-netipv4_sysctl.conf
```
Run the following commands to set the active kernel parameters:
```
# {
 sysctl -w net.ipv4.conf.all.rp_filter=1
 sysctl -w net.ipv4.conf.default.rp_filter=1
 sysctl -w net.ipv4.route.flush=1
}
```
**Note:** If these settings appear in a canonically later file, or later in the same file, these settings will be overwritten</t>
  </si>
  <si>
    <t>Ensure source routed packets are not accepted.
One method to achieve the recommended state is to execute the following method(s):
Set the following parameters in `/etc/sysctl.conf` or a file in `/etc/sysctl.d/` ending in `.conf`:
- `net.ipv4.conf.all.accept_source_route = 0`
- `net.ipv4.conf.default.accept_source_route = 0`
_Example:_
```
# printf "
net.ipv4.conf.all.accept_source_route = 0
net.ipv4.conf.default.accept_source_route = 0
"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
net.ipv6.conf.all.accept_source_route = 0
net.ipv6.conf.default.accept_source_route = 0
" &gt;&gt; /etc/sysctl.d/60-netipv6_sysctl.conf
```
Run the following command to set the active kernel parameters:
```
# {
 sysctl -w net.ipv6.conf.all.accept_source_route=0
 sysctl -w net.ipv6.conf.default.accept_source_route=0
 sysctl -w net.ipv6.route.flush=1
}
```
**Note:** If these settings appear in a canonically later file, or later in the same file, these settings will be overwritten</t>
  </si>
  <si>
    <t>Ensure suspicious packets are logged.
One method to achieve the recommended state is to execute the following method(s):
Set the following parameters in `/etc/sysctl.conf` or a file in `/etc/sysctl.d/` ending in `.conf`:
- `net.ipv4.conf.all.log_martians = 1`
- `net.ipv4.conf.default.log_martians = 1`
_Example:_
```
# printf "
net.ipv4.conf.all.log_martians = 1
net.ipv4.conf.default.log_martians = 1
" &gt;&gt; /etc/sysctl.d/60-netipv4_sysctl.conf
```
Run the following command to set the active kernel parameters:
```
# {
 sysctl -w net.ipv4.conf.all.log_martians=1
 sysctl -w net.ipv4.conf.default.log_martians=1
 sysctl -w net.ipv4.route.flush=1
}
```
**Note:** If these settings appear in a canonically later file, or later in the same file, these settings will be overwritten</t>
  </si>
  <si>
    <t>Ensure packet redirect sending is disabled.
One method to achieve the recommended state is to execute the following method(s):
Set the following parameters in `/etc/sysctl.conf` or a file in `/etc/sysctl.d/` ending in `.conf`:
- `net.ipv4.conf.all.send_redirects = 0`
- `net.ipv4.conf.default.send_redirects = 0`
_Example:_
```
# printf "
net.ipv4.conf.all.send_redirects = 0
net.ipv4.conf.default.send_redirects = 0
" &gt;&gt; /etc/sysctl.d/60-netipv4_sysctl.conf
```
Run the following command to set the active kernel parameters:
```
# {
 sysctl -w net.ipv4.conf.all.send_redirects=0
 sysctl -w net.ipv4.conf.default.send_redirects=0
 sysctl -w net.ipv4.route.flush=1
}
```
**Note:** If these settings appear in a canonically later file, or later in the same file, these settings will be overwritten</t>
  </si>
  <si>
    <t>Ensure a single firewall configuration utility is in use.
One method to achieve the recommended state is to execute the following method(s):
Run the following script to ensure that a single firewall utility is in use on the system:
```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dnf -q install nftables ;;
 *:*:) 
 echo -e "\n - NFTables package is not installed on the system\n - remediating\n - installing NFTables"
 dnf -q install nftables ;;
 *) 
 echo -e "\n - Unable to determine firewall state" ;;
 esac
}
```</t>
  </si>
  <si>
    <t>Ensure host based firewall loopback traffic is configured.
One method to achieve the recommended state is to execute the following method(s):
Run the following script to implement the loopback rules:
```
#!/usr/bin/env bash
{
 l_hbfw=""
 if systemctl is-enabled firewalld.service | grep -q 'enabled' &amp;&amp; systemctl is-enabled nftables.service | grep -q 'enabled'; then
 echo -e "\n - Error - Both FirewallD and NFTables are enabled\n - Please follow recommendation: \"Ensure a single firewall configuration utility is in use\""
 elif ! systemctl is-enabled firewalld.service | grep -q 'enabled' &amp;&amp; ! systemctl is-enabled nftables.service | grep -q 'enabled'; then
 echo -e "\n - Error - Neither FirewallD or NFTables is enabled\n - Please follow recommendation: \"Ensure a single firewall configuration utility is in use\""
 else
 if systemctl is-enabled firewalld.service | grep -q 'enabled' &amp;&amp; ! systemctl is-enabled nftables.service | grep -q 'enabled'; then
 echo -e "\n - FirewallD is in use on the system" &amp;&amp; l_hbfw="fwd"
 elif ! systemctl is-enabled firewalld.service | grep -q 'enabled' &amp;&amp; systemctl is-enabled nftables.service | grep -q 'enabled'; then
 echo -e "\n - NFTables is in use on the system" &amp;&amp; l_hbfw="nft"
 fi
 l_ipsaddr="$(nft list ruleset | awk '/filter_IN_public_deny|hook\s+input\s+/,/\}\s*(#.*)?$/' | grep -P -- 'ip\h+saddr')"
 if ! nft list ruleset | awk '/hook\s+input\s+/,/\}\s*(#.*)?$/' | grep -Pq -- '\H+\h+"lo"\h+accept'; then
 echo -e "\n - Enabling input to accept for loopback address"
 if [ "$l_hbfw" = "fwd" ]; then
 firewall-cmd --permanent --zone=trusted --add-interface=lo
 firewall-cmd --reload
 elif [ "$l_hbfw" = "nft" ]; then
 nft add rule inet filter input iif lo accept
 fi
 fi
 if ! grep -Pq -- 'ip\h+saddr\h+127\.0\.0\.0\/8\h+(counter\h+packets\h+\d+\h+bytes\h+\d+\h+)?drop' &lt;&lt;&lt; "$l_ipsaddr" &amp;&amp; ! grep -Pq -- 'ip\h+daddr\h+\!\=\h+127\.0\.0\.1\h+ip\h+saddr\h+127\.0\.0\.1\h+drop' &lt;&lt;&lt; "$l_ipsaddr"; then
 echo -e "\n - Setting IPv4 network traffic from loopback address to drop"
 if [ "$l_hbfw" = "fwd" ]; then
 firewall-cmd --permanent --add-rich-rule='rule family=ipv4 source address="127.0.0.1" destination not address="127.0.0.1" drop'
 firewall-cmd --permanent --zone=trusted --add-rich-rule='rule family=ipv4 source address="127.0.0.1" destination not address="127.0.0.1" drop'
 firewall-cmd --reload
 elif [ "$l_hbfw" = "nft" ]; then
 nft create rule inet filter input ip saddr 127.0.0.0/8 counter drop
 fi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if [ "$l_hbfw" = "fwd" ]; then
 firewall-cmd --permanent --add-rich-rule='rule family=ipv6 source address="::1" destination not address="::1" drop'
 firewall-cmd --permanent --zone=trusted --add-rich-rule='rule family=ipv6 source address="::1" destination not address="::1" drop'
 firewall-cmd --reload
 elif [ "$l_hbfw" = "nft" ]; then
 nft add rule inet filter input ip6 saddr ::1 counter drop
 fi
 fi
 fi
 fi
}
```</t>
  </si>
  <si>
    <t>Ensure nftables established connections are configured.
One method to achieve the recommended state is to execute the following method(s):
If NFTables utility is in use on your system:
Configure nftables in accordance with site policy. The following commands will implement a policy to allow all established connections:
```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
```</t>
  </si>
  <si>
    <t>Ensure nftables default deny firewall policy.
One method to achieve the recommended state is to execute the following method(s):
If NFTables utility is in use on your system:
Run the following command for the base chains with the input, forward, and output hooks to implement a default DROP policy:
```
# nft chain 
 &lt;chain name&gt; { policy drop \; }
```
_Example:_
```
# nft chain inet filter input { policy drop \; }
# nft chain inet filter forward { policy drop \; }
```</t>
  </si>
  <si>
    <t>Ensure nftables base chains exist.
One method to achieve the recommended state is to execute the following method(s):
**- IF not using FirewallD -**
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t>
  </si>
  <si>
    <t>Ensure cron daemon is enabled and active.
One method to achieve the recommended state is to execute the following method(s):
**- IF -** cron is installed on the system:
Run the following commands to unmask, enable, and start `crond`:
```
# systemctl unmask crond
# systemctl --now enable crond
```</t>
  </si>
  <si>
    <t>Ensure crontab is restricted to authorized users.
One method to achieve the recommended state is to execute the following method(s):
**-IF-** cron is installed on the system:
Run the following commands to:
- Create `/etc/cron.allow` if it doesn't exist
- Change owner or user `root`
- Change group owner to group `root`
- Change mode to `640` or more restrictive
```
# [ ! -e "/etc/cron.allow" ] &amp;&amp; touch /etc/cron.allow
# chown root:root /etc/cron.allow
# chmod u-x,g-wx,o-rwx /etc/cron.allow
```
Run the following commands to:
**-IF-** `/etc/cron.deny` exists:
- Change owner or user `root`
- Change group owner to group `root`
- Change mode to `640` or more restrictive
```
# [ -e "/etc/cron.deny" ] &amp;&amp; chown root:root /etc/cron.deny
# [ -e "/etc/cron.deny" ] &amp;&amp; chmod u-x,g-wx,o-rwx /etc/cron.deny
```</t>
  </si>
  <si>
    <t>Ensure permissions on /etc/crontab are configured.
One method to achieve the recommended state is to execute the following method(s):
Run the following commands to set ownership and permissions on `/etc/crontab`:
```
# chown root:root /etc/crontab
# chmod og-rwx /etc/crontab
```</t>
  </si>
  <si>
    <t>Ensure permissions on /etc/cron.hourly are configured.
One method to achieve the recommended state is to execute the following method(s):
Run the following commands to set ownership and permissions on the `/etc/cron.hourly` directory:
```
# chown root:root /etc/cron.hourly/
# chmod og-rwx /etc/cron.hourly/
```</t>
  </si>
  <si>
    <t>Ensure permissions on /etc/cron.daily are configured.
One method to achieve the recommended state is to execute the following method(s):
Run the following commands to set ownership and permissions on the `/etc/cron.daily` directory:
```
# chown root:root /etc/cron.daily/
# chmod og-rwx /etc/cron.daily/
```</t>
  </si>
  <si>
    <t>Ensure permissions on /etc/cron.weekly are configured.
One method to achieve the recommended state is to execute the following method(s):
Run the following commands to set ownership and permissions on the `/etc/cron.weekly` directory:
```
# chown root:root /etc/cron.weekly/
# chmod og-rwx /etc/cron.weekly/
```</t>
  </si>
  <si>
    <t>Ensure permissions on /etc/cron.monthly are configured.
One method to achieve the recommended state is to execute the following method(s):
Run the following commands to set ownership and permissions on the `/etc/cron.monthly` directory:
```
# chown root:root /etc/cron.monthly/
# chmod og-rwx /etc/cron.monthly/
```</t>
  </si>
  <si>
    <t>Ensure permissions on /etc/cron.d are configured.
One method to achieve the recommended state is to execute the following method(s):
Run the following commands to set ownership and permissions on the `/etc/cron.d` directory:
```
# chown root:root /etc/cron.d/
# chmod og-rwx /etc/cron.d/
```</t>
  </si>
  <si>
    <t>Ensure at is restricted to authorized users.
One method to achieve the recommended state is to execute the following method(s):
**-IF-** at is installed on the system:
Run the following script to:
- `/etc/at.allow`:
 - Create the file if it doesn't exist
 - Change owner or user `root`
 - If group `daemon` exists, change to group `daemon`, else change group to `root`
 - Change mode to `640` or more restrictive
- **-IF-** `/etc/at.deny` exists:
 - Change owner or user `root`
 - If group `daemon` exists, change to group `daemon`, else change group to `root`
 - Change mode to `640` or more restrictive
```
#!/usr/bin/env bash
{
 grep -Pq -- '^daemon\b' /etc/group &amp;&amp; l_group="daemon" || l_group="root"
 [ ! -e "/etc/at.allow" ] &amp;&amp; touch /etc/at.allow
 chown root:"$l_group" /etc/at.allow
 chmod u-x,g-wx,o-rwx /etc/at.allow
 [ -e "/etc/at.deny" ] &amp;&amp; chown root:"$l_group" /etc/at.deny
 [ -e "/etc/at.deny" ] &amp;&amp; chmod u-x,g-wx,o-rwx /etc/at.deny
}
```</t>
  </si>
  <si>
    <t>Ensure sshd IgnoreRhosts is enabled.
One method to achieve the recommended state is to execute the following method(s):
Edit the `/etc/ssh/sshd_config` file to set the parameter above any Include entries as follows:
```
IgnoreRhosts yes
```
**Note:** First occurrence of a option takes precedence, `Match` set statements withstanding. If `Include` locations are enabled, used, and order of precedence is understood in your environment, the entry may be created in a file in `Include` location.</t>
  </si>
  <si>
    <t>Ensure sshd KexAlgorithms is configured.
One method to achieve the recommended state is to execute the following method(s):
Edit the /etc/ssh/sshd_config file and add/modify the `KexAlgorithms` line to contain a comma separated list of the site unapproved (weak) KexAlgorithms preceded with a `-` above any `Include` entries:
_Example:_
```
KexAlgorithms -diffie-hellman-group1-sha1,diffie-hellman-group14-sha1,diffie-hellman-group-exchange-sha1
```
**Note:** First occurrence of an option takes precedence. If Include locations are enabled, used, and order of precedence is understood in your environment, the entry may be created in a file in Include location.</t>
  </si>
  <si>
    <t>Ensure sshd LoginGraceTime is configured.
One method to achieve the recommended state is to execute the following method(s):
Edit the `/etc/ssh/sshd_config` file to set the parameter above any `Include` entries as follows:
```
LoginGraceTime 60
```
**Note:** First occurrence of a option takes precedence, Match set statements withstanding. If Include locations are enabled, used, and order of precedence is understood in your environment, the entry may be created in a file in Include location.</t>
  </si>
  <si>
    <t>Ensure sshd LogLevel is configured.
One method to achieve the recommended state is to execute the following method(s):
Edit the `/etc/ssh/sshd_config` file to set the parameter above any `Include` entries as follows:
```
LogLevel VERBOSE
-OR-
LogLevel INFO
```
**Note:** First occurrence of a option takes precedence, `Match` set statements withstanding. If `Include` locations are enabled, used, and order of precedence is understood in your environment, the entry may be created in a file in `Include` location.</t>
  </si>
  <si>
    <t>Ensure sshd MACs are configured.
One method to achieve the recommended state is to execute the following method(s):
Edit the `/etc/ssh/sshd_config` file and add/modify the `MACs` line to contain a comma separated list of the site unapproved (weak) MACs preceded with a `-` above any `Include` entries:
_Example:_
```
MACs -hmac-md5,hmac-md5-96,hmac-ripemd160,hmac-sha1-96,umac-64@openssh.com,hmac-md5-etm@openssh.com,hmac-md5-96-etm@openssh.com,hmac-ripemd160-etm@openssh.com,hmac-sha1-96-etm@openssh.com,umac-64-etm@openssh.com
```
**Note:** 
- First occurrence of an option takes precedence. If Include locations are enabled, used, and order of precedence is understood in your environment, the entry may be created in a file in Include location.
- The default is handled system-wide by crypto-policies(7). Information about defaults, how to modify the defaults and how to customize existing policies with sub-policies are present in manual page update-crypto-policies(8)</t>
  </si>
  <si>
    <t>Ensure sshd MaxAuthTries is configured.
One method to achieve the recommended state is to execute the following method(s):
Edit the `/etc/ssh/sshd_config` file to set the parameter above any `Include` entries as follows:
```
MaxAuthTries 4
```
**Note:** First occurrence of a option takes precedence, Match set statements withstanding. If Include locations are enabled, used, and order of precedence is understood in your environment, the entry may be created in a file in Include location.</t>
  </si>
  <si>
    <t>Ensure sshd MaxSessions is configured.
One method to achieve the recommended state is to execute the following method(s):
Edit the `/etc/ssh/sshd_config` file to set the parameter above any `Include` entries as follows:
```
MaxSessions 10
```
**Note:** First occurrence of a option takes precedence, Match set statements withstanding. If Include locations are enabled, used, and order of precedence is understood in your environment, the entry may be created in a file in Include location.</t>
  </si>
  <si>
    <t>Ensure sshd MaxStartups is configured.
One method to achieve the recommended state is to execute the following method(s):
Edit the `/etc/ssh/sshd_config` file to set the parameter above any `Include` entries as follows:
```
MaxStartups 10:30:60
```
**Note:** First occurrence of a option takes precedence. If Include locations are enabled, used, and order of precedence is understood in your environment, the entry may be created in a file in Include location.</t>
  </si>
  <si>
    <t>Ensure sshd PermitEmptyPasswords is disabled.
One method to achieve the recommended state is to execute the following method(s):
Edit the `/etc/ssh/sshd_config` file to set the parameter above any `Include` entries as follows:
```
PermitEmptyPasswords no
```
**Note:** First occurrence of a option takes precedence, `Match` set statements withstanding. If `Include` locations are enabled, used, and order of precedence is understood in your environment, the entry may be created in a file in `Include` location.</t>
  </si>
  <si>
    <t>Ensure sshd PermitRootLogin is disabled.
One method to achieve the recommended state is to execute the following method(s):
Edit the `/etc/ssh/sshd_config` file to set the parameter above any `Include` entries as follows:
```
PermitRootLogin no
```
**Note:** First occurrence of a option takes precedence, `Match` set statements withstanding. If `Include` locations are enabled, used, and order of precedence is understood in your environment, the entry may be created in a file in `Include` location.</t>
  </si>
  <si>
    <t>Ensure sshd PermitUserEnvironment is disabled.
One method to achieve the recommended state is to execute the following method(s):
Edit the `/etc/ssh/sshd_config` file to set the parameter above any Include entries as follows:
```
PermitUserEnvironment no
```
**Note:** First occurrence of a option takes precedence. If `Include` locations are enabled, used, and order of precedence is understood in your environment, the entry may be created in a file in `Include` location.</t>
  </si>
  <si>
    <t>Ensure sshd UsePAM is enabled.
One method to achieve the recommended state is to execute the following method(s):
Edit the `/etc/ssh/sshd_config` file to set the parameter above any `Include` entries as follows:
```
UsePAM yes
```
**Note:** First occurrence of a option takes precedence. If `Include` locations are enabled, used, and order of precedence is understood in your environment, the entry may be created in a file in `Include` location.</t>
  </si>
  <si>
    <t>Ensure sshd crypto_policy is not set.
One method to achieve the recommended state is to execute the following method(s):
Run the following commands:
```
# sed -ri "s/^\s*(CRYPTO_POLICY\s*=.*)$/# \1/" /etc/sysconfig/sshd
# systemctl reload sshd
```</t>
  </si>
  <si>
    <t>Ensure sshd access is configured.
One method to achieve the recommended state is to execute the following method(s):
Edit the `/etc/ssh/sshd_config` file to set one or more of the parameter above any `Include` entries as follows:
```
AllowUsers &lt;userlist&gt;
-OR-
AllowGroups &lt;grouplist&gt;
-OR-
DenyUsers &lt;userlist&gt;
-OR-
DenyGroups &lt;grouplist&gt;
```
**Note:** First occurrence of a option takes precedence, `Match` set statements withstanding. If `Include` locations are enabled, used, and order of precedence is understood in your environment, the entry may be created in a file in Include location. If the `Include` location is not the default, `/etc/ssh/sshd_config.d/*.conf`, the audit will need to be modified to account for the `Include` location used.</t>
  </si>
  <si>
    <t>Ensure sshd Banner is configured.
One method to achieve the recommended state is to execute the following method(s):
Edit the `/etc/ssh/sshd_config` file to set the parameter above any `Include` entries as follows:
```
Banner /etc/issue.net
```
**Note:** First occurrence of a option takes precedence, Match set statements withstanding. If Include locations are enabled, used, and order of precedence is understood in your environment, the entry may be created in a file in Include location.</t>
  </si>
  <si>
    <t>Ensure sshd Ciphers are configured.
One method to achieve the recommended state is to execute the following method(s):
Edit the /etc/ssh/sshd_config file and add/modify the `Ciphers` line to contain a comma separated list of the site unapproved (weak) Ciphers preceded with a `-` above any `Include` entries:
_Example:_
```
Ciphers -3des-cbc,aes128-cbc,aes192-cbc,aes256-cbc,rijndael-cbc@lysator.liu.se
```
**Note:** First occurrence of an option takes precedence. If Include locations are enabled, used, and order of precedence is understood in your environment, the entry may be created in a file in Include location.</t>
  </si>
  <si>
    <t>Ensure sshd ClientAliveInterval and ClientAliveCountMax are configured.
One method to achieve the recommended state is to execute the following method(s):
Edit the `/etc/ssh/sshd_config` file to set the parameters above any `Include` entries according to site policy. 
_Example:_
```
ClientAliveInterval 15
ClientAliveCountMax 3
```
**Note:** First occurrence of a option takes precedence, Match set statements withstanding. If Include locations are enabled, used, and order of precedence is understood in your environment, the entry may be created in a file in Include location.</t>
  </si>
  <si>
    <t>Ensure sshd HostbasedAuthentication is disabled.
One method to achieve the recommended state is to execute the following method(s):
Edit the `/etc/ssh/sshd_config` file to set the parameter above any `Include` entries as follows:
```
HostbasedAuthentication no
```
**Note:** First occurrence of a option takes precedence, `Match` set statements withstanding. If `Include` locations are enabled, used, and order of precedence is understood in your environment, the entry may be created in a file in `Include` location.</t>
  </si>
  <si>
    <t>Ensure permissions on SSH public host key files are configured.
One method to achieve the recommended state is to execute the following method(s):
Run the following script to set mode, ownership, and group on the public SSH host key files:
```
#!/usr/bin/env bash
{
 l_output="" l_output2=""
 l_skgn="$(grep -Po -- '^(ssh_keys|_?ssh)\b' /etc/group)" # Group designated to own openSSH keys
 l_skgid="$(awk -F: '($1 == "'"$l_skgn"'"){print $3}' /etc/group)" # Get gid of group
 l_mfix="u-x,go-wx"
 unset a_skarr &amp;&amp; a_skarr=() # Clear and initialize array
 if [ -d /etc/ssh ]; then
 while IFS= read -r -d $'\0' l_file; do # Loop to populate array
 if grep -Pq ':\h+OpenSSH\h+(\H+\h+)public\h+key\b' &lt;&lt;&lt; "$(file "$l_file")"; then
 a_skarr+=("$(stat -Lc '%n^%#a^%U^%G^%g' "$l_file")")
 fi
 done &lt; &lt;(find -L /etc/ssh -xdev -type f -print0)
 while IFS="^" read -r l_file l_mode l_owner l_group l_gid; do
 l_out2=""
 l_pmask="0133"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openSSH keys not found on the system"
 fi
 unset a_skarr
 if [ -z "$l_output2" ]; then
 echo -e "\n- No access changes required\n"
 else
 echo -e "\n- Remediation results:\n$l_output2\n"
 fi
}
```</t>
  </si>
  <si>
    <t>Ensure permissions on /etc/ssh/sshd_config are configured.
One method to achieve the recommended state is to execute the following method(s):
Run the following script to set ownership and permissions on `/etc/ssh/sshd_config` and files ending in `.conf` in the `/etc/ssh/sshd_config.d` directory:
```
#!/usr/bin/env bash
{
 chmod u-x,og-rwx /etc/ssh/sshd_config
 chown root:root /etc/ssh/sshd_config
 while IFS= read -r -d $'\0' l_file; do
 if [ -e "$l_file" ]; then
 chmod u-x,og-rwx "$l_file"
 chown root:root "$l_file"
 fi
 done &lt; &lt;(find /etc/ssh/sshd_config.d -type f -print0)
}
```</t>
  </si>
  <si>
    <t>Ensure permissions on SSH private host key files are configured.
One method to achieve the recommended state is to execute the following method(s):
Run the following script to set mode, ownership, and group on the private SSH host key files:
```
#!/usr/bin/env bash
{
 l_output="" l_output2=""
 l_skgn="$(grep -Po -- '^(ssh_keys|_?ssh)\b' /etc/group)" # Group designated to own openSSH keys
 l_skgid="$(awk -F: '($1 == "'"$l_skgn"'"){print $3}' /etc/group)" # Get gid of group
 if [ -n "$l_skgid" ]; then
 l_agroup="(root|$l_skgn)" &amp;&amp; l_sgroup="$l_skgn" &amp;&amp; l_mfix="u-x,g-wx,o-rwx"
 else
 l_agroup="root" &amp;&amp; l_sgroup="root" &amp;&amp; l_mfix="u-x,go-rwx"
 fi
 unset a_skarr &amp;&amp; a_skarr=() # Clear and initialize array
 if [ -d /etc/ssh ]; then
 while IFS= read -r -d $'\0' l_file; do # Loop to populate array
 if grep -Pq ':\h+OpenSSH\h+private\h+key\b' &lt;&lt;&lt; "$(file "$l_file")"; then
 a_skarr+=("$(stat -Lc '%n^%#a^%U^%G^%g' "$l_file")")
 fi
 done &lt; &lt;(find -L /etc/ssh -xdev -type f -print0)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openSSH keys not found on the system"
 fi
 unset a_skarr
 if [ -z "$l_output2" ]; then
 echo -e "\n- No access changes required\n"
 else
 echo -e "\n- Remediation results:\n$l_output2\n"
 fi
}
```</t>
  </si>
  <si>
    <t>Ensure sudo commands use pty.
One method to achieve the recommended state is to execute the following method(s):
Edit the file `/etc/sudoers` with `visudo` or a file in `/etc/sudoers.d/` with `visudo -f` &lt;_PATH_TO_FILE_&gt; and add the following line:
```
Defaults use_pty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</si>
  <si>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Ensure sudo log file exists.
One method to achieve the recommended state is to execute the following method(s):
Edit the file `/etc/sudoers` or a file in `/etc/sudoers.d/` with visudo or visudo -f &lt;PATH TO FILE&gt; and add the following line:
```
Defaults logfile="&lt;PATH TO CUSTOM LOG FILE&gt;"
```
_Example_
```
Defaults logfile="/var/log/sudo.log"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</si>
  <si>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Ensure latest version of pam is installed.
One method to achieve the recommended state is to execute the following method(s):
**- IF -** the version of `PAM` on the system is less that version `pam-1.3.1-25`:
Run the following command to update to the latest version of `PAM`:
```
# dnf upgrade pam
```</t>
  </si>
  <si>
    <t>Ensure latest version of authselect is installed.
One method to achieve the recommended state is to execute the following method(s):
Run the following command to install `authselect`:
```
# dnf install authselect
```
**- IF -** the version of `authselect` on the system is less that version `authselect-1.2.6-1`:
Run the following command to update to the latest version of `authselect`:
```
# dnf upgrade authselect
```</t>
  </si>
  <si>
    <t>Ensure active authselect profile includes pam modules.
One method to achieve the recommended state is to execute the following method(s):
Perform the following to create a custom authselect profile, with the modules covered in this Benchmark correctly included in the custom profile template files
Run the following command to create a custom authselect profile:
```
# authselect create-profile &lt;custom-profile name&gt; &lt;options&gt;
```
_Example:_
```
# authselect create-profile custom-profile -b sssd
```
Run the following command to select a custom authselect profile:
```
# authselect select custom/&lt;CUSTOM PROFILE NAME&gt; {with-&lt;OPTIONS&gt;} {--force}
```
_Example:_
```
# authselect select custom/custom-profile --backup=PAM_CONFIG_BACKUP --force
```
**Note:** 
- The PAM and authselect packages must be versions `pam-1.3.1-25` and `authselect-1.2.6-1` or newer
- The example is based on a custom profile built (copied) from the the `SSSD` default authselect profile.
- The example does not include the `symlink` option for the `PAM` or `Metadata` files. This is due to the fact that by linking the `PAM` files future updates to `authselect` may overwrite local site customizations to the custom profile
- The `--backup=PAM_CONFIG_BACKUP` option will create a backup of the current config. The backup will be stored at `/var/lib/authselect/backups/PAM_CONFIG_BACKUP`
- The `--force` option will force the overwrite of the existing files and automatically backup system files before writing any change unless the `--nobackup` option is set.
 - On a new system where authselect has not been configured. In this case, the `--force` option will force the selected authselect profile to be active and overwrite the existing files with files generated from the selected authselect profile's templates
 - On an existing system with a custom configuration. The `--force` option may be used, but **ensure that you note the backup location included as your custom files will be overwritten.** This will allow you to review the changes and add any necessary customizations to the template files for the authselect profile. After updating the templates, run the command `authselect apply-changes` to add these custom entries to the files in `/etc/pam.d/`
**- IF -** you receive an error ending with a message similar to:
```
[error] Refusing to activate profile unless those changes are removed or overwrite is requested.
Some unexpected changes to the configuration were detected. Use 'select' command instead.
```
This error is caused when the previous configuration was not created by authselect but by other tool or by manual changes and the `--force` option will be required to enable the authselect profile.</t>
  </si>
  <si>
    <t>Ensure password number of changed characters is configured.
One method to achieve the recommended state is to execute the following method(s):
Edit or add the following line in `/etc/security/pwquality.conf` to a value of `2` or more and meets local site policy:
```
difok = 2
```
Create or modify a file ending in `.conf` in the `/etc/security/pwquality.conf.d/` directory or the file `/etc/security/pwquality.conf` and add or modify the following line to set `difok` to `2` or more. Ensure setting conforms to local site policy:
_Example:_
```
# sed -ri 's/^\s*difok\s*=/# &amp;/' /etc/security/pwquality.conf
# printf '\n%s' "difok = 2" &gt;&gt; /etc/security/pwquality.conf.d/50-pwdifok.conf
```
Run the following script to remove setting `difok` on the `pam_pwquality.so` module in the PAM files:
```
#!/usr/bin/env bash
{
 for l_pam_file in system-auth password-auth; do
 l_authselect_file="/etc/authselect/$(head -1 /etc/authselect/authselect.conf | grep 'custom/')/$l_pam_file"
 sed -ri 's/(^\s*password\s+(requisite|required|sufficient)\s+pam_pwquality\.so.*)(\s+difok\s*=\s*\S+)(.*$)/\1\4/' "$l_authselect_file"
 done
 authselect apply-changes
}
```</t>
  </si>
  <si>
    <t>Ensure pam_pwhistory includes use_authtok.
One method to achieve the recommended state is to execute the following method(s):
Run the following script to verify the active authselect profile includes `use_authtok` on the password stack's pam_pwhistory.so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'^\h*password\h+(requisite|required|sufficient)\h+pam_pwhistory\.so\h+([^#\n\r]+\h+)?use_authtok\b' "$l_pam_profile_path"/{password,system}-auth
}
```
_Example output:_
```
/etc/authselect/custom/custom-profile/password-auth:password required pam_pwhistory.so use_authtok
/etc/authselect/custom/custom-profile/system-auth:password required pam_pwhistory.so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'^\h*password\h+([^#\n\r]+)\h+pam_pwhistory\.so\h+([^#\n\r]+\h+)?use_authtok\b' "$l_authselect_file"; then
 echo "- \"use_authtok\" is already set"
 else
 echo "- \"use_authtok\" is not set. Updating template"
 sed -ri 's/(^\s*password\s+(requisite|required|sufficient)\s+pam_pwhistory\.so\s+.*)$/&amp; use_authtok/g' "$l_authselect_file"
 fi
 done
}
```
Run the following command to update the `password-auth` and `system-auth` files in `/etc/pam.d` to include the `use_authtok` argument on the password stack's `pam_pwhistory.so` lines:
```
# authselect apply-changes
```</t>
  </si>
  <si>
    <t>Ensure pam_unix includes use_authtok.
One method to achieve the recommended state is to execute the following method(s):
Run the following script to verify the active authselect profile includes `use_authtok`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'^\h*password\h+(requisite|required|sufficient)\h+pam_unix\.so\h+([^#\n\r]+\h+)?use_authtok\b'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`use_authtok`,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'^\h*password\h+([^#\n\r]+)\h+pam_unix\.so\h+([^#\n\r]+\h+)?use_authtok\b' "$l_authselect_file"; then
 echo "- \"use_authtok\" is already set"
 else
 echo "- \"use_authtok\" is not set. Updating template"
 sed -ri 's/(^\s*password\s+(requisite|required|sufficient)\s+pam_unix\.so\s+.*)$/&amp; use_authtok/g' "$l_authselect_file"
 fi
 done
}
```
Run the following command to update the `password-auth` and `system-auth` files in `/etc/pam.d` to include the `use_authtok` argument on the password stack's `pam_unix.so` lines:
```
# authselect apply-changes
```</t>
  </si>
  <si>
    <t>Ensure default group for the root account is GID 0.
One method to achieve the recommended state is to execute the following method(s):
Run the following command to set the `root` user's default group ID to `0`:
```
# usermod -g 0 root
```</t>
  </si>
  <si>
    <t>Ensure system accounts are secured.
One method to achieve the recommended state is to execute the following method(s):
#### System accounts 
Set the shell for any accounts returned by the audit to `nologin`:
```
# usermod -s $(command -v nologin) &lt;user&gt;
```
#### Disabled accounts
Lock any non root accounts returned by the audit:
```
# usermod -L &lt;user&gt;
```
#### Large scale changes
The following command will set all system accounts to `nologin`:
```
# awk -F: '($1!~/^(root|halt|sync|shutdown|nfsnobody)$/ &amp;&amp; ($3&lt;'"$(awk '/^\s*UID_MIN/{print $2}' /etc/login.defs)"' || $3 == 65534)) { print $1 }' /etc/passwd | while read user; do usermod -s $(command -v nologin) $user &gt;/dev/null; done
```
The following command will automatically lock all accounts that have their shell set to `nologin`:
```
# awk -F: '/nologin/ {print $1}' /etc/passwd | while read user; do usermod -L $user; done
```</t>
  </si>
  <si>
    <t>Ensure root password is set.
One method to achieve the recommended state is to execute the following method(s):
Set the `root` password with:
```
# passwd root
```</t>
  </si>
  <si>
    <t>Ensure default user shell timeout is configured.
One method to achieve the recommended state is to execute the following method(s):
Review `/etc/bashrc`, `/etc/profile`, and all files ending in `*.sh` in the `/etc/profile.d/` directory and remove or edit all `TMOUT=_n_` entries to follow local site policy. `TMOUT` should not exceed 900 or be equal to `0`.
Configure `TMOUT` in **one** of the following files:
- A file in the `/etc/profile.d/` directory ending in `.sh`
- `/etc/profile`
- `/etc/bashrc`
_`TMOUT` configuration examples:_
- As multiple lines:
```
TMOUT=900
readonly TMOUT
export TMOUT
```
- As a single line:
```
readonly TMOUT=900 ; export TMOUT
```</t>
  </si>
  <si>
    <t>Ensure default user umask is configured.
One method to achieve the recommended state is to execute the following method(s):
Run the following script and perform the instructions in the output:
```
#!/usr/bin/env bash
{
 l_output="" l_output2="" l_out=""
 file_umask_chk()
 {
 if grep -Psiq -- '^\h*umask\h+(0?[0-7][2-7]7|u(=[rwx]{0,3}),g=([rx]{0,2}),o=)(\h*#.*)?$' "$l_file"; then
 l_out="$l_out\n - umask is set correctly in \"$l_file\""
 elif grep -Psiq -- '^\h*umask\h+(([0-7][0-7][01][0-7]\b|[0-7][0-7][0-7][0-6]\b)|([0-7][01][0-7]\b|[0-7][0-7][0-6]\b)|(u=[rwx]{1,3},)?(((g=[rx]?[rx]?w[rx]?[rx]?\b)(,o=[rwx]{1,3})?)|((g=[wrx]{1,3},)?o=[wrx]{1,3}\b)))' "$l_file"; then
 l_output2="$l_output2\n - \"$l_file\""
 fi
 }
 while IFS= read -r -d $'\0' l_file; do
 file_umask_chk
 done &lt; &lt;(find /etc/profile.d/ -type f -name '*.sh' -print0)
 [ -n "$l_out" ] &amp;&amp; l_output="$l_out"
 l_file="/etc/profile" &amp;&amp; file_umask_chk
 l_file="/etc/bashrc" &amp;&amp; file_umask_chk
 l_file="/etc/bash.bashrc" &amp;&amp; file_umask_chk
 l_file="/etc/pam.d/postlogin"
 if grep -Psiq '^\h*session\h+[^#\n\r]+\h+pam_umask\.so\h+([^#\n\r]+\h+)?umask=(([0-7][0-7][01][0-7]\b|[0-7][0-7][0-7][0-6]\b)|([0-7][01][0-7]\b))' "$l_file"; then
 l_output2="$l_output2\n - \"$l_file\""
 fi
 l_file="/etc/login.defs" &amp;&amp; file_umask_chk
 l_file="/etc/default/login" &amp;&amp; file_umask_chk
 if [ -z "$l_output2" ]; then
 echo -e " - No files contain a UMASK that is not restrictive enough\n No UMASK updates required to existing files"
 else
 echo -e "\n - UMASK is not restrictive enough in the following file(s):$l_output2\n\n- Remediation Procedure:\n - Update these files and comment out the UMASK line\n or update umask to be \"0027\" or more restrictive"
 fi
 if [ -n "$l_output" ]; then
 echo -e "$l_output"
 else
 echo -e " - Configure UMASK in a file in the \"/etc/profile.d/\" directory ending in \".sh\"\n\n Example Command (Hash to represent being run at a root prompt):\n\n# printf '%s\\\n' \"umask 027\" &gt; /etc/profile.d/50-systemwide_umask.sh\n"
 fi
}
```
**Note:**
- This method only applies to bash and shell. If other shells are supported on the system, it is recommended that their configuration files also are checked
- If the `pam_umask.so` module is going to be used to set `umask`, ensure that it's not being overridden by another setting. Refer to the PAM_UMASK(8) man page for more information</t>
  </si>
  <si>
    <t>Ensure all logfiles have appropriate access configured.
One method to achieve the recommended state is to execute the following method(s):
Run the following script to update permissions and ownership on files in `/var/log`. 
Although the script is not destructive, ensure that the output is captured in the event that the remediation causes issues.
```
#!/usr/bin/env bash
{
 l_op2="" l_output2=""
 l_uidmin="$(awk '/^\s*UID_MIN/{print $2}' /etc/login.defs)"
 file_test_fix()
 {
 l_op2=""
 l_fuser="root"
 l_fgroup="root"
 if [ $(( $l_mode &amp; $perm_mask )) -gt 0 ]; then
 l_op2="$l_op2\n - Mode: \"$l_mode\" should be \"$maxperm\" or more restrictive\n - Removing excess permissions"
 chmod "$l_rperms" "$l_fname"
 fi
 if [[ ! "$l_user" =~ $l_auser ]]; then
 l_op2="$l_op2\n - Owned by: \"$l_user\" and should be owned by \"${l_auser//|/ or }\"\n - Changing ownership to: \"$l_fuser\""
 chown "$l_fuser" "$l_fname"
 fi
 if [[ ! "$l_group" =~ $l_agroup ]]; then
 l_op2="$l_op2\n - Group owned by: \"$l_group\" and should be group owned by \"${l_agroup//|/ or }\"\n - Changing group ownership to: \"$l_fgroup\""
 chgrp "$l_fgroup" "$l_fname"
 fi
 [ -n "$l_op2" ] &amp;&amp; l_output2="$l_output2\n - File: \"$l_fname\" is:$l_op2\n"
 }
 unset a_file &amp;&amp; a_file=() # clear and initialize array
 # Loop to create array with stat of files that could possibly fail one of the audits
 while IFS= read -r -d $'\0' l_file; do
 [ -e "$l_file" ] &amp;&amp; a_file+=("$(stat -Lc '%n^%#a^%U^%u^%G^%g' "$l_file")")
 done &lt; &lt;(find -L /var/log -type f \( -perm /0137 -o ! -user root -o ! -group root \) -print0)
 while IFS="^" read -r l_fname l_mode l_user l_uid l_group l_gid; do
 l_bname="$(basename "$l_fname")"
 case "$l_bname" in
 lastlog | lastlog.* | wtmp | wtmp.* | wtmp-* | btmp | btmp.* | btmp-* | README)
 perm_mask='0113'
 maxperm="$( printf '%o' $(( 0777 &amp; ~$perm_mask)) )"
 l_rperms="ug-x,o-wx"
 l_auser="root"
 l_agroup="(root|utmp)"
 file_test_fix
 ;;
 secure | auth.log | syslog | messages)
 perm_mask='0137'
 maxperm="$( printf '%o' $(( 0777 &amp; ~$perm_mask)) )"
 l_rperms="u-x,g-wx,o-rwx"
 l_auser="(root|syslog)"
 l_agroup="(root|adm)"
 file_test_fix
 ;;
 SSSD | sssd)
 perm_mask='0117'
 maxperm="$( printf '%o' $(( 0777 &amp; ~$perm_mask)) )"
 l_rperms="ug-x,o-rwx"
 l_auser="(root|SSSD)"
 l_agroup="(root|SSSD)"
 file_test_fix 
 ;;
 gdm | gdm3)
 perm_mask='0117'
 l_rperms="ug-x,o-rwx"
 maxperm="$( printf '%o' $(( 0777 &amp; ~$perm_mask)) )"
 l_auser="root"
 l_agroup="(root|gdm|gdm3)"
 file_test_fix 
 ;;
 *.journal | *.journal~)
 perm_mask='0137'
 maxperm="$( printf '%o' $(( 0777 &amp; ~$perm_mask)) )"
 l_rperms="u-x,g-wx,o-rwx"
 l_auser="root"
 l_agroup="(root|systemd-journal)" 
 file_test_fix
 ;;
 *)
 perm_mask='0137'
 maxperm="$( printf '%o' $(( 0777 &amp; ~$perm_mask)) )"
 l_rperms="u-x,g-wx,o-rwx"
 l_auser="(root|syslog)"
 l_agroup="(root|adm)"
 if [ "$l_uid" -lt "$l_uidmin" ] &amp;&amp; [ -z "$(awk -v grp="$l_group" -F: '$1==grp {print $4}' /etc/group)" ]; then
 if [[ ! "$l_user" =~ $l_auser ]]; then
 l_auser="(root|syslog|$l_user)"
 fi
 if [[ ! "$l_group" =~ $l_agroup ]]; then
 l_tst=""
 while l_out3="" read -r l_duid; do
 [ "$l_duid" -ge "$l_uidmin" ] &amp;&amp; l_tst=failed
 done &lt;&lt;&lt; "$(awk -F: '$4=='"$l_gid"' {print $3}' /etc/passwd)"
 [ "$l_tst" != "failed" ] &amp;&amp; l_agroup="(root|adm|$l_group)"
 fi
 fi
 file_test_fix
 ;;
 esac
 done &lt;&lt;&lt; "$(printf '%s\n' "${a_file[@]}")"
 unset a_file # Clear array
 # If all files passed, then we report no changes
 if [ -z "$l_output2" ]; then
 echo -e "- All files in \"/var/log/\" have appropriate permissions and ownership\n - No changes required\n"
 else
 # print report of changes
 echo -e "\n$l_output2"
 fi
}
```
**Note:** You may also need to change the configuration for your logging software or services for any logs that had incorrect permissions.
If there are services that log to other locations, ensure that those log files have the appropriate access configured.</t>
  </si>
  <si>
    <t>Ensure logrotate is configured.
One method to achieve the recommended state is to execute the following method(s):
Edit `/etc/logrotate.conf` and `/etc/logrotate.d/*` to ensure logs are rotated according to site policy.</t>
  </si>
  <si>
    <t>Ensure rsyslog is not configured to receive logs from a remote client.
One method to achieve the recommended state is to execute the following method(s):
Should there be any active log server configuration found in the auditing section, modify those files and remove the specific lines highlighted by the audit. Ensure none of the following entries are present in any of `/etc/rsyslog.conf` or `/etc/rsyslog.d/*.conf`.
**New format**
```
module(load="imtcp")
input(type="imtcp" port="514")
```
 -**OR**-
**Old format**
```
$ModLoad imtcp
$InputTCPServerRun
```
Restart the service:
```
# systemctl restart rsyslog
```</t>
  </si>
  <si>
    <t>Ensure rsyslog service is enabled.
One method to achieve the recommended state is to execute the following method(s):
Run the following command to enable `rsyslog`:
```
# systemctl --now enable rsyslog
```</t>
  </si>
  <si>
    <t>Ensure journald is configured to send logs to rsyslog.
One method to achieve the recommended state is to execute the following method(s):
Create or edit the file `/etc/systemd/journald.conf`, or a file in the `/etc/systemd/journald.conf.d/` directory ending in `.conf` and add or edit the line `ForwardToSyslog=yes`:
_Example:_
```
# printf '%s\n' "ForwardToSyslog=yes" &gt; /etc/systemd/journald.conf.d/50-journald_forward.conf
```
Restart the `systemd-journald` service:
```
# systemctl restart systemd-journald.service
```</t>
  </si>
  <si>
    <t>Ensure rsyslog default file permissions are configured.
One method to achieve the recommended state is to execute the following method(s):
Edit either `/etc/rsyslog.conf` or a dedicated `.conf` file in `/etc/rsyslog.d/` and set `$FileCreateMode` to `0640` or more restrictive:
```
$FileCreateMode 0640
```
Restart the service:
```
# systemctl restart rsyslog
```</t>
  </si>
  <si>
    <t>Ensure logging is configured.
One method to achieve the recommended state is to execute the following method(s):
Edit the following lines in the `/etc/rsyslog.conf` and `/etc/rsyslog.d/*.conf` files as appropriate for your environment.
**Note:** The below configuration is shown for example purposes only. Due care should be given to how the organization wish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</si>
  <si>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Ensure rsyslog is configured to send logs to a remote log host.
One method to achieve the recommended state is to execute the following method(s):
Edit the `/etc/rsyslog.conf` and `/etc/rsyslog.d/*.conf` files and add the following line (where `loghost.example.com` is the name of your central log host). The `target` directive may either be a fully qualified domain name or an IP address.
```
*.* action(type="omfwd" target="192.168.2.100" port="514" protocol="tcp"
 action.resumeRetryCount="100"
 queue.type="LinkedList" queue.size="1000")
```
Run the following command to reload the `rsyslogd` configuration:
```
# systemctl restart rsyslog
```</t>
  </si>
  <si>
    <t>Ensure journald is configured to write logfiles to persistent disk.
One method to achieve the recommended state is to execute the following method(s):
Edit the `/etc/systemd/journald.conf` file and add the following line:
```
Storage=persistent
```
Restart the service:
```
# systemctl restart systemd-journald.service
```</t>
  </si>
  <si>
    <t>Ensure journald is not configured to send logs to rsyslog.
One method to achieve the recommended state is to execute the following method(s):
Edit the `/etc/systemd/journald.conf` file and ensure that `ForwardToSyslog=yes` is removed.
Restart the service:
```
# systemctl restart systemd-journald.service
```</t>
  </si>
  <si>
    <t>Ensure journald log rotation is configured per site policy.
One method to achieve the recommended state is to execute the following method(s):
Review `/etc/systemd/journald.conf` and verify logs are rotated according to site policy. The settings should be carefully understood as there are specific edge cases and prioritization of parameters.
The specific parameters for log rotation are:
```
SystemMaxUse=
SystemKeepFree=
RuntimeMaxUse=
RuntimeKeepFree=
MaxFileSec=
```</t>
  </si>
  <si>
    <t>Ensure journald service is enabled.
One method to achieve the recommended state is to execute the following method(s):
By default the `systemd-journald` service does not have an `[Install]` section and thus cannot be enabled / disabled. It is meant to be referenced as `Requires` or `Wants` by other unit files. As such, if the status of `systemd-journald` is not `static`, investigate why.</t>
  </si>
  <si>
    <t>Ensure journald is configured to compress large log files.
One method to achieve the recommended state is to execute the following method(s):
Edit the `/etc/systemd/journald.conf` file and add the following line:
```
Compress=yes
```
Restart the service:
```
# systemctl restart systemd-journald.service
```</t>
  </si>
  <si>
    <t>Ensure systemd-journal-remote is configured.
One method to achieve the recommended state is to execute the following method(s):
Edit the `/etc/systemd/journal-upload.conf` file and ensure the following lines are set per your environment:
```
URL=192.168.50.42
ServerKeyFile=/etc/ssl/private/journal-upload.pem
ServerCertificateFile=/etc/ssl/certs/journal-upload.pem
TrustedCertificateFile=/etc/ssl/ca/trusted.pem
```
Restart the service:
```
# systemctl restart systemd-journal-upload
```</t>
  </si>
  <si>
    <t>Ensure systemd-journal-remote is enabled.
One method to achieve the recommended state is to execute the following method(s):
Run the following command to enable `systemd-journal-remote`:
```
# systemctl --now enable systemd-journal-upload.service
```</t>
  </si>
  <si>
    <t>Ensure journald is not configured to receive logs from a remote client.
One method to achieve the recommended state is to execute the following method(s):
Run the following command to disable `systemd-journal-remote.socket`:
```
# systemctl --now mask systemd-journal-remote.socket 
```</t>
  </si>
  <si>
    <t>Ensure cryptographic mechanisms are used to protect the integrity of audit tools.
One method to achieve the recommended state is to execute the following method(s):
Add or update the following selection lines for to a file ending in `.conf` in the `/etc/aide.conf.d/` directory or to `/etc/aide.conf` to protect the integrity of the audit tools: 
```
# Audit Tools 
/sbin/auditctl p+i+n+u+g+s+b+acl+xattrs+sha512 
/sbin/auditd p+i+n+u+g+s+b+acl+xattrs+sha512 
/sbin/ausearch p+i+n+u+g+s+b+acl+xattrs+sha512 
/sbin/aureport p+i+n+u+g+s+b+acl+xattrs+sha512 
/sbin/autrace p+i+n+u+g+s+b+acl+xattrs+sha512 
/sbin/augenrules p+i+n+u+g+s+b+acl+xattrs+sha512
```</t>
  </si>
  <si>
    <t>Ensure permissions on /etc/opasswd are configured.
One method to achieve the recommended state is to execute the following method(s):
Run the following commands to remove excess permissions, set owner, and set group on `/etc/security/opasswd` and `/etc/security/opasswd.old` is they exist:
```
# [ -e "/etc/security/opasswd" ] &amp;&amp; chmod u-x,go-rwx /etc/security/opasswd
# [ -e "/etc/security/opasswd" ] &amp;&amp; chown root:root /etc/security/opasswd
# [ -e "/etc/security/opasswd.old" ] &amp;&amp; chmod u-x,go-rwx /etc/security/opasswd.old
# [ -e "/etc/security/opasswd.old" ] &amp;&amp; chown root:root /etc/security/opasswd.old
```</t>
  </si>
  <si>
    <t>Ensure world writable files and directories are secured.
One method to achieve the recommended state is to execute the following method(s):
'-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a_path=(); a_arr=() # Initialize array
 a_path=(! -path "/run/user/*" -a ! -path "/proc/*" -a ! -path "*/containerd/*" -a ! -path "*/kubelet/pods/*" -a ! -path "/sys/kernel/security/apparmor/*" -a ! -path "/snap/*" -a ! -path "/sys/fs/cgroup/memory/*" -a ! -path "/sys/fs/selinux/*")
 while read -r l_bfs; do
 a_path+=( -a ! -path ""$l_bfs"/*")
 done &lt; &lt;(findmnt -Dkerno fstype,target | awk '$1 ~ /^\s*(nfs|proc|smb)/ {print $2}')
 # Populate array with files
 while IFS= read -r -d $'\0' l_file; do
 [ -e "$l_file" ] &amp;&amp; a_arr+=("$(stat -Lc '%n^%#a' "$l_file")")
 done &lt; &lt;(find / \( "${a_path[@]}" \) \( -type f -o -type d \) -perm -0002 -print0 2&gt;/dev/null)
 while IFS="^" read -r l_fname l_mode; do # Test files in the array
 if [ -f "$l_fname" ]; then # Remove excess permissions from WW files
 echo -e " - File: \"$l_fname\" is mode: \"$l_mode\"\n - removing write permission on \"$l_fname\" from \"other\""
 chmod o-w "$l_fname"
 fi
 if [ -d "$l_fname" ]; then
 if [ ! $(( $l_mode &amp; $l_smask )) -gt 0 ]; then # Add sticky bit
 echo -e " - Directory: \"$l_fname\" is mode: \"$l_mode\" and doesn't have the sticky bit set\n - Adding the sticky bit"
 chmod a+t "$l_fname"
 fi
 fi
 done &lt; &lt;(printf '%s\n' "${a_arr[@]}")
 unset a_path; unset a_arr # Remove array
}
```</t>
  </si>
  <si>
    <t>Ensure no unowned or ungrouped files or directories exist.
One method to achieve the recommended state is to execute the following method(s):
Remove or set ownership and group ownership of these files and/or directories to an active user on the system as appropriate.</t>
  </si>
  <si>
    <t>Ensure accounts in /etc/passwd use shadowed passwords.
One method to achieve the recommended state is to execute the following method(s):
Run the following command to set accounts to use shadowed passwords:
```
# sed -e 's/^\([a-zA-Z0-9_]*\):[^:]*:/\1:x:/' -i /etc/passwd
```
Investigate to determine if the account is logged in and what it is being used for, to determine if it needs to be forced off.</t>
  </si>
  <si>
    <t>Ensure root is the only UID 0 account.
One method to achieve the recommended state is to execute the following method(s):
Remove any users other than `root` with UID `0` or assign them a new UID if appropriate.</t>
  </si>
  <si>
    <t>Ensure local interactive user home directories are configured.
One method to achieve the recommended state is to execute the following method(s):
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l_output2=""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process\n"
 while read -r l_user l_home; do
 if [ -d "$l_home" ]; then
 l_mask='0027'
 l_max="$( printf '%o' $(( 0777 &amp; ~$l_mask)) )"
 while read -r l_own l_mode; do
 if [ "$l_user" != "$l_own" ]; then
 l_output2="$l_output2\n - User: \"$l_user\" Home \"$l_home\" is owned by: \"$l_own\"\n - changing ownership to: \"$l_user\"\n"
 chown "$l_user" "$l_home"
 fi
 if [ $(( $l_mode &amp; $l_mask )) -gt 0 ]; then
 l_output2="$l_output2\n - User: \"$l_user\" Home \"$l_home\" is mode: \"$l_mode\" should be mode: \"$l_max\" or more restrictive\n - removing excess permissions\n"
 chmod g-w,o-rwx "$l_home"
 fi
 done &lt;&lt;&lt; "$(stat -Lc '%U %#a' "$l_home")"
 else
 l_output2="$l_output2\n - User: \"$l_user\" Home \"$l_home\" Doesn't exist\n - Please create a home in accordance with local site policy"
 fi
 done &lt;&lt;&lt; "$(printf '%s\n' "${a_uarr[@]}")"
 if [ -z "$l_output2" ]; then # If l_output2 is empty, we pass
 echo -e " - No modification needed to local interactive users home directories"
 else
 echo -e "\n$l_output2"
 fi
}
```</t>
  </si>
  <si>
    <t>Ensure local interactive user dot files access is configured.
One method to achieve the recommended state is to execute the following method(s):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l_valid_shells="^($( awk -F\/ '$NF != "nologin" {print}' /etc/shells | sed -rn '/^\//{s,/,\\\\/,g;p}' | paste -s -d '|' - ))$"
 unset a_uarr &amp;&amp; a_uarr=() # Clear and initialize array
 while read -r l_epu l_eph; do # Populate array with users and user home location
 [[ -n "$l_epu" &amp;&amp; -n "$l_eph" ]] &amp;&amp; a_uarr+=("$l_epu $l_eph")
 done &lt;&lt;&lt; "$(awk -v pat="$l_valid_shells" -F: '$(NF) ~ pat { print $1 " " $(NF-1) }' /etc/passwd)"
 l_asize="${#a_uarr[@]}" # Here if we want to look at number of users before proceeding 
 l_maxsize="1000" # Maximum number of local interactive users before warning (Default 1,000)
 [ "$l_asize " -gt "$l_maxsize" ] &amp;&amp; echo -e "\n ** INFO **\n - \"$l_asize\" Local interactive users found on the system\n - This may be a long running check\n"
 file_access_fix()
 {
 l_facout2=""
 l_max="$( printf '%o' $(( 0777 &amp; ~$l_mask)) )"
 if [ $(( $l_mode &amp; $l_mask )) -gt 0 ]; then
 echo -e " - File: \"$l_hdfile\" is mode: \"$l_mode\" and should be mode: \"$l_max\" or more restrictive\n - Changing to mode \"$l_max\""
 chmod "$l_chp" "$l_hdfile"
 fi
 if [[ ! "$l_owner" =~ ($l_user) ]]; then
 echo -e " - File: \"$l_hdfile\" owned by: \"$l_owner\" and should be owned by \"${l_user//|/ or }\"\n - Changing ownership to \"$l_user\""
 chown "$l_user" "$l_hdfile"
 fi
 if [[ ! "$l_gowner" =~ ($l_group) ]]; then
 echo -e " - File: \"$l_hdfile\" group owned by: \"$l_gowner\" and should be group owned by \"${l_group//|/ or }\"\n - Changing group ownership to \"$l_group\""
 chgrp "$l_group" "$l_hdfile"
 fi
 }
 while read -r l_user l_home; do
 if [ -d "$l_home" ]; then
 echo -e "\n - Checking user: \"$l_user\" home directory: \"$l_home\""
 l_group="$(id -gn "$l_user" | xargs)"
 l_group="${l_group// /|}"
 while IFS= read -r -d $'\0' l_hdfile; do
 while read -r l_mode l_owner l_gowner; do
 case "$(basename "$l_hdfile")" in
 .forward | .rhost )
 echo -e " - File: \"$l_hdfile\" exists\n - Please investigate and manually delete \"$l_hdfile\""
 ;;
 .netrc )
 l_mask='0177'
 l_chp="u-x,go-rwx"
 file_access_fix ;;
 .bash_history )
 l_mask='0177'
 l_chp="u-x,go-rwx"
 file_access_fix ;;
 * )
 l_mask='0133'
 l_chp="u-x,go-wx"
 file_access_fix ;;
 esac
 done &lt;&lt;&lt; "$(stat -Lc '%#a %U %G' "$l_hdfile")"
 done &lt; &lt;(find "$l_home" -xdev -type f -name '.*' -print0)
 fi
 done &lt;&lt;&lt; "$(printf '%s\n' "${a_uarr[@]}")"
 unset a_uarr # Remove array
}
```</t>
  </si>
  <si>
    <t>Ensure all users last password change date is in the past.
Investigate any users with a password change date in the future and correct them. Locking the account, expiring the password, or resetting the password manually may be appropriate.</t>
  </si>
  <si>
    <t>The cramfs kernel module is not available</t>
  </si>
  <si>
    <t>The freevxfs kernel module is not available</t>
  </si>
  <si>
    <t>The hfs kernel module is not available</t>
  </si>
  <si>
    <t>The hfsplus kernel module is not available</t>
  </si>
  <si>
    <t>The jffs2 kernel module is not available</t>
  </si>
  <si>
    <t>The usb-storage kernel module is not available</t>
  </si>
  <si>
    <t>The /tmp is a separate partition</t>
  </si>
  <si>
    <t>The nodev option set on /tmp partition</t>
  </si>
  <si>
    <t>The nosuid option set on /tmp partition</t>
  </si>
  <si>
    <t>The noexec option set on /tmp partition</t>
  </si>
  <si>
    <t>The /dev/shm is a separate partition</t>
  </si>
  <si>
    <t>The nodev option set on /dev/shm partition</t>
  </si>
  <si>
    <t>The nosuid option set on /dev/shm partition</t>
  </si>
  <si>
    <t>The noexec option set on /dev/shm partition</t>
  </si>
  <si>
    <t>The nodev option set on /home partition</t>
  </si>
  <si>
    <t>The nosuid option set on /home partition</t>
  </si>
  <si>
    <t>The nodev option set on /var partition</t>
  </si>
  <si>
    <t>The nosuid option set on /var partition</t>
  </si>
  <si>
    <t>The nodev option set on /var/tmp partition</t>
  </si>
  <si>
    <t>The nosuid option set on /var/tmp partition</t>
  </si>
  <si>
    <t>The noexec option set on /var/tmp partition</t>
  </si>
  <si>
    <t>The nodev option set on /var/log partition</t>
  </si>
  <si>
    <t>The nosuid option set on /var/log partition</t>
  </si>
  <si>
    <t>The noexec option set on /var/log partition</t>
  </si>
  <si>
    <t>The nodev option set on /var/log/audit partition</t>
  </si>
  <si>
    <t>The nosuid option set on /var/log/audit partition</t>
  </si>
  <si>
    <t>The noexec option set on /var/log/audit partition</t>
  </si>
  <si>
    <t>The GPG keys are configured</t>
  </si>
  <si>
    <t>The gpgcheck is globally activated</t>
  </si>
  <si>
    <t>The package manager repositories are configured</t>
  </si>
  <si>
    <t>The bootloader password is set</t>
  </si>
  <si>
    <t>The permissions on bootloader config are configured</t>
  </si>
  <si>
    <t>The address space layout randomization (ASLR) is enabled</t>
  </si>
  <si>
    <t>The ptrace_scope is restricted</t>
  </si>
  <si>
    <t>The core dump backtraces are disabled</t>
  </si>
  <si>
    <t>The core dump storage is disabled</t>
  </si>
  <si>
    <t>The SELinux is installed</t>
  </si>
  <si>
    <t>The SELinux is not disabled in bootloader configuration</t>
  </si>
  <si>
    <t>The SELinux policy is configured</t>
  </si>
  <si>
    <t>The the MCS Translation Service (mcstrans) is not installed</t>
  </si>
  <si>
    <t>The SETroubleshoot is not installed</t>
  </si>
  <si>
    <t>The message of the day is configured properly</t>
  </si>
  <si>
    <t>The system accounts are secured</t>
  </si>
  <si>
    <t>The remote login warning banner is configured properly</t>
  </si>
  <si>
    <t>The access to /etc/motd is configured</t>
  </si>
  <si>
    <t>The access to /etc/issue is configured</t>
  </si>
  <si>
    <t>The access to /etc/issue.net is configured</t>
  </si>
  <si>
    <t>The XDMCP is not enabled</t>
  </si>
  <si>
    <t>The GDM login banner is configured</t>
  </si>
  <si>
    <t>The GDM disable-user-list option is enabled</t>
  </si>
  <si>
    <t>The GDM screen locks when the user is idle</t>
  </si>
  <si>
    <t>The GDM screen locks cannot be overridden</t>
  </si>
  <si>
    <t>The GDM automatic mounting of removable media is disabled</t>
  </si>
  <si>
    <t>The GDM disabling automatic mounting of removable media is not overridden</t>
  </si>
  <si>
    <t>The GDM autorun-never is enabled</t>
  </si>
  <si>
    <t>The GDM autorun-never is not overridden</t>
  </si>
  <si>
    <t>The time synchronization is in use</t>
  </si>
  <si>
    <t>The chrony is configured</t>
  </si>
  <si>
    <t>The chrony is not run as the root user</t>
  </si>
  <si>
    <t>The autofs services are not in use</t>
  </si>
  <si>
    <t>The nis server services are not in use</t>
  </si>
  <si>
    <t>The print server services are not in use</t>
  </si>
  <si>
    <t>The rpcbind services are not in use</t>
  </si>
  <si>
    <t>The rsync services are not in use</t>
  </si>
  <si>
    <t>The snmp services are not in use</t>
  </si>
  <si>
    <t>The telnet server services are not in use</t>
  </si>
  <si>
    <t>The tftp server services are not in use</t>
  </si>
  <si>
    <t>The web proxy server services are not in use</t>
  </si>
  <si>
    <t>The web server services are not in use</t>
  </si>
  <si>
    <t>The xinetd services are not in use</t>
  </si>
  <si>
    <t>The default user shell timeout is configured</t>
  </si>
  <si>
    <t>The mail transfer agents are configured for local-only mode</t>
  </si>
  <si>
    <t>The only approved services are listening on a network interface</t>
  </si>
  <si>
    <t>The dhcp server services are not in use</t>
  </si>
  <si>
    <t>The dns server services are not in use</t>
  </si>
  <si>
    <t>The dnsmasq services are not in use</t>
  </si>
  <si>
    <t>The samba file server services are not in use</t>
  </si>
  <si>
    <t>The ftp server services are not in use</t>
  </si>
  <si>
    <t>The message access server services are not in use</t>
  </si>
  <si>
    <t>The network file system services are not in use</t>
  </si>
  <si>
    <t>The ftp client is not installed</t>
  </si>
  <si>
    <t>The nis client is not installed</t>
  </si>
  <si>
    <t>The telnet client is not installed</t>
  </si>
  <si>
    <t>The tftp client is not installed</t>
  </si>
  <si>
    <t>The IPv6 status is identified</t>
  </si>
  <si>
    <t>The wireless interfaces are disabled</t>
  </si>
  <si>
    <t>The bluetooth services are not in use</t>
  </si>
  <si>
    <t>The ip forwarding is disabled</t>
  </si>
  <si>
    <t>The tcp syn cookies is enabled</t>
  </si>
  <si>
    <t>The ipv6 router advertisements are not accepted</t>
  </si>
  <si>
    <t>The packet redirect sending is disabled</t>
  </si>
  <si>
    <t>The bogus icmp responses are ignored</t>
  </si>
  <si>
    <t>The broadcast icmp requests are ignored</t>
  </si>
  <si>
    <t>The icmp redirects are not accepted</t>
  </si>
  <si>
    <t>The secure icmp redirects are not accepted</t>
  </si>
  <si>
    <t>The reverse path filtering is enabled</t>
  </si>
  <si>
    <t>The source routed packets are not accepted</t>
  </si>
  <si>
    <t>The suspicious packets are logged</t>
  </si>
  <si>
    <t>The nftables is installed</t>
  </si>
  <si>
    <t>The a single firewall configuration utility is in use</t>
  </si>
  <si>
    <t>The nftables base chains exist</t>
  </si>
  <si>
    <t>The firewalld drops unnecessary services and ports</t>
  </si>
  <si>
    <t>The root password is set</t>
  </si>
  <si>
    <t>The nftables default deny firewall policy</t>
  </si>
  <si>
    <t>The cron daemon is enabled and active</t>
  </si>
  <si>
    <t>The permissions on /etc/crontab are configured</t>
  </si>
  <si>
    <t>The permissions on /etc/cron.hourly are configured</t>
  </si>
  <si>
    <t>The permissions on /etc/cron.daily are configured</t>
  </si>
  <si>
    <t>The permissions on /etc/cron.weekly are configured</t>
  </si>
  <si>
    <t>The permissions on /etc/cron.monthly are configured</t>
  </si>
  <si>
    <t>The permissions on /etc/cron.d are configured</t>
  </si>
  <si>
    <t>The crontab is restricted to authorized users</t>
  </si>
  <si>
    <t>The at is restricted to authorized users</t>
  </si>
  <si>
    <t>The permissions on /etc/ssh/sshd_config are configured</t>
  </si>
  <si>
    <t>The sshd IgnoreRhosts is enabled</t>
  </si>
  <si>
    <t>The sshd KexAlgorithms is configured</t>
  </si>
  <si>
    <t>The sshd LoginGraceTime is configured</t>
  </si>
  <si>
    <t>The sshd LogLevel is configured</t>
  </si>
  <si>
    <t>The sshd MACs are configured</t>
  </si>
  <si>
    <t>The sshd MaxAuthTries is configured</t>
  </si>
  <si>
    <t>The sshd MaxSessions is configured</t>
  </si>
  <si>
    <t>The sshd MaxStartups is configured</t>
  </si>
  <si>
    <t>The sshd PermitEmptyPasswords is disabled</t>
  </si>
  <si>
    <t>The sshd PermitRootLogin is disabled</t>
  </si>
  <si>
    <t>The permissions on SSH private host key files are configured</t>
  </si>
  <si>
    <t>The sshd PermitUserEnvironment is disabled</t>
  </si>
  <si>
    <t>The sshd UsePAM is enabled</t>
  </si>
  <si>
    <t>The permissions on SSH public host key files are configured</t>
  </si>
  <si>
    <t>The sshd access is configured</t>
  </si>
  <si>
    <t>The sshd Banner is configured</t>
  </si>
  <si>
    <t>The sshd Ciphers are configured</t>
  </si>
  <si>
    <t>The sshd ClientAliveInterval and ClientAliveCountMax are configured</t>
  </si>
  <si>
    <t>The sshd HostbasedAuthentication is disabled</t>
  </si>
  <si>
    <t>The sudo is installed</t>
  </si>
  <si>
    <t>The sudo commands use pty</t>
  </si>
  <si>
    <t>The sudo log file exists</t>
  </si>
  <si>
    <t>The re-authentication for privilege escalation is not disabled globally</t>
  </si>
  <si>
    <t>The sudo authentication timeout is configured correctly</t>
  </si>
  <si>
    <t>The access to the su command is restricted</t>
  </si>
  <si>
    <t>The journald is configured to send logs to rsyslog</t>
  </si>
  <si>
    <t>The rsyslog default file permissions are configured</t>
  </si>
  <si>
    <t>The active authselect profile includes pam modules</t>
  </si>
  <si>
    <t>The pam_faillock module is enabled</t>
  </si>
  <si>
    <t>The pam_pwquality module is enabled</t>
  </si>
  <si>
    <t>The pam_pwhistory module is enabled</t>
  </si>
  <si>
    <t>The pam_unix module is enabled</t>
  </si>
  <si>
    <t>The password unlock time is configured</t>
  </si>
  <si>
    <t>The password number of changed characters is configured</t>
  </si>
  <si>
    <t>The password length is configured</t>
  </si>
  <si>
    <t>The password complexity is configured</t>
  </si>
  <si>
    <t>The password same consecutive characters is configured</t>
  </si>
  <si>
    <t>The password maximum sequential characters is configured</t>
  </si>
  <si>
    <t>The password dictionary check is enabled</t>
  </si>
  <si>
    <t>The password history remember is configured</t>
  </si>
  <si>
    <t>The password history is enforced for the root user</t>
  </si>
  <si>
    <t>The pam_pwhistory includes use_authtok</t>
  </si>
  <si>
    <t>The latest version of authselect is installed</t>
  </si>
  <si>
    <t>The local login warning banner is configured properly</t>
  </si>
  <si>
    <t>The pam_unix includes use_authtok</t>
  </si>
  <si>
    <t>The rsyslog is installed</t>
  </si>
  <si>
    <t>The logging is configured</t>
  </si>
  <si>
    <t>The rsyslog is configured to send logs to a remote log host</t>
  </si>
  <si>
    <t>The default group for the root account is GID 0</t>
  </si>
  <si>
    <t>The root user umask is configured</t>
  </si>
  <si>
    <t>The rsyslog is not configured to receive logs from a remote client</t>
  </si>
  <si>
    <t>The systemd-journal-remote is installed</t>
  </si>
  <si>
    <t>The systemd-journal-remote is configured</t>
  </si>
  <si>
    <t>The default user umask is configured</t>
  </si>
  <si>
    <t>The systemd-journal-remote is enabled</t>
  </si>
  <si>
    <t>The AIDE is installed</t>
  </si>
  <si>
    <t>The rsyslog service is enabled</t>
  </si>
  <si>
    <t>The local interactive user home directories are configured</t>
  </si>
  <si>
    <t>The local interactive user dot files access is configured</t>
  </si>
  <si>
    <t>The latest version of pam is installed</t>
  </si>
  <si>
    <t>The pam_unix does not include nullok</t>
  </si>
  <si>
    <t>The journald is not configured to receive logs from a remote client</t>
  </si>
  <si>
    <t>The journald service is enabled</t>
  </si>
  <si>
    <t>The journald is configured to compress large log files</t>
  </si>
  <si>
    <t>The journald is configured to write logfiles to persistent disk</t>
  </si>
  <si>
    <t>The journald is not configured to send logs to rsyslog</t>
  </si>
  <si>
    <t>The journald log rotation is configured per site policy</t>
  </si>
  <si>
    <t>The logrotate is configured</t>
  </si>
  <si>
    <t>The pam_unix does not include remember</t>
  </si>
  <si>
    <t>The filesystem integrity is regularly checked</t>
  </si>
  <si>
    <t>The permissions on /etc/passwd are configured</t>
  </si>
  <si>
    <t>The permissions on /etc/shells are configured</t>
  </si>
  <si>
    <t>The world writable files and directories are secured</t>
  </si>
  <si>
    <t>The no unowned or ungrouped files or directories exist</t>
  </si>
  <si>
    <t>The SUID and SGID files are reviewed</t>
  </si>
  <si>
    <t>The permissions on /etc/passwd- are configured</t>
  </si>
  <si>
    <t>The permissions on /etc/group are configured</t>
  </si>
  <si>
    <t>The permissions on /etc/group- are configured</t>
  </si>
  <si>
    <t>The permissions on /etc/shadow are configured</t>
  </si>
  <si>
    <t>The permissions on /etc/shadow- are configured</t>
  </si>
  <si>
    <t>The permissions on /etc/gshadow are configured</t>
  </si>
  <si>
    <t>The permissions on /etc/gshadow- are configured</t>
  </si>
  <si>
    <t>The accounts in /etc/passwd use shadowed passwords</t>
  </si>
  <si>
    <t>The avahi daemon services are not in use</t>
  </si>
  <si>
    <t>The /etc/shadow password fields are not empty</t>
  </si>
  <si>
    <t>The root is the only UID 0 account</t>
  </si>
  <si>
    <t>The cramfs kernel module is available</t>
  </si>
  <si>
    <t>The freevxfs kernel module is available</t>
  </si>
  <si>
    <t>The hfs kernel module is available</t>
  </si>
  <si>
    <t>The hfsplus kernel module is available</t>
  </si>
  <si>
    <t>The jffs2 kernel module is available</t>
  </si>
  <si>
    <t>The usb-storage kernel module is available</t>
  </si>
  <si>
    <t>The /tmp is not a separate partition</t>
  </si>
  <si>
    <t>The /dev/shm is not a separate partition</t>
  </si>
  <si>
    <t>The GPG keys are not configured</t>
  </si>
  <si>
    <t>The gpgcheck is not globally activated</t>
  </si>
  <si>
    <t>The package manager repositories are not configured</t>
  </si>
  <si>
    <t>The bootloader password is not set</t>
  </si>
  <si>
    <t>The address space layout randomization (ASLR) is not enabled</t>
  </si>
  <si>
    <t>The ptrace_scope is not restricted</t>
  </si>
  <si>
    <t>The SELinux is not installed</t>
  </si>
  <si>
    <t>The SELinux is disabled in bootloader configuration</t>
  </si>
  <si>
    <t>The SELinux policy is not configured</t>
  </si>
  <si>
    <t>The the MCS Translation Service (mcstrans) is installed</t>
  </si>
  <si>
    <t>The SETroubleshoot is installed</t>
  </si>
  <si>
    <t>The message of the day is not configured properly</t>
  </si>
  <si>
    <t>The system accounts are not secured</t>
  </si>
  <si>
    <t>The remote login warning banner is not configured properly</t>
  </si>
  <si>
    <t>The access to /etc/motd is not configured</t>
  </si>
  <si>
    <t>The XDMCP is enabled</t>
  </si>
  <si>
    <t>The GDM login banner is not configured</t>
  </si>
  <si>
    <t>The GDM screen locks when the user is not idle</t>
  </si>
  <si>
    <t>The GDM disabling automatic mounting of removable media is overridden</t>
  </si>
  <si>
    <t>The GDM autorun-never is not enabled</t>
  </si>
  <si>
    <t>The GDM autorun-never is overridden</t>
  </si>
  <si>
    <t>The time synchronization is not in use</t>
  </si>
  <si>
    <t>The chrony is not configured</t>
  </si>
  <si>
    <t>The chrony is run as the root user</t>
  </si>
  <si>
    <t>The autofs services are in use</t>
  </si>
  <si>
    <t>The nis server services are in use</t>
  </si>
  <si>
    <t>The print server services are in use</t>
  </si>
  <si>
    <t>The rpcbind services are in use</t>
  </si>
  <si>
    <t>The rsync services are in use</t>
  </si>
  <si>
    <t>The snmp services are in use</t>
  </si>
  <si>
    <t>The telnet server services are in use</t>
  </si>
  <si>
    <t>The tftp server services are in use</t>
  </si>
  <si>
    <t>The web proxy server services are in use</t>
  </si>
  <si>
    <t>The web server services are in use</t>
  </si>
  <si>
    <t>The xinetd services are in use</t>
  </si>
  <si>
    <t>The default user shell timeout is not configured</t>
  </si>
  <si>
    <t>The mail transfer agents are not configured for local-only mode</t>
  </si>
  <si>
    <t>The dhcp server services are in use</t>
  </si>
  <si>
    <t>The dns server services are in use</t>
  </si>
  <si>
    <t>The dnsmasq services are in use</t>
  </si>
  <si>
    <t>The samba file server services are in use</t>
  </si>
  <si>
    <t>The ftp server services are in use</t>
  </si>
  <si>
    <t>The message access server services are in use</t>
  </si>
  <si>
    <t>The network file system services are in use</t>
  </si>
  <si>
    <t>The ftp client is installed</t>
  </si>
  <si>
    <t>The nis client is installed</t>
  </si>
  <si>
    <t>The telnet client is installed</t>
  </si>
  <si>
    <t>The tftp client is installed</t>
  </si>
  <si>
    <t>The IPv6 status is not identified</t>
  </si>
  <si>
    <t>The bluetooth services are in use</t>
  </si>
  <si>
    <t>The tcp syn cookies is not enabled</t>
  </si>
  <si>
    <t>The ipv6 router advertisements are accepted</t>
  </si>
  <si>
    <t>The bogus icmp responses are not ignored</t>
  </si>
  <si>
    <t>The broadcast icmp requests are not ignored</t>
  </si>
  <si>
    <t>The icmp redirects are accepted</t>
  </si>
  <si>
    <t>The secure icmp redirects are accepted</t>
  </si>
  <si>
    <t>The reverse path filtering is not enabled</t>
  </si>
  <si>
    <t>The source routed packets are accepted</t>
  </si>
  <si>
    <t>The suspicious packets are not logged</t>
  </si>
  <si>
    <t>The nftables is not installed</t>
  </si>
  <si>
    <t>The a single firewall configuration utility is not in use</t>
  </si>
  <si>
    <t>The root password is not set</t>
  </si>
  <si>
    <t>The cron daemon is not enabled and active</t>
  </si>
  <si>
    <t>The crontab is not restricted to authorized users</t>
  </si>
  <si>
    <t>The at is not restricted to authorized users</t>
  </si>
  <si>
    <t>The sshd IgnoreRhosts is not enabled</t>
  </si>
  <si>
    <t>The sshd KexAlgorithms is not configured</t>
  </si>
  <si>
    <t>The sshd LoginGraceTime is not configured</t>
  </si>
  <si>
    <t>The sshd LogLevel is not configured</t>
  </si>
  <si>
    <t>The sshd MACs are not configured</t>
  </si>
  <si>
    <t>The sshd MaxAuthTries is not configured</t>
  </si>
  <si>
    <t>The sshd MaxSessions is not configured</t>
  </si>
  <si>
    <t>The sshd MaxStartups is not configured</t>
  </si>
  <si>
    <t>The sshd UsePAM is not enabled</t>
  </si>
  <si>
    <t>The sshd access is not configured</t>
  </si>
  <si>
    <t>The sshd Banner is not configured</t>
  </si>
  <si>
    <t>The sshd Ciphers are not configured</t>
  </si>
  <si>
    <t>The sshd ClientAliveInterval and ClientAliveCountMax are not configured</t>
  </si>
  <si>
    <t>The sudo is not installed</t>
  </si>
  <si>
    <t>The re-authentication for privilege escalation is disabled globally</t>
  </si>
  <si>
    <t>The sudo authentication timeout is not configured correctly</t>
  </si>
  <si>
    <t>The access to the su command is not restricted</t>
  </si>
  <si>
    <t>The pam_faillock module is not enabled</t>
  </si>
  <si>
    <t>The pam_pwquality module is not enabled</t>
  </si>
  <si>
    <t>The pam_unix module is not enabled</t>
  </si>
  <si>
    <t>The password failed attempts lockout is not configured</t>
  </si>
  <si>
    <t>The password unlock time is not configured</t>
  </si>
  <si>
    <t>The password number of changed characters is not configured</t>
  </si>
  <si>
    <t>The password length is not configured</t>
  </si>
  <si>
    <t>The password complexity is not configured</t>
  </si>
  <si>
    <t>The password same consecutive characters is not configured</t>
  </si>
  <si>
    <t>The password maximum sequential characters is not configured</t>
  </si>
  <si>
    <t>The password dictionary check is not enabled</t>
  </si>
  <si>
    <t>The latest version of authselect is not installed</t>
  </si>
  <si>
    <t>The local login warning banner is not configured properly</t>
  </si>
  <si>
    <t>The strong password hashing algorithm is not configured</t>
  </si>
  <si>
    <t>The rsyslog is not installed</t>
  </si>
  <si>
    <t>The logging is not configured</t>
  </si>
  <si>
    <t>The rsyslog is not configured to send logs to a remote log host</t>
  </si>
  <si>
    <t>The default group for the root account is not GID 0</t>
  </si>
  <si>
    <t>The root user umask is not configured</t>
  </si>
  <si>
    <t>The rsyslog is configured to receive logs from a remote client</t>
  </si>
  <si>
    <t>The systemd-journal-remote is not installed</t>
  </si>
  <si>
    <t>The systemd-journal-remote is not configured</t>
  </si>
  <si>
    <t>The default user umask is not configured</t>
  </si>
  <si>
    <t>The systemd-journal-remote is not enabled</t>
  </si>
  <si>
    <t>The AIDE is not installed</t>
  </si>
  <si>
    <t>The rsyslog service is not enabled</t>
  </si>
  <si>
    <t>The local interactive user home directories are not configured</t>
  </si>
  <si>
    <t>The local interactive user dot files access is not configured</t>
  </si>
  <si>
    <t>The latest version of pam is not installed</t>
  </si>
  <si>
    <t>The journald is configured to receive logs from a remote client</t>
  </si>
  <si>
    <t>The journald service is not enabled</t>
  </si>
  <si>
    <t>The journald is not configured to compress large log files</t>
  </si>
  <si>
    <t>The journald log rotation is not configured per site policy</t>
  </si>
  <si>
    <t>The logrotate is not configured</t>
  </si>
  <si>
    <t>The filesystem integrity is not regularly checked</t>
  </si>
  <si>
    <t>The world writable files and directories are not secured</t>
  </si>
  <si>
    <t>The SUID and SGID files are not reviewed</t>
  </si>
  <si>
    <t>The avahi daemon services are in use</t>
  </si>
  <si>
    <t>The /etc/shadow password fields are empty</t>
  </si>
  <si>
    <t>The root is not the only UID 0 account</t>
  </si>
  <si>
    <t>The permissions on bootloader config are not configured</t>
  </si>
  <si>
    <t>The core dump backtraces are not disabled</t>
  </si>
  <si>
    <t>The core dump storage is not disabled</t>
  </si>
  <si>
    <t>The access to /etc/issue is not configured</t>
  </si>
  <si>
    <t>The access to /etc/issue.net is not configured</t>
  </si>
  <si>
    <t>The GDM disable-user-list option is not enabled</t>
  </si>
  <si>
    <t>The GDM automatic mounting of removable media is not disabled</t>
  </si>
  <si>
    <t>The only approved services are not listening on a network interface</t>
  </si>
  <si>
    <t>The wireless interfaces are not disabled</t>
  </si>
  <si>
    <t>The ip forwarding is not disabled</t>
  </si>
  <si>
    <t>The packet redirect sending is not disabled</t>
  </si>
  <si>
    <t>The permissions on /etc/crontab are not configured</t>
  </si>
  <si>
    <t>The permissions on /etc/cron.hourly are not configured</t>
  </si>
  <si>
    <t>The permissions on /etc/cron.daily are not configured</t>
  </si>
  <si>
    <t>The permissions on /etc/cron.weekly are not configured</t>
  </si>
  <si>
    <t>The permissions on /etc/cron.monthly are not configured</t>
  </si>
  <si>
    <t>The permissions on /etc/cron.d are not configured</t>
  </si>
  <si>
    <t>The permissions on /etc/ssh/sshd_config are not configured</t>
  </si>
  <si>
    <t>The sshd PermitEmptyPasswords is not disabled</t>
  </si>
  <si>
    <t>The sshd PermitRootLogin is not disabled</t>
  </si>
  <si>
    <t>The permissions on SSH private host key files are not configured</t>
  </si>
  <si>
    <t>The sshd PermitUserEnvironment is not disabled</t>
  </si>
  <si>
    <t>The permissions on SSH public host key files are not configured</t>
  </si>
  <si>
    <t>The sshd HostbasedAuthentication is not disabled</t>
  </si>
  <si>
    <t>The rsyslog default file permissions are not configured</t>
  </si>
  <si>
    <t>The pam_pwhistory module is not enabled</t>
  </si>
  <si>
    <t>The password history remember is not configured</t>
  </si>
  <si>
    <t>The password history is not enforced for the root user</t>
  </si>
  <si>
    <t>The journald is not configured to write logfiles to persistent disk</t>
  </si>
  <si>
    <t>The permissions on /etc/passwd are not configured</t>
  </si>
  <si>
    <t>The permissions on /etc/shells are not configured</t>
  </si>
  <si>
    <t>The permissions on /etc/passwd- are not configured</t>
  </si>
  <si>
    <t>The permissions on /etc/group are not configured</t>
  </si>
  <si>
    <t>The permissions on /etc/group- are not configured</t>
  </si>
  <si>
    <t>The permissions on /etc/shadow are not configured</t>
  </si>
  <si>
    <t>The permissions on /etc/shadow- are not configured</t>
  </si>
  <si>
    <t>The permissions on /etc/gshadow are not configured</t>
  </si>
  <si>
    <t>The permissions on /etc/gshadow- are not configured</t>
  </si>
  <si>
    <t>The pam_unix includes does not use_authtok</t>
  </si>
  <si>
    <t>Warning banner does not exist
Warning banner is insufficient</t>
  </si>
  <si>
    <t>HAC38
HAC14</t>
  </si>
  <si>
    <t>1.7.10</t>
  </si>
  <si>
    <t>1.7.7</t>
  </si>
  <si>
    <t>1.7.8</t>
  </si>
  <si>
    <t>1.7.9</t>
  </si>
  <si>
    <t>3.4.3.8</t>
  </si>
  <si>
    <t>3.4.4.2.6</t>
  </si>
  <si>
    <t>3.4.4.3.6</t>
  </si>
  <si>
    <t>4.4.2.1.1</t>
  </si>
  <si>
    <t>4.4.2.1.2</t>
  </si>
  <si>
    <t>4.4.2.1.3</t>
  </si>
  <si>
    <t>4.4.2.2.1</t>
  </si>
  <si>
    <t>4.4.2.2.2</t>
  </si>
  <si>
    <t>4.4.2.2.3</t>
  </si>
  <si>
    <t>4.4.2.2.4</t>
  </si>
  <si>
    <t>4.4.2.2.5</t>
  </si>
  <si>
    <t>4.4.2.2.6</t>
  </si>
  <si>
    <t>4.4.2.2.7</t>
  </si>
  <si>
    <t>4.4.2.3.1</t>
  </si>
  <si>
    <t>4.4.2.3.2</t>
  </si>
  <si>
    <t>4.4.2.3.3</t>
  </si>
  <si>
    <t>4.4.2.3.4</t>
  </si>
  <si>
    <t>4.4.2.4.1</t>
  </si>
  <si>
    <t>4.4.2.4.2</t>
  </si>
  <si>
    <t>4.4.2.4.3</t>
  </si>
  <si>
    <t>4.4.2.4.4</t>
  </si>
  <si>
    <t>Ensure nftables outbound and established connections are configured</t>
  </si>
  <si>
    <t>Ensure iptables packages are installed</t>
  </si>
  <si>
    <t>Ensure iptables loopback traffic is configured</t>
  </si>
  <si>
    <t>Ensure iptables outbound and established connections are configured</t>
  </si>
  <si>
    <t>Ensure ip6tables loopback traffic is configured</t>
  </si>
  <si>
    <t>Ensure ip6tables outbound and established connections are configured</t>
  </si>
  <si>
    <t>Ensure iptables is installed</t>
  </si>
  <si>
    <t>Ensure nftables service is enabled and active</t>
  </si>
  <si>
    <t>Ensure iptables service is enabled and active</t>
  </si>
  <si>
    <t>Ensure ip6tables is enabled and active</t>
  </si>
  <si>
    <t>Ensure libpwquality is installed</t>
  </si>
  <si>
    <t>Ensure authentication required for single user mode</t>
  </si>
  <si>
    <t>Ensure firewalld is installed</t>
  </si>
  <si>
    <t>Ensure firewalld service enabled and running</t>
  </si>
  <si>
    <t>Ensure network interfaces are assigned to appropriate zone</t>
  </si>
  <si>
    <t>IPtables is an application that allows a system administrator to configure the IPv4 and IPv6 tables, chains and rules provided by the Linux kernel firewall</t>
  </si>
  <si>
    <t>FirewallD - Is a firewall service daemon that provides a dynamic customizable host-based firewall with a D-Bus interface. Being dynamic, it enables creating, changing, and deleting the rules without the necessity to restart the firewall daemon each time the rules are changed
NFTables - Includes the nft utility for configuration of the nftables subsystem of the Linux kernel
IPTables Services - Contains the iptables service and the ip6tables service which store their configurations in `/etc/sysconfig/iptables` and `/etc/sysconfig/ip6tables`
**Note:** firewalld with nftables backend does not support passing custom nftables rules to firewalld, using the `--direct` option.</t>
  </si>
  <si>
    <t>The libpwquality package provides common functions for password quality checking</t>
  </si>
  <si>
    <t>The `gpgcheck` option, found in the main section of the `/etc/yum.conf` and individual `/etc/yum.repos.d/*` files, determines if an RPM package's signature is checked prior to its installation.</t>
  </si>
  <si>
    <t>Single user mode (rescue mode) is used for recovery when the system detects an issue during boot or by manual selection from the bootloader.
**Note:** The systemctl option `--fail` is synonymous with `--job-mode=fail`. Using either is acceptable.</t>
  </si>
  <si>
    <t>firewalld is a firewall management tool for Linux operating systems. It provides firewall features by acting as a front-end for the Linux kernel's netfilter framework via the iptables backend or provides firewall features by acting as a front-end for the Linux kernel's netfilter framework via the nftables utility.
firewalld replaces iptables as the default firewall management tool. Use the firewalld utility to configure a firewall for less complex firewalls. The utility is easy to use and covers the typical use cases scenario. FirewallD supports both IPv4 and IPv6 networks and can administer separate firewall zones with varying degrees of trust as defined in zone profiles.
**Note:** Starting in v0.6.0, FirewallD added support for acting as a front-end for the Linux kernel's netfilter framework via the nftables userspace utility, acting as an alternative to the nft command line program.</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</si>
  <si>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**Note:**
- _nftables is available in Linux kernel 3.13 and newer._
- _Only **one** firewall utility should be installed and configured._</t>
  </si>
  <si>
    <t>Run the following command and verify there are no updates or patches to install:
```
# yum check-update
```
Check to make sure no system reboot is required
```
needs-restarting -r
```</t>
  </si>
  <si>
    <t>Run the following commands to ensure not iptables rules exist
For iptables:
```
# iptables -L
No rules should be returned
```
For ip6tables:
```
# ip6tables -L
No rules should be returned
```</t>
  </si>
  <si>
    <t>Run the following command to verify that a nftables table exists:
```
# nft list tables
```
Return should include a list of nftables:
_Example:_
```
table inet filter
```</t>
  </si>
  <si>
    <t>Run the following commands and verify that base chains exist for `INPUT`, `FORWARD`, and `OUTPUT`. 
```
# nft list ruleset | grep 'hook input'
type filter hook input priority 0;
# nft list ruleset | grep 'hook forward'
type filter hook forward priority 0;
# nft list ruleset | grep 'hook output'
type filter hook output priority 0;
```</t>
  </si>
  <si>
    <t>Run the following commands to verify that the loopback interface is configured:
```
# nft list ruleset | awk '/hook input/,/}/' | grep 'iif "lo" accept'
iif "lo" accept
# nft list ruleset | awk '/hook input/,/}/' | grep 'ip saddr'
ip saddr 127.0.0.0/8 counter packets 0 bytes 0 drop
```
**- IF -** IPv6 is enabled, run the following command to verify that the IPv6 loopback interface is configured:
```
# nft list ruleset | awk '/hook input/,/}/' | grep 'ip6 saddr'
ip6 saddr ::1 counter packets 0 bytes 0 drop
```
**- OR -** verify IPv6 is not enabled:
Run the following command to confirm IPv6 is not enabled:
```
# grep -Pqs '^\h*0\b' /sys/module/ipv6/parameters/disable &amp;&amp; echo -e "\n - IPv6 is enabled\n" || echo -e "\n - IPv6 is not enabled\n"
```</t>
  </si>
  <si>
    <t>Run the following commands and verify all rules for established incoming connections match site policy: site policy:
```
# nft list ruleset | awk '/hook input/,/}/' | grep -E 'ip protocol (tcp|udp|icmp) ct state'
```
Output should be similar to:
```
ip protocol tcp ct state established accept
ip protocol udp ct state established accept
ip protocol icmp ct state established accept
```
Run the following command and verify all rules for new and established outbound connections match site policy
```
# nft list ruleset | awk '/hook output/,/}/' | grep -E 'ip protocol (tcp|udp|icmp) ct state'
```
Output should be similar to:
```
ip protocol tcp ct state established,related,new accept
ip protocol udp ct state established,related,new accept
ip protocol icmp ct state established,related,new accept
```</t>
  </si>
  <si>
    <t>Run the following commands and verify that base chains contain a policy of `DROP`. 
```
# nft list ruleset | grep 'hook input'
type filter hook input priority 0; policy drop;
# nft list ruleset | grep 'hook forward'
type filter hook forward priority 0; policy drop;
# nft list ruleset | grep 'hook output'
type filter hook output priority 0; policy drop;
```</t>
  </si>
  <si>
    <t>Run the following commands to verify that input, forward, and output base chains are configured to be applied to a nftables ruleset on boot:
Run the following command to verify the input base chain:
```
# awk '/hook input/,/}/' $(awk '$1 ~ /^\s*include/ { gsub("\"","",$2);print $2 }' /etc/sysconfig/nftables.conf)
```
Output should be similar to:
```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
_Note: Review the input base chain to ensure that it follows local site policy_
Run the following command to verify the forward base chain:
```
# awk '/hook forward/,/}/' $(awk '$1 ~ /^\s*include/ { gsub("\"","",$2);print $2 }' /etc/sysconfig/nftables.conf)
```
Output should be similar to:
```
 # Base chain for hook forward named forward (Filters forwarded network packets)
 chain forward {
 type filter hook forward priority 0; policy drop;
 }
```
_Note: Review the forward base chain to ensure that it follows local site policy._
Run the following command to verify the forward base chain:
```
# awk '/hook output/,/}/' $(awk '$1 ~ /^\s*include/ { gsub("\"","",$2);print $2 }' /etc/sysconfig/nftables.conf)
```
Output should be similar to:
```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
_Note: Review the output base chain to ensure that it follows local site policy._</t>
  </si>
  <si>
    <t>Run the following command to verify that `iptables` and `iptables-services` are installed:
```
rpm -q iptables iptables-services
iptables-&lt;version&gt;
iptables-services-&lt;version&gt;
```</t>
  </si>
  <si>
    <t>Run the following commands and verify output includes the listed rules in order (packet and byte counts may differ):
```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</si>
  <si>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Run the following command and verify all rules for new outbound, and established connections match site policy:
```
# iptables -L -v -n
```</t>
  </si>
  <si>
    <t>Run the following command to determine open ports:
```
# ss -4tuln
Netid State Recv-Q Send-Q Local Address:Port Peer Address:Port
udp UNCONN 0 0 *:68 *:*
udp UNCONN 0 0 *:123 *:*
tcp LISTEN 0 128 *:22 *:*
```
Run the following command to determine firewall rules:
```
# iptables -L INPUT -v -n
Chain INPUT (policy DROP 0 packets, 0 bytes)
 pkts bytes target prot opt in out source destination
 0 0 ACCEPT all -- lo * 0.0.0.0/0 0.0.0.0/0
 0 0 DROP all -- * * 127.0.0.0/8 0.0.0.0/0
 0 0 ACCEPT tcp -- * * 0.0.0.0/0 0.0.0.0/0 tcp dpt:22 state NEW
```
Verify all open ports listening on non-localhost addresses have at least one firewall rule.
**Note:** The last line identified by the "tcp dpt:22 state NEW" identifies it as a firewall rule for new connections on tcp port 22.</t>
  </si>
  <si>
    <t>Run the following command and verify that the policy for the `INPUT` , `OUTPUT` , and `FORWARD` chains is `DROP` or `REJECT` :
```
# iptables -L
Chain INPUT (policy DROP)
Chain FORWARD (policy DROP)
Chain OUTPUT (policy DROP)
```</t>
  </si>
  <si>
    <t>Review the file `/etc/sysconfig/iptables` and ensure it contains the complete correct rule-set.
_Example: `/etc/sysconfig/iptables`_
```
# sample configuration for iptables service
# you can edit this manually or use system-config-firewall
# Generated by iptables-save v1.4.21 on Wed Mar 25 14:23:37 2020
*filter
:INPUT DROP [4:463]
:FORWARD DROP [0:0]
:OUTPUT DROP [0:0]
-A INPUT -i lo -j ACCEPT
-A INPUT -s 127.0.0.0/8 -j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14:23:37 2020
```</t>
  </si>
  <si>
    <t>Run the following commands and verify output includes the listed rules in order (packet and byte counts may differ):
```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
**- OR -** verify IPv6 is not enabled:
Run the following command to confirm IPv6 is not enabled:
```
# grep -Pqs '^\h*0\b' /sys/module/ipv6/parameters/disable &amp;&amp; echo -e "\n - IPv6 is enabled\n" || echo -e "\n - IPv6 is not enabled\n"
```</t>
  </si>
  <si>
    <t>Run the following command and verify all rules for new outbound, and established connections match site policy:
```
# ip6tables -L -v -n
```
**- OR -** verify IPv6 is not enabled:
Run the following command to confirm IPv6 is not enabled:
```
# grep -Pqs '^\h*0\b' /sys/module/ipv6/parameters/disable &amp;&amp; echo -e "\n - IPv6 is enabled\n" || echo -e "\n - IPv6 is not enabled\n"
```</t>
  </si>
  <si>
    <t>Run the following command to determine open ports:
```
# ss -6tuln
Netid State Recv-Q Send-Q Local Address:Port Peer Address:Port 
udp UNCONN 0 0 ::1:123 :::*
udp UNCONN 0 0 :::123 :::*
tcp LISTEN 0 128 :::22 :::*
tcp LISTEN 0 20 ::1:25 :::*
```
Run the following command to determine firewall rules:
```
# ip6tables -L INPUT -v -n
Chain INPUT (policy DROP 0 packets, 0 bytes)
 pkts bytes target prot opt in out source destination 
 0 0 ACCEPT all lo * ::/0 ::/0 
 0 0 DROP all * * ::1 ::/0 
 0 0 ACCEPT tcp * * ::/0 ::/0 tcp dpt:22 state NEW
```
Verify all open ports listening on non-localhost addresses have at least one firewall rule.
The last line identified by the "tcp dpt:22 state NEW" identifies it as a firewall rule for new connections on tcp port 22.
**- OR -** verify IPv6 is not enabled:
Run the following command to confirm IPv6 is not enabled:
```
# grep -Pqs '^\h*0\b' /sys/module/ipv6/parameters/disable &amp;&amp; echo -e "\n - IPv6 is enabled\n" || echo -e "\n - IPv6 is not enabled\n"
```</t>
  </si>
  <si>
    <t>Run the following command and verify that the policy for the INPUT, OUTPUT, and FORWARD chains is DROP or REJECT:
```
# ip6tables -L
Chain INPUT (policy DROP)
Chain FORWARD (policy DROP)
Chain OUTPUT (policy DROP)
```
**- OR -** verify IPv6 is not enabled:
Run the following command to confirm IPv6 is not enabled:
```
# grep -Pqs '^\h*0\b' /sys/module/ipv6/parameters/disable &amp;&amp; echo -e "\n - IPv6 is enabled\n" || echo -e "\n - IPv6 is not enabled\n"
```</t>
  </si>
  <si>
    <t>Review the file `/etc/sysconfig/ip6tables` and ensure it contains the complete correct rule-set.
_Example: `/etc/sysconfig/ip6tables`_
```
# sample configuration for iptables service
# you can edit this manually or use system-config-firewall
# Generated by iptables-save v1.4.21 on Wed Mar 25 14:23:37 2020
*filter
:INPUT DROP [0:0]
:FORWARD DROP [0:0]
:OUTPUT DROP [0:0]
-A INPUT -i lo -j ACCEPT
-A INPUT -s ::1/128 -j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14:58:32 2020
```
**- OR -** verify IPv6 is not enabled:
Run the following command to confirm IPv6 is not enabled:
```
# grep -Pqs '^\h*0\b' /sys/module/ipv6/parameters/disable &amp;&amp; echo -e "\n - IPv6 is enabled\n" || echo -e "\n - IPv6 is not enabled\n"
```</t>
  </si>
  <si>
    <t>Run the following command and verify Access does not grant write or execute permissions to group or other for all returned files:
Run the following script to verify SSH public host key files are mode 0644 or more restrictive, owned be the root user, and owned be the root group:
```
#!/usr/bin/env bash
{
 l_output="" l_output2=""
 l_skgn="$(grep -Po -- '^(ssh_keys|_?ssh)\b' /etc/group)" # Group designated to own openSSH public keys
 l_skgid="$(awk -F: '($1 == "'"$l_skgn"'"){print $3}' /etc/group)" # Get gid of group
 [ -n "$l_skgid" ] &amp;&amp; l_agroup="(root|$l_skgn)" || l_agroup="root"
 if command -v ssh-keygen &amp;&gt;/dev/null; then
 unset a_skarr &amp;&amp; a_skarr=() # Clear and initialize array
 if [ -d "/etc/ssh" ]; then
 while IFS= read -r -d $'\0' l_file; do # Loop to populate array
 if grep -Pq -- '\h+no\h+comment\b' &lt;&lt;&lt; "$(ssh-keygen -l -f 2&gt;/dev/null "$l_file")"; then
 a_skarr+=("$(stat -Lc '%n^%#a^%U^%G^%g' "$l_file")")
 fi
 done &lt; &lt;(find -L /etc/ssh -xdev -type f -print0)
 if (( ${#a_skarr[@]} &gt; 0 )); then
 while IFS="^" read -r l_file l_mode l_owner l_group l_gid; do
 echo "File: \"$l_file\" Mode: \"$l_mode\" Owner: \"$l_owner\" Group: \"$l_group\" GID: \"$l_gid\""
 l_out2=""
 l_pmask="0133"
 l_maxperm="$( printf '%o' $(( 0777 &amp; ~$l_pmask )) )"
 if [ $(( $l_mode &amp; $l_pmask )) -gt 0 ]; then
 l_out2="$l_out2\n - Mode: \"$l_mode\" should be mode: \"$l_maxperm\" or more restrictive"
 fi
 if [ "$l_owner" != "root" ]; then
 l_out2="$l_out2\n - Owned by: \"$l_owner\" should be owned by \"root\""
 fi
 if [[ ! "$l_group" =~ $l_agroup ]]; then
 l_out2="$l_out2\n - Owned by group \"$l_group\" should be group owned by: \"${l_agroup//|/ or }\""
 fi
 if [ -n "$l_out2" ]; then
 l_output2="$l_output2\n - File: \"$l_file\"$l_out2"
 else
 l_output="$l_output\n - File: \"$l_file\"\n - Correct: mode ($l_mode), owner ($l_owner), and group owner ($l_group) configured"
 fi
 done &lt;&lt;&lt; "$(printf '%s\n' "${a_skarr[@]}")"
 else
 l_output=" - No public keys found in \"/etc/ssh\""
 fi
 else
 l_output="- ssh directory not found on the system"
 fi
 unset a_skarr
 else
 l_output2=" - ssh-keygen command not found\n - manual check may be required"
 fi
 if [ -z "$l_output2" ]; then
 echo -e "\n- Audit Result:\n *** PASS ***\n- * Correctly set * :\n$l_output\n"
 else
 echo -e "\n- Audit Result:\n ** FAIL **\n - * Reasons for audit failure * :\n$l_output2\n"
 [ -n "$l_output" ] &amp;&amp; echo -e " - * Correctly set * :\n$l_output\n"
 fi
}
```</t>
  </si>
  <si>
    <t>Verify `rsyslog` is installed. 
Run the following command:
```
# rpm -q rsyslog
```
Verify the output matches:
```
rsyslog-&lt;version&gt;
```</t>
  </si>
  <si>
    <t>**-IF-** `rsyslog` is the preferred method for capturing logs
Run the following command to verify that logs are forwarded to `rsyslog` by setting `ForwardToSyslog` to `yes` in the systemd-journald configuration:
```
grep -Pi -- '^\h*ForwardToSyslog' /etc/systemd/journald.conf
ForwardToSyslog=yes
```
Run the following command to verify `systemd-journald.service` and `rsyslog.service` are loaded and active:
```
# systemctl list-units --type service | grep -P -- '(journald|rsyslog)'
```
Output should be similar to:
```
rsyslog.service loaded active running System Logging Service
systemd-journald.service loaded active running Journal Service
```</t>
  </si>
  <si>
    <t>Run the following command:
```
# grep -Pi '^\h*auth\h+[^#\n\r]+\h+pam_wheel\.so\h+([^#\n\r]+\h+)?(use_uid|group=\H+)\h+([^#\n\r]+\h+)?(use_uid|group=\H+)\b' /etc/pam.d/su
auth required pam_wheel.so use_uid group=&lt;group_name&gt;
```
_Example output:_
```
auth required pam_wheel.so use_uid group=sugroup
```
Run the following command and verify that the group specified in `&lt;group_name&gt;` contains no users:
```
# grep &lt;group_name&gt; /etc/group
&lt;group_name&gt;:x:&lt;GID&gt;:
```
There should be no users listed after the Group ID field.</t>
  </si>
  <si>
    <t>Verify that `sudo` is installed.
Run the following command:
```
# rpm -q sudo
sudo-&lt;version&gt;
```</t>
  </si>
  <si>
    <t>Run the following script to verify SSH private host key files are owned by the root user and either:
- owned by the group root and mode 0600 or more restrictive
**- OR -**
- owned by the group designated to own openSSH private keys and mode 0640 or more restrictive
```
#!/usr/bin/env bash
{
 l_output="" l_output2=""
 if command -v ssh-keygen &amp;&gt;/dev/null; then
 l_skgn="$(grep -Po -- '^(ssh_keys|_?ssh)\b' /etc/group)" # Group designated to own openSSH keys
 l_skgid="$(awk -F: '($1 == "'"$l_skgn"'"){print $3}' /etc/group)" # Get gid of group
 [ -n "$l_skgid" ] &amp;&amp; l_agroup="(root|$l_skgn)" || l_agroup="root"
 if [ -d /etc/ssh ]; then
 unset a_skarr &amp;&amp; a_skarr=() # Clear and initialize array
 while IFS= read -r -d $'\0' l_file; do # Loop to populate array
 l_var="$(ssh-keygen -l -f 2&gt;/dev/null "$l_file")"
 if [ -n "$l_var" ] &amp;&amp; ! grep -Pq -- '\h+no\h+comment\b' &lt;&lt;&lt; "$l_var"; then
 a_skarr+=("$(stat -Lc '%n^%#a^%U^%G^%g' "$l_file")")
 fi
 done &lt; &lt;(find -L /etc/ssh -xdev -type f -print0)
 if (( ${#a_skarr[@]} &gt; 0 )); then
 while IFS="^" read -r l_file l_mode l_owner l_group l_gid; do
 l_out2=""
 [ "$l_gid" = "$l_skgid" ] &amp;&amp; l_pmask="0137" || l_pmask="0177"
 l_maxperm="$( printf '%o' $(( 0777 &amp; ~$l_pmask )) )"
 if [ $(( $l_mode &amp; $l_pmask )) -gt 0 ]; then
 l_out2="$l_out2\n - Mode: \"$l_mode\" should be mode: \"$l_maxperm\" or more restrictive"
 fi
 if [ "$l_owner" != "root" ]; then
 l_out2="$l_out2\n - Owned by: \"$l_owner\" should be owned by \"root\""
 fi
 if [[ ! "$l_group" =~ $l_agroup ]]; then
 l_out2="$l_out2\n - Owned by group \"$l_group\" should be group owned by: \"${l_agroup//|/ or }\""
 fi
 if [ -n "$l_out2" ]; then
 l_output2="$l_output2\n - File: \"$l_file\"$l_out2"
 else
 l_output="$l_output\n - File: \"$l_file\"\n - Correct: mode ($l_mode), owner ($l_owner), and group owner ($l_group) configured"
 fi
 done &lt;&lt;&lt; "$(printf '%s\n' "${a_skarr[@]}")"
 else
 l_output=" - No private keys found in \"/etc/ssh\""
 fi
 else
 l_output=" - ssh directory not found on the system"
 fi
 else
 l_output2=" - ssh-keygen command not found\n - manual check may be required"
 fi
 unset a_skarr
 if [ -z "$l_output2" ]; then
 echo -e "\n- Audit Result:\n *** PASS ***\n- * Correctly set * :\n$l_output\n"
 else
 echo -e "\n- Audit Result:\n ** FAIL **\n - * Reasons for audit failure * :\n$l_output2\n"
 [ -n "$l_output" ] &amp;&amp; echo -e " - * Correctly set * :\n$l_output\n"
 fi
}
```</t>
  </si>
  <si>
    <t>Run the following command and verify the output shows that `/tmp` is mounted. Particular requirements pertaining to mount options are covered in ensuing sections.
```
# findmnt -nk /tmp
```
_Example output:_
```
/tmp tmpfs tmpfs rw,nosuid,nodev,noexec
```</t>
  </si>
  <si>
    <t>Run the following command to verify repositories are configured correctly. The output may vary depending on which repositories are currently configured on the system.
Example:
```
# yum repolist
```
For the repositories in use, inspect the configuration file to ensure all settings are correctly applied according to site policy.
Example:
Depending on the distribution being used the repo file name might differ.
```
cat /etc/yum.repos.d/*.repo
```</t>
  </si>
  <si>
    <t>Run the following script to verify the following kernel parameter is set in the running configuration and correctly loaded from a kernel parameter configuration file:
- `kernel.yama.ptrace_scope`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a_parlist=("kernel.yama.ptrace_scope=1")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</si>
  <si>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command to verify `ProcessSizeMax` is set to `0` in `/etc/systemd/coredump.conf`:
```
# grep -Pi -- '^\h*ProcessSizeMax\b' /etc/systemd/coredump.conf
ProcessSizeMax=0
```</t>
  </si>
  <si>
    <t>Run the following command to verify `Storage` is set to `none` in `/etc/systemd/coredump.conf`:
```
# grep -Pi -- '^\h*Storage\b' /etc/systemd/coredump.conf
Storage=none
```</t>
  </si>
  <si>
    <t>Run the following script to verify the following kernel parameters are set in the running configuration and correctly loaded from a kernel parameter configuration file:
- `net.ipv4.ip_forward` is set to `0`
- `net.ipv6.conf.all.forwarding`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a_parlist=("net.ipv4.ip_forward=0" "net.ipv6.conf.all.forwarding=0")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</si>
  <si>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`net.ipv4.tcp_syncookies`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a_parlist=("net.ipv4.tcp_syncookies=1")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</si>
  <si>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`net.ipv6.conf.all.accept_ra` is set to `0`
- `net.ipv6.conf.default.accept_ra`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a_parlist=("net.ipv6.conf.all.accept_ra=0" "net.ipv6.conf.default.accept_ra=0")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</si>
  <si>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`net.ipv4.icmp_echo_ignore_broadcasts`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a_parlist=("net.ipv4.icmp_echo_ignore_broadcasts=1")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</si>
  <si>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command to verify that `iptables` is installed:
```
# rpm -q iptables
iptables-&lt;version&gt;
```</t>
  </si>
  <si>
    <t>Run the following script to verify that a single firewall utility is in use on the system:
```
#!/usr/bin/env bash
{
 l_output=""
 if rpm -q firewalld &amp;&gt;/dev/null; then
 l_output="$l_output\n - FirewallD is installed"
 if systemctl is-enabled firewalld.service | grep -q '^enabled'; then
 l_output="$l_output\n - firewalld.service is enabled"
 else
 l_output="$l_output\n - firewalld.service is not enabled"
 fi
 if systemctl is-active firewalld.service | grep -q '^active'; then
 l_output="$l_output\n - firewalld.service is active"
 else
 l_output="$l_output\n - firewalld.service is not active"
 fi
 else
 l_output="$l_output\n - FirewallD is not installed"
 fi
 if rpm -q nftables &amp;&gt;/dev/null; then
 l_output="$l_output\n - nftables is installed"
 if systemctl is-enabled nftables.service | grep -q '^enabled'; then
 l_output="$l_output\n - nftables.service is enabled"
 else
 l_output="$l_output\n - nftables.service is not enabled"
 fi
 if systemctl is-active nftables.service | grep -q '^active'; then
 l_output="$l_output\n - nftables.service is active"
 else
 l_output="$l_output\n - nftables.service is not active"
 fi
 else
 l_output="$l_output\n - nftables is not installed"
 fi
 if rpm -q iptables-services &amp;&gt;/dev/null; then
 l_output="$l_output\n - iptables-services is installed"
 if systemctl is-enabled iptables.service | grep -q '^enabled'; then
 l_output="$l_output\n - iptables.service is enabled"
 else
 l_output="$l_output\n - iptables.service is not enabled"
 fi
 if systemctl is-active iptables.service | grep -q '^active'; then
 l_output="$l_output\n - iptables.service is active"
 else
 l_output="$l_output\n - iptables.service is not active"
 fi
 if grep -Pqs '^\h*0\b' /sys/module/ipv6/parameters/disable; then
 if systemctl is-enabled ip6tables.service | grep -q '^enabled'; then
 l_output="$l_output\n - ip6tables.service is enabled"
 else
 l_output="$l_output\n - ip6tables.service is not enabled"
 fi
 if systemctl is-active ip6tables.service | grep -q '^active'; then
 l_output="$l_output\n - ip6tables.service is active"
 else
 l_output="$l_output\n - ip6tables.service is not active"
 fi
 fi
 else
 l_output="$l_output\n - iptables-services is not installed"
 fi
 echo -e "$l_output"
}
```
Review the output and verify that one, and only one utilities' service(s) are enabled and active
_Example output for a system using FirewallD:_
```
 - FirewallD is installed
 - firewalld.service is enabled
 - firewalld.service is active
 - nftables is installed
 - nftables.service is not enabled
 - nftables.service is not active
 - iptables-services is installed
 - iptables.service is not enabled
 - iptables.service is not active
 - ip6tables.service is not enabled
 - ip6tables.service is not active
```
**Note:** In the example both nftables and iptables are not enabled and not active. Not installed is also acceptable for the utilities that are not being used</t>
  </si>
  <si>
    <t>Run the following command and verify that the `nftables.service` is enabled:
```
# systemctl is-enabled nftables.service | grep '^enabled'
enabled
```
Run the following command to verive `nftables.service` is active:
```
# systemctl is-active nftables.service | grep '^active'
active
```</t>
  </si>
  <si>
    <t>Run the following commands to verify `iptables` is enabled:
```
# systemctl is-enabled iptables.service | grep '^enabled'
enabled
```
Run the following command to verify `iptables.service` is `active`:
```
# systemctl is-active iptables.service | grep '^active'
active
```</t>
  </si>
  <si>
    <t>Run the following commands to verify `ip6tables` is enabled:
```
# systemctl is-enabled ip6tables.service | grep '^enabled'
enabled
```
Run the following command to verify ip6tables.service is active:
```
# systemctl is-active ip6tables | grep '^active'
active
```
**- OR -** verify IPv6 is not enabled:
Run the following command to confirm IPv6 is not enabled:
```
# grep -Pqs '^\h*0\b' /sys/module/ipv6/parameters/disable &amp;&amp; echo -e "\n - IPv6 is enabled\n" || echo -e "\n - IPv6 is not enabled\n"
```</t>
  </si>
  <si>
    <t>Run the following command to verify `crond` is enabled:
```
# systemctl is-enabled crond
enabled
```
Run the following command to verify that `crond` is active:
```
# systemctl is-active crond
active
```</t>
  </si>
  <si>
    <t>Run the following command to verify `HostbasedAuthentication` is set to `no`:
```
# sshd -T -C user=root -C host="$(hostname)" -C addr="$(hostname -I | cut -d ' ' -f1)" | grep hostbasedauthentication
hostbasedauthentication no
```
Run the following command and verify the output:
```
# grep -Psi '^\h*HostbasedAuthentication\h+\"?yes\b' /etc/ssh/sshd_config
Nothing should be returned
```
**Note:** If `Match` statements are used in your environment, those locations should be checked for the correct configuration as well.</t>
  </si>
  <si>
    <t>Run the following command to verify `IgnoreRhosts` is set to `yes`:
```
# sshd -T -C user=root -C host="$(hostname)" -C addr="$(hostname -I | cut -d ' ' -f1)" | grep ignorerhosts
ignorerhosts yes
```</t>
  </si>
  <si>
    <t>Run the following command to verify none of the "weak" Key Exchange algorithms are being used:
```
# sshd -T -C user=root -C host="$(hostname)" -C addr="$(hostname -I | cut -d ' ' -f1)" | grep -Pi 'kexalgorithms\h+([^#\n\r]+,)?(diffie-hellman-group1-sha1|diffie-hellman-group14-sha1|diffie-hellman-group-exchange-sha1)\b'
Nothing should be returned
```
The following are considered "weak" Key Exchange Algorithms, and should not be used:
```
diffie-hellman-group1-sha1
diffie-hellman-group14-sha1
diffie-hellman-group-exchange-sha1
```</t>
  </si>
  <si>
    <t>Run the following command and verify that output `LoginGraceTime` is between `1` and `60` seconds:
```
# sshd -T -C user=root -C host="$(hostname)" -C addr="$(hostname -I | cut -d ' ' -f1)" | grep logingracetime
logingracetime 60
```</t>
  </si>
  <si>
    <t>Run the following command and verify that output matches `loglevel VERBOSE` or `loglevel INFO`:
```
# sshd -T -C user=root -C host="$(hostname)" -C addr="$(hostname -I | cut -d ' ' -f1)" | grep loglevel
loglevel VERBOSE
 - OR -
loglevel INFO
```</t>
  </si>
  <si>
    <t>Run the following command to verify none of the "weak" MACs are being used:
```
# sshd -T -C user=root -C host="$(hostname)" -C addr="$(hostname -I | cut -d ' ' -f1)" | grep -Pi 'macs\h+([^#\n\r]+,)?(hmac-md5|hmac-md5-96|hmac-ripemd160|hmac-sha1-96|umac-64@openssh\.com|hmac-md5-etm@openssh\.com|hmac-md5-96-etm@openssh\.com|hmac-ripemd160-etm@openssh\.com|hmac-sha1-etm@openssh\.com|hmac-sha1-96-etm@openssh\.com|umac-64-etm@openssh\.com|umac-128-etm@openssh\.com)\b'
Nothing should be returned
```
The following are considered "weak" MACs, and should not be used:
```
hmac-md5
hmac-md5-96
hmac-ripemd160
hmac-sha1-96
umac-64@openssh.com
hmac-md5-etm@openssh.com
hmac-md5-96-etm@openssh.com
hmac-ripemd160-etm@openssh.com
hmac-sha1-96-etm@openssh.com
umac-64-etm@openssh.com
```</t>
  </si>
  <si>
    <t>Run the following command and verify that `MaxAuthTries` is `4` or less:
```
# sshd -T -C user=root -C host="$(hostname)" -C addr="$(hostname -I | cut -d ' ' -f1)" | grep maxauthtries
maxauthtries 4
```
**Note:** If `Match` statements are used in your environment, these locations should be checked for the correct configuration as well.
Run the following command and verify that the output:
```
# grep -Pis '^\h*maxauthtries\h+\"?([5-9]|[1-9][0-9]+)\b' /etc/ssh/sshd_config
Nothing should be returned
```</t>
  </si>
  <si>
    <t>Run the following command and verify that `MaxSessions` is `10` or less:
```
# sshd -T -C user=root -C host="$(hostname)" -C addr="$(hostname -I | cut -d ' ' -f1)" | grep -i maxsessions
maxsessions 10
```
Run the following command and verify the output:
```
grep -Pis '^\h*MaxSessions\h+\"?(1[1-9]|[2-9][0-9]|[1-9][0-9][0-9]+)\b' /etc/ssh/sshd_config
Nothing should be returned
```
**Note:** If `Match` statements are used in your environment, these locations should be checked for the correct configuration as well.</t>
  </si>
  <si>
    <t>Run the following command to verify `MaxStartups` is `10:30:60` or more restrictive:
```
# sshd -T -C user=root -C host="$(hostname)" -C addr="$(hostname -I | cut -d ' ' -f1)" | grep -i maxstartups
maxstartups 10:30:60
```</t>
  </si>
  <si>
    <t>Run the following command to verify `PermitEmptyPasswords` is set to `no`:
```
# sshd -T -C user=root -C host="$(hostname)" -C addr="$(hostname -I | cut -d ' ' -f1)" | grep permitemptypasswords
permitemptypasswords no
```
Run the following command and verify the output:
```
# grep -Psi '^\h*PermitEmptyPasswords\h+"?yes\b' /etc/ssh/sshd_config
Nothing should be returned
```
**Note:** If `Match` statements are used in your environment, these locations should be checked for the correct configuration as well.</t>
  </si>
  <si>
    <t>Run the following command to verify `PermitRootLogin` is set to `no`:
```
# sshd -T -C user=root -C host="$(hostname)" -C addr="$(hostname -I | cut -d ' ' -f1)" | grep permitrootlogin
permitrootlogin no
```
Run the following command:
```
# grep -Psi '^\h*PermitRootLogin\h+\"?(yes|prohibit-password|forced-commands-only)\b' /etc/ssh/sshd_config
Nothing should be returned
```
**Note:** If `Match` statements are used in your environment, these locations should be checked for the correct configuration as well.</t>
  </si>
  <si>
    <t>Run the following command to verify `PermitUserEnviroment` is set to `no`:
```
# sshd -T -C user=root -C host="$(hostname)" -C addr="$(hostname -I | cut -d ' ' -f1)" | grep permituserenvironment
permituserenvironment no
```</t>
  </si>
  <si>
    <t>Run the following command to verify `UsePAM` is set to `yes`:
```
# sshd -T -C user=root -C host="$(hostname)" -C addr="$(hostname -I | cut -d ' ' -f1)" | grep -i usepam
usepam yes
```</t>
  </si>
  <si>
    <t>Run the following command and verify the output:
```
# sshd -T -C user=root -C host="$(hostname)" -C addr="$(hostname -I | cut -d ' ' -f1)" | grep -Pi '^\h*(allow|deny)(users|groups)\h+\H+'
```
Verify that the output matches at least one of the following lines:
```
allowusers &lt;userlist&gt;
-OR-
allowgroups &lt;grouplist&gt;
-OR-
denyusers &lt;userlist&gt;
-OR-
denygroups &lt;grouplist&gt;
```
**- IF -** `AllowUsers` or `AllowGroups` is returned, review the list(s) to ensure included users and/or groups follow local site policy
**- IF -** `Match` set statements are used in your environment, review `/etc/ssh/sshd_config`:
- Verify that the setting is not only in a match block
- Review all match blocks for incorrect configuration</t>
  </si>
  <si>
    <t>Run the following command to verify `Banner` is set:
```
# sshd -T -C user=root -C host="$(hostname)" -C addr="$(hostname -I | cut -d ' ' -f1)" | grep -Pi '^banner\h+\/\H+'
```
_Example:_
```
banner /etc/issue.net
```
Run the following command to verify that `/etc/ssh/sshd_config` does not include setting `Banner` to `none`:
```
# grep -Pi '^\h*Banner\h+\"?none\b' /etc/ssh/sshd_config
```
Nothing should be returned</t>
  </si>
  <si>
    <t>Run the following command to verify none of the "weak" ciphers are being used:
```
# sshd -T -C user=root -C host="$(hostname)" -C addr="$(hostname -I | cut -d ' ' -f1)" | grep -Pi '^ciphers\h+\"?([^#\n\r]+,)?((3des|blowfish|cast128|aes(128|192|256))-cbc|arcfour(128|256)?|rijndael-cbc@lysator\.liu\.se)\b'
```
Nothing should be returned
The following are considered "weak" ciphers, and should not be used:
```
3des-cbc
aes128-cbc
aes192-cbc
aes256-cbc
arcfour
arcfour128
arcfour256
blowfish-cbc
cast128-cbc
rijndael-cbc@lysator.liu.se
```</t>
  </si>
  <si>
    <t>Run the following commands and verify `ClientAliveInterval` is greater than zero:
```
# sshd -T -C user=root -C host="$(hostname)" -C addr="$(hostname -I | cut -d ' ' -f1)" | grep clientaliveinterval
```
_Example Output:_
```
clientaliveinterval 15
```
Run the following command and verify `ClientAliveInterval` is not set to zero:
```
# grep -Psi '^\h*ClientAliveInterval\h+"?0\b' /etc/ssh/sshd_config
Nothing should be returned
```
Run the following command and verify `ClientAliveCountMax` is greater than zero:
```
# sshd -T -C user=root -C host="$(hostname)" -C addr="$(hostname -I | cut -d ' ' -f1)" | grep clientalivecountmax
```
_Example Output:_
```
clientalivecountmax 3
```
Run the following command and verify `ClientAliveCountMax` is not set to zero:
```
# grep -Psi '^\h*ClientAliveCountMax\h+"?0\b' /etc/ssh/sshd_config
Nothing should be returned
```
**Note:** If `Match` statements are used in your environment, those locations should be checked for the correct configuration as well.</t>
  </si>
  <si>
    <t>Run the following command to verify the version of `PAM` on the system:
```
# rpm -q pam
```
The output should be similar to:
```
pam-1.1.8-23
```</t>
  </si>
  <si>
    <t>Run the following command to verify `libpwquility` is installed:
```
# rpm -q libpwquality
libpwquality-&lt;version&gt;
```</t>
  </si>
  <si>
    <t>Run the following commands to verify that `pam_faillock` is enabled:
```
# grep -P -- '\bpam_faillock.so\b' /etc/pam.d/{password,system}-auth
```
Output should be similar to:
```
/etc/pam.d/password-auth:auth required pam_faillock.so preauth silent audit deny=5 unlock_time=900 even_deny_root
/etc/pam.d/password-auth:auth [default=die] pam_faillock.so authfail audit deny=5 unlock_time=900 even_deny_root
/etc/pam.d/password-auth:account required pam_faillock.so
/etc/pam.d/system-auth:auth required pam_faillock.so preauth silent audit deny=5 unlock_time=900 even_deny_root
/etc/pam.d/system-auth:auth [default=die] pam_faillock.so authfail audit deny=5 unlock_time=900 even_deny_root
/etc/pam.d/system-auth:account required pam_faillock.so
```</t>
  </si>
  <si>
    <t>Run the following command to verify that the time in seconds before the account is unlocked is either `0` (never) or `900` (15 minutes) or more and meets local site policy:
```
# grep -Pi -- '^\h*auth\h+([^#\n\r]+)\h+pam_faillock\.so\h+(preauth|authfail)\h+([^#\n\r]+\h+)?unlock_time=(0|9[0-9][0-9]|[1-9][0-9]{3,})\b' /etc/pam.d/{system,password}-auth
```
Output should be similar to:
```
/etc/pam.d/password-auth:auth required pam_faillock.so preauth silent audit deny=5 unlock_time=900 even_deny_root
/etc/pam.d/password-auth:auth [default=die] pam_faillock.so authfail audit deny=5 unlock_time=900 even_deny_root
/etc/pam.d/system-auth:auth required pam_faillock.so preauth silent audit deny=5 unlock_time=900 even_deny_root
/etc/pam.d/system-auth:auth [default=die] pam_faillock.so authfail audit deny=5 unlock_time=900 even_deny_root
```
Verify the lines include the `unlock_time=` option, the the value is `0` or greater than `900`, and follows local site policy.</t>
  </si>
  <si>
    <t>Run the following command to verify that the `difok` option is set to `2` or more and follows local site policy:
```
# grep -Psi -- '^\h*difok\h*=\h*([2-9]|[1-9][0-9]+)\b' /etc/security/pwquality.conf
difok = 2
```
Verify returned value is `2` or more and meet local site policy
Run the following command to verify that `difok` is not set, is `2` or more, and conforms to local site policy:
```
grep -Psi -- '^\h*password\h+(requisite|required|sufficient)\h+pam_pwquality\.so\h+([^#\n\r]+\h+)?difok\h*=\h*([0-1])\b' /etc/pam.d/system-auth /etc/pam.d/password-auth
Nothing should be returned
```
**Note:** 
- settings should be configured in only **one** location for clarity
- Module arguments override the settings in the `/etc/security/pwquality.conf` configuration file
- It is recommended that settings be configured in `/etc/security/pwquality.conf`</t>
  </si>
  <si>
    <t>Run the following command to verify that password length is `14` or more characters, and conforms to local site policy:
```
# grep -Psi -- '^\h*minlen\h*=\h*(1[4-9]|[2-9][0-9]|[1-9][0-9]{2,})\b' /etc/security/pwquality.conf
minlen = 14
```
Run the following command to verify that `minlen` is not set, or is `14` or more characters, and conforms to local site policy:
```
grep -Psi -- '^\h*password\h+(requisite|required|sufficient)\h+pam_pwquality\.so\h+([^#\n\r]+\h+)?minlen\h*=\h*([0-9]|1[0-3])\b' /etc/pam.d/{password,system}-auth
Nothing should be returned
```
**Note:** 
- settings should be configured in only **one** location for clarity
- Module arguments override the settings in the `/etc/security/pwquality.conf` configuration file
- It is recommended that settings be configured in `/etc/security/pwquality.conf`</t>
  </si>
  <si>
    <t>Run the following command to verify that complexity conforms to local site policy:
```
# grep -Psi -- '^\h*(minclass|[dulo]credit)\b' /etc/security/pwquality.conf
```
_Example output:_
```
minclass = 4
 -- AND/OR --
dcredit = -1
ucredit = -1
ocredit = -1
lcredit = -1
```
Run the following command to verify that:
- `minclass` is not set to less than `4`
- `dcredit`, `ucredit`, `lcredit`, and `ocredit` are not set to `0` or greater
```
grep -Psi -- '^\h*password\h+(requisite|required|sufficient)\h+pam_pwquality\.so\h+([^#\n\r]+\h+)?(minclass=[0-3]|[dulo]credit=[^-]\d*)\b' /etc/pam.d/{password,system}-auth
Nothing should be returned
```
**Note:**
- settings should be configured in only **one** location for clarity
- Module arguments override the settings in the `/etc/security/pwquality.conf` configuration file
- It is recommended that settings be configured in `/etc/security/pwquality.conf`</t>
  </si>
  <si>
    <t>Run the following command to verify that the `maxrepeat` option is set to `3` or less, not `0`, and follows local site policy:
```
# grep -Psi -- '^\h*maxrepeat\h*=\h*[1-3]\b' /etc/security/pwquality.conf
maxrepeat = 3
```
Verify returned value(s) are `3` or less, not `0`, and meet local site policy
Run the following command to verify that `maxrepeat` is not set, is `3` or less, not `0`, and conforms to local site policy:
```
grep -Psi -- '^\h*password\h+(requisite|required|sufficient)\h+pam_pwquality\.so\h+([^#\n\r]+\h+)?maxrepeat\h*=\h*(0|[4-9]|[1-9][0-9]+)\b' /etc/pam.d/{password,system}-auth
Nothing should be returned
```
**Note:** 
- settings should be configured in only **one** location for clarity
- Module arguments override the settings in the `/etc/security/pwquality.conf` configuration file
- It is recommended that settings be configured in `/etc/security/pwquality.conf`</t>
  </si>
  <si>
    <t>Run the following command to verify that the `maxsequence` option is set to `3` or less, not `0`, and follows local site policy:
```
# grep -Psi -- '^\h*maxsequence\h*=\h*[1-3]\b' /etc/security/pwquality.conf
maxsequence = 3
```
Verify returned value(s) are `3` or less, not `0`, and meet local site policy
Run the following command to verify that `maxsequence` is not set, is `3` or less, not `0`, and conforms to local site policy:
```
grep -Psi -- '^\h*password\h+(requisite|required|sufficient)\h+pam_pwquality\.so\h+([^#\n\r]+\h+)?maxsequence\h*=\h*(0|[4-9]|[1-9][0-9]+)\b' /etc/pam.d/{password,system}-auth
Nothing should be returned
```
**Note:** 
- settings should be configured in only **one** location for clarity
- Module arguments override the settings in the `/etc/security/pwquality.conf` configuration file
- It is recommended that settings be configured in `/etc/security/pwquality.conf`</t>
  </si>
  <si>
    <t>Run the following command to verify that the `dictcheck` option is not set to `0` (disabled) in `/etc/security/pwquality.conf`:
```
# grep -Psi -- '^\h*dictcheck\h*=\h*0\b' /etc/security/pwquality.conf
Nothing should be returned
```
Run the following command to verify that the `dictcheck` option is not set to `0` (disabled) as a module argument in a PAM file:
```
# grep -psi -- '^\h*password\h+(requisite|required|sufficient)\h+pam_pwquality\.so\h+([^#\n\r]+\h+)?dictcheck\h*=\h*0\b' /etc/pam.d/{password,system}-auth
Nothing should be returned
```
**Note:** 
- Module arguments override the settings in the `/etc/security/pwquality.conf` configuration file
- It is recommended that settings be configured in `/etc/security/pwquality.conf`</t>
  </si>
  <si>
    <t>Run the following commands to verify that `pam_pwhistory` is enabled:
```
# grep -P -- '\bpam_pwhistory\.so\b' /etc/pam.d/{password,system}-auth
```
Output should be similar to:
```
/etc/pam.d/password-auth:password required pam_pwhistory.so remember=24 enforce_for_root try_first_pass use_authtok
/etc/pam.d/system-auth:password required pam_pwhistory.so remember=24 enforce_for_root try_first_pass use_authtok
```</t>
  </si>
  <si>
    <t>Run the following command and verify that the remember option is set to `24` or more and meets local site policy in `/etc/security/pwhistory.conf`:
```
# grep -Pi -- '^\h*password\h+(required|requisite)\h+pam_pwhistory\.so\h+([^#\n\r]+\h+)?remember=(2[4-9]|[3-9][0-9]|[1-9][0-9]{2,})\b' /etc/pam.d/{system,password}-auth
remember = 24
```
Output should be similar to:
```
/etc/pam.d/system-auth:password required pam_pwhistory.so remember=24 enforce_for_root try_first_pass use_authtok
/etc/pam.d/password-auth:password required pam_pwhistory.so remember=24 enforce_for_root try_first_pass use_authtok
```
Verify the lines include the `remember=` option with a value of `24` or more and follows local site policy</t>
  </si>
  <si>
    <t>Run the following command to verify that the `enforce_for_root` option is enabled:
```
# grep -Pi -- '^\h*password\h+(required|requisite)\h+pam_pwhistory\.so\h+([^#\n\r]+\h+)?enforce_for_root\b' /etc/pam.d/{system,password}-auth
```
Output should be similar to:
```
/etc/pam.d/system-auth:password required pam_pwhistory.so remember=24 enforce_for_root try_first_pass use_authtok
/etc/pam.d/password-auth:password required pam_pwhistory.so remember=24 enforce_for_root try_first_pass use_authtok
```
Verify the lines include the `enforce_for_root` option</t>
  </si>
  <si>
    <t>Run the following command to verify that `use_authtok` is set on the pam_pwhistory.so module lines in the password stack:
```
# grep -P -- '^\h*password\h+([^#\n\r]+)\h+pam_pwhistory\.so\h+([^#\n\r]+\h+)?use_authtok\b' /etc/pam.d/{password,system}-auth
```
Output should be similar to:
```
/etc/pam.d/password-auth:password required pam_pwhistory.so remember=24 enforce_for_root try_first_pass use_authtok
/etc/pam.d/system-auth:password required pam_pwhistory.so remember=24 enforce_for_root try_first_pass use_authtok
```
Verify that the lines include `use_authtok` option</t>
  </si>
  <si>
    <t>Run the following command to verify that the `nullok` argument is not set on the `pam_unix.so` module:
```
# grep -P -- '^\h*(auth|account|password|session)\h+(requisite|required|sufficient)\h+pam_unix\.so\b' /etc/pam.d/{password,system}-auth | grep -Pv -- '\bnullok\b'
```
Output should be similar to:
```
/etc/pam.d/password-auth:auth sufficient pam_unix.so try_first_pass
/etc/pam.d/password-auth:account required pam_unix.so
/etc/pam.d/password-auth:password sufficient pam_unix.so sha512 shadow try_first_pass use_authtok
/etc/pam.d/password-auth:session required pam_unix.so
/etc/pam.d/system-auth:auth sufficient pam_unix.so try_first_pass
/etc/pam.d/system-auth:account required pam_unix.so
/etc/pam.d/system-auth:password sufficient pam_unix.so sha512 shadow try_first_pass use_authtok
/etc/pam.d/system-auth:session required pam_unix.so
```
Verify that none of the `pam_unix` lines include the `nullok` option</t>
  </si>
  <si>
    <t>Run the following command to verify that the `remember` argument is not set on the `pam_unix.so` module:
```
# grep -Pi '^\h*password\h+([^#\n\r]+\h+)?pam_unix\.so\b' /etc/pam.d/{password,system}-auth | grep -Pv '\bremember=\d\b'
```
Output should be similar to:
```
/etc/pam.d/password-auth:password sufficient pam_unix.so sha512 shadow try_first_pass use_authtok
/etc/pam.d/system-auth:password sufficient pam_unix.so sha512 shadow try_first_pass use_authtok
```
Verify that none of the `pam_unix` lines include the `remember=` option</t>
  </si>
  <si>
    <t>Run the following command to verify that a strong password hashing algorithm is set on the pam_unix.so module:
```
# grep -P -- '^\h*password\h+([^#\n\r]+)\h+pam_unix\.so\h+([^#\n\r]+\h+)?sha512\b' /etc/pam.d/{password,system}-auth
```
Output should be similar to:
```
/etc/pam.d/password-auth:password sufficient pam_unix.so sha512 shadow use_authtok
/etc/pam.d/system-auth:password sufficient pam_unix.so sha512 shadow use_authtok
```
Verify that the lines include `sha512` and do no include `md5`, `bigcrypt`, `sha256`, or `blowfish`</t>
  </si>
  <si>
    <t>Run the following command to verify that `use_authtok` is set on the pam_unix.so module lines in the password stack:
```
# grep -P -- '^\h*password\h+([^#\n\r]+)\h+pam_unix\.so\h+([^#\n\r]+\h+)?use_authtok\b' /etc/pam.d/{password,system}-auth
```
Output should be similar to:
```
/etc/pam.d/password-auth:password sufficient pam_unix.so sha512 shadow try_first_pass use_authtok
/etc/pam.d/system-auth:password sufficient pam_unix.so sha512 shadow try_first_pass use_authtok
```
Verify that the lines include `use_authtok`</t>
  </si>
  <si>
    <t>Run the following command:
```
# passwd -S root | grep -Poi 'Password\h+set\b' || echo "Password not set"
Password set
```</t>
  </si>
  <si>
    <t>**-IF-** journald will be used for logging on the system:
Verify `system-journal-gateway` is installed.
Run the following command:
```
# rpm -q system-journal-gateway
```
Verify the output matches:
```
systemd-journal-remote-&lt;version&gt;
```</t>
  </si>
  <si>
    <t>Run the following script and verify no results are returned:
```
#!/usr/bin/env bash
{
 for i in $(cut -s -d: -f4 /etc/passwd | sort -u ); do
 grep -Pq -- "^.*?:[^:]*:$i:" /etc/group
 if [ $? -ne 0 ]; then
 echo "Group $i is referenced by /etc/passwd but does not exist in /etc/group"
 fi
 done
}
```</t>
  </si>
  <si>
    <t>**List all GPG key URLs**
Each repository should have a `gpgkey` with a URL pointing to the location of the GPG key, either local or remote.
```
# grep -r gpgkey /etc/yum.repos.d/* 
```
**List installed GPG keys**
Run the following command to list the currently installed keys. These are the active keys used for verification and installation of RPMs. The packages are fake, they are generated on the fly by `yum` or `rpm` during the import of keys from the URL specified in the repository configuration.
```
#!/usr/bin/env bash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-e "Packager: ${RPM_PACKAGER}\nSummary: ${RPM_SUMMARY}\nCreation date: ${RPM_DATE}\nKey ID: ${RPM_KEY_ID}"
 done
}
```
_Example Output:_
```
RPM: gpg-pubkey-f4a80eb5-53a7ff4b
Packager: CentOS-7 Key (CentOS 7 Official Signing Key) &lt;security@centos.org&gt;
Summary: gpg(CentOS-7 Key (CentOS 7 Official Signing Key) &lt;security@centos.org&gt;)
Creation date: 2014-06-23
Key ID: f4a80eb5
```
The format of the package (`gpg-pubkey-f4a80eb5-53a7ff4b `) is important to understand for verification. Using the above example, it consists of three parts:
1. The general prefix name for all imported GPG keys: `gpg-pubkey-`
2. The version, which is the GPG key ID: ` f4a80eb5`
3. The release is the date of the key in UNIX timestamp in hexadecimal: `53a7ff4b`
With both the date and the GPG key ID, check the relevant repositories public key page to confirm that the keys are indeed correct.
**Query locally available GPG keys**
Repositories that store their respective GPG keys on disk should do so in `/etc/pki/rpm-gpg/`. These keys are available for immediate import either when `yum` is asked to install a relevant package from the repository or when an administrator imports the key directly with the `rpm --import` command.
To find where these keys come from run:
```
# for PACKAGE in $(find /etc/pki/rpm-gpg/ -type f -exec rpm -qf {} \; | sort -u); do rpm -q --queryformat "%{NAME}-%{VERSION} %{PACKAGER} %{SUMMARY}\\n" "${PACKAGE}"; done
```</t>
  </si>
  <si>
    <t>Global configuration. Run the following command and verify that `gpgcheck` is set to `1`:
```
# grep -P -- '^\h*gpgcheck\b' /etc/yum.conf
gpgcheck=1
```
Configuration in `/etc/yum.repos.d/` takes precedence over the global configuration. Run the following command and verify that there are no instances of entries starting with `gpgcheck` returned set to `0`. Nor should there be any invalid (non-boolean) values. When `yum` encounters such invalid entries they are ignored and the global configuration is applied.
```
# grep -Prs -- '^\h*gpgcheck\h*=\h*(0|[2-9]|[1-9][0-9]+|[a-zA-Z_]+)\b' /etc/yum.repos.d/
```</t>
  </si>
  <si>
    <t>Run the following script to verify the bootloader password has been set:
```
#!/usr/bin/env bash
{
 l_grub_password_file="$(find /boot -type f -name 'user.cfg' ! -empty)"
 if [ -f "$l_grub_password_file" ]; then
 awk -F. '/^\s*GRUB2_PASSWORD=\S+/ {print $1"."$2"."$3}' "$l_grub_password_file"
 fi
}
```
Output should be similar to:
```
GRUB2_PASSWORD=grub.pbkdf2.sha512
```
**Note:** Requires version 7.2 or later</t>
  </si>
  <si>
    <t>Run the following commands and verify that `/sbin/sulogin` or `/usr/sbin/sulogin` is used as shown:
```
# grep /sbin/sulogin /usr/lib/systemd/system/rescue.service
ExecStart=-/bin/sh -c "/sbin/sulogin; /usr/bin/systemctl --fail --no-block default"
```
```
# grep /sbin/sulogin /usr/lib/systemd/system/emergency.service
ExecStart=-/bin/sh -c "/sbin/sulogin; /usr/bin/systemctl --fail --no-block default"
```</t>
  </si>
  <si>
    <t>Run the following script to verify the following kernel parameter is set in the running configuration and correctly loaded from a kernel parameter configuration file:
- `kernel.randomize_va_space` is set to `2`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a_parlist=("kernel.randomize_va_space=2")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</si>
  <si>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command to verify that neither the `selinux=0` or `enforcing=0` parameters have been set:
```
# grubby --info=ALL | grep -Po '(selinux|enforcing)=0\b'
```
Nothing should be returned
**Note:** `/etc/default/grub` should be checked because the `grub2-mkconfig -o` command will overwrite `grub.cfg` with parameters listed in `/etc/default/grub`.
Run the following command to verify that the `selinux=0` and `enforcing=0` parameters have not been set in `/etc/default/grub`:
```
# grep -Psi -- '^\h*GRUB_CMDLINE_LINUX(_DEFAULT)?=\"([^#\n\r]+\h+)?(selinux|enforcing)=[^1\n\r]\d*\b' /etc/default/grub
```
Nothing should be returned</t>
  </si>
  <si>
    <t>Verify `mcstrans` is not installed. 
Run the following command:
```
# rpm -q mcstrans
package mcstrans is not installed
```</t>
  </si>
  <si>
    <t>Run the following commands to verify that chrony is installed:
```
# rpm -q chrony
chrony-&lt;version&gt;
```</t>
  </si>
  <si>
    <t>Run the following command to verify `dhcp-server` is not installed:
```
# rpm -q dhcp
package dhcp is not installed
```
**-OR-** 
**-IF-** the package is required for dependencies:
Run the following command to verify `dhcpd.service` and `dhcpd6.service` are not enabled:
```
# systemctl is-enabled dhcpd.service dhcpd6.service 2&gt;/dev/null | grep 'enabled'
Nothing should be returned
```
Run the following command to verify `dhcpd.service` and `dhcpd6.service` are not active:
```
# systemctl is-active dhcpd.service dhcpd6.service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</si>
  <si>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the `rsync-daemon` package is not installed:
```
# rpm -q rsync
package rsync is not installed
```
**-OR-** 
**-IF-** the `rsync` package is required as a dependency:
Run the following command to verify `rsyncd.socket` and `rsyncd.service` are not enabled:
```
# systemctl is-enabled rsyncd.socket rsyncd.service 2&gt;/dev/null | grep 'enabled'
Nothing should be returned
```
Run the following command to verify `rsyncd.socket` and `rsyncd.service` are not active:
```
# systemctl is-active rsyncd.socket rsyncd.service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</si>
  <si>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and verify remote server is configured properly:
```
# grep -Prs -- '^\h*(server|pool)\h+[^#\n\r]+' /etc/chrony.conf
server &lt;remote-server&gt;
```
Multiple servers may be configured.</t>
  </si>
  <si>
    <t>Run the following script to verify the following kernel parameters are set in the running configuration and correctly loaded from a kernel parameter configuration file:
- `net.ipv4.conf.all.send_redirects` is set to `0`
- `net.ipv4.conf.default.send_redirects`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a_parlist=("net.ipv4.conf.all.send_redirects=0" "net.ipv4.conf.default.send_redirects=0")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</si>
  <si>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`net.ipv4.conf.all.accept_source_route` is set to `0`
- `net.ipv4.conf.default.accept_source_route` is set to `0`
- `net.ipv6.conf.all.accept_source_route` is set to `0`
- `net.ipv6.conf.default.accept_source_route`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a_parlist=("net.ipv4.conf.all.accept_source_route=0" "net.ipv4.conf.default.accept_source_route=0" "net.ipv6.conf.all.accept_source_route=0" "net.ipv6.conf.default.accept_source_route=0")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</si>
  <si>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 is set in the running configuration and correctly loaded from a kernel parameter configuration file:
- `net.ipv4.icmp_ignore_bogus_error_responses`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a_parlist=("net.ipv4.icmp_ignore_bogus_error_responses=1")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</si>
  <si>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`net.ipv4.conf.all.log_martians` is set to `1`
- `net.ipv4.conf.default.log_martians`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a_parlist=("net.ipv4.conf.all.log_martians=1" "net.ipv4.conf.default.log_martians=1")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</si>
  <si>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`net.ipv4.conf.all.accept_redirects` is set to `0`
- `net.ipv4.conf.default.accept_redirects` is set to `0`
- `net.ipv6.conf.all.accept_redirects` is set to `0`
- `net.ipv6.conf.default.accept_redirects`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l_output="" l_output2=""
 a_parlist=("net.ipv4.conf.all.accept_redirects=0" "net.ipv4.conf.default.accept_redirects=0" "net.ipv6.conf.all.accept_redirects=0" "net.ipv6.conf.default.accept_redirects=0")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</si>
  <si>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`net.ipv4.conf.all.secure_redirects` is set to `0`
- `net.ipv4.conf.default.secure_redirects`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a_parlist=("net.ipv4.conf.all.secure_redirects=0" "net.ipv4.conf.default.secure_redirects=0")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</si>
  <si>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script to verify the following kernel parameters are set in the running configuration and correctly loaded from a kernel parameter configuration file:
- `net.ipv4.conf.all.rp_filter` is set to `1`
- `net.ipv4.conf.default.rp_filter`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l_output="" l_output2=""
 a_parlist=("net.ipv4.conf.all.rp_filter=1" "net.ipv4.conf.default.rp_filter=1")
 l_ufwscf="$([ -f /etc/default/ufw ] &amp;&amp; awk -F= '/^\s*IPT_SYSCTL=/ {print $2}' /etc/default/ufw)"
 a_searchpath=("/run/sysctl.d/" "/etc/sysctl.d/" "/usr/local/lib/sysctl.d/" "/usr/lib/sysctl.d/" "/lib/sysctl.d/")
 unset A_files
 declare -A A_files # Array of "valid" files
 A_files+=(["sysctl.conf"]="/etc/sysctl.conf")
 for l_searchpath in "${a_searchpath[@]}"; do
 if [ -d "$l_searchpath" ]; then
 while IFS= read -r -d $'\0' l_filename; do
 if [ -f "$l_filename" ]; then
 l_basename="$(basename "$l_filename")"
 if [ -z "${A_files["$l_basename"]}" ]; then
 A_files+=(["$l_basename"]="$l_filename")
 fi
 fi
 done &lt; &lt;(find "$l_searchpath" -type f -name '*.conf' -print0)
 fi
 done
 a_sorted=()
 while IFS= read -rd '' l_key; do
 a_sorted+=( "$l_key" )
 done &lt; &lt;(printf '%s\0' "${!A_files[@]}" | sort -rz)
 kernel_parameter_chk()
 {
 l_var="" l_var2=""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if [ -n "$l_ufwscf" ]; then # Check UFW kernel parameter file first
 if grep -Pqs -- "^\h*$l_kpname\b" "$l_$l_ufwscf"; then
 l_var="$(grep -PHo -- "^\h*$l_kpname\h*=\h*\H+\b" "$l_$l_ufwscf" | tail -n 1)"
 fi
 fi
 if grep -Pqs -- "^\h*$l_kpname\b" /etc/sysctl.conf; then # Check /etc/sysctl.conf parameter file next
 l_var="$(grep -PHo -- "^\h*$l_kpname\h*=\h*\H+\b" /etc/sysctl.conf | tail -n 1)"
 fi
 if [ -z "$l_var" ]; then # If non found yet, now we loop find actual conf file parameter setting based on presence
 for l_keyname in "${a_sorted[@]}";do 
 if grep -Pqs -- "^\h*$l_kpname\b" "${A_files["$l_keyname"]}"; then
 l_var="$(grep -PHo -- "^\h*$l_kpname\h*=\h*\H+\b" "${A_files["$l_keyname"]}" | tail -n 1)"
 break
 fi
 done
 fi
 if [ -n "$l_var" ]; then
 while IFS=":" read -r l_conf_file l_var2; do
 while IFS="=" read -r l_fkpname l_fkpvalue; do
 l_fkpname="${l_fkpname// /}"; l_fkpvalue="${l_fkpvalue// /}"
 if [ "$l_fkpvalue" = "$l_kpvalue" ]; then
 l_output="$l_output\n - \"$l_kpname\" is correctly set to \"$l_fkpvalue\" in \"$l_conf_file\"\n"
 else
 l_output2="$l_output2\n - \"$l_kpname\" is incorrectly set to \"$l_fkpvalue\" in \"$l_conf_file\" and should have a value of: \"$l_kpvalue\"\n"
 fi
 done &lt;&lt;&lt; "$l_var2"
 done &lt;&lt;&lt; "$l_var"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unset A_files; unset a_sorted # Remove arrays
 if [ -z "$l_output2" ]; then # Provide output from checks
 echo -e "\n- Audit Result:\n ** PASS **\n$l_output\n"
 else
 echo -e "\n- Audit Result:\n ** FAIL **\n - Reason(s) for audit failure:\n$l_output2\n"
 [ -n "$l_output" ] &amp;&amp; echo -e "\n- Correctly set:\n$l_output\n"
 fi
}
```</t>
  </si>
  <si>
    <t>Run the following command to verify that `FirewallD` and `iptables` are installed:
```
# rpm -q firewalld iptables
firewalld-&lt;version&gt;
iptables-&lt;version&gt;
```</t>
  </si>
  <si>
    <t>Run the following command to verify that `firewalld` is enabled:
```
# systemctl is-enabled firewalld
enabled
```
Run the following command to verify that `firewalld` is running
```
# firewall-cmd --state
running
```</t>
  </si>
  <si>
    <t>Run the following and verify that the interface(s) follow site policy for zone assignment
```
# find /sys/class/net/* -maxdepth 1 | awk -F"/" '{print $NF}' | while read -r netint; do [ "$netint" != "lo" ] &amp;&amp; firewall-cmd --get-active-zones | grep -B1 $netint; done
```
_Example output:_
```
&lt;custom zone&gt;
 eth0
```</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</si>
  <si>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_Note: Changing firewall settings while connected over network can result in being locked out of the system._</t>
  </si>
  <si>
    <t>IPTables is a subsystem of the Linux kernel that can protect against threats originating from within a corporate network to include malicious mobile code and poorly configured software on a host.</t>
  </si>
  <si>
    <t>In order to configure firewall rules, a firewall utility needs to be installed and active of the system. The use of more than one firewall utility may produce unexpected results.</t>
  </si>
  <si>
    <t>While there may not be user jobs that need to be run on the system, the system does have maintenance jobs that may include security monitoring that have to run, and `cron` is used to execute them.
**Note:** IF systemd timers are configured and used for scheduled tasks, this recommendation may be skipped</t>
  </si>
  <si>
    <t>The `SHA-512` algorithm provides a stronger hash than other algorithms used by Linux for password hash generation. A stronger hash provides additional protection to the system by increasing the level of effort needed for an attacker to successfully determine local user passwords.
**Note:** These changes only apply to the local system.</t>
  </si>
  <si>
    <t>Unless required, the `rsync` package should be removed to reduce the potential attack surface.
The `rsyncd.service` presents a security risk as it uses unencrypted protocols for communication.</t>
  </si>
  <si>
    <t>Unless your organization specifically requires xinetd services, it is recommended that the package be removed to reduce the attack surface are of the system.</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</si>
  <si>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**Note:** Only **one** firewall utility should be installed and configured. `FirewallD` is dependent on the `iptables` package.</t>
  </si>
  <si>
    <t>Use your package manager to update all packages on the system according to site policy.
The following command will install all available updates:
```
# yum update
```
Once the update process is complete, verify if reboot is required to load changes.
```
needs-restarting -r
```</t>
  </si>
  <si>
    <t>Run the following commands to flush iptables:
For iptables:
```
# iptables -F
```
For ip6tables:
```
# ip6tables -F
```</t>
  </si>
  <si>
    <t>Run the following command to create a table in nftables
```
# nft create table inet 
```
_Example:_
```
# nft create table inet filter
```</t>
  </si>
  <si>
    <t>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t>
  </si>
  <si>
    <t>Run the following commands to implement the loopback rules:
```
# nft add rule inet filter input iif lo accept
# nft create rule inet filter input ip saddr 127.0.0.0/8 counter drop
```
**- IF -** IPv6 is enabled:
Run the following command to implement the IPv6 loopback rules:
```
# nft add rule inet filter input ip6 saddr ::1 counter drop
```</t>
  </si>
  <si>
    <t>Configure nftables in accordance with site policy. The following commands will implement a policy to allow all outbound connections and all established connections:
```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
```</t>
  </si>
  <si>
    <t>Run the following command for the base chains with the input, forward, and output hooks to implement a default DROP policy:
```
# nft chain 
 &lt;chain name&gt; { policy drop \; }
```
_Example:_
```
# nft chain inet filter input { policy drop \; }
# nft chain inet filter forward { policy drop \; }
# nft chain inet filter output { policy drop \; }
```</t>
  </si>
  <si>
    <t>Edit the `/etc/sysconfig/nftables.conf` file and un-comment or add a line with `include &lt;Absolute path to nftables rules file&gt;` for each nftables file you want included in the nftables ruleset on boot:
_Example:_
```
include "/etc/nftables/nftables.rules"
```</t>
  </si>
  <si>
    <t>Run the following command to install `iptables` and `iptables-services`
```
# yum install iptables iptables-services
```</t>
  </si>
  <si>
    <t>Run the following commands to implement the loopback rules:
```
# iptables -A INPUT -i lo -j ACCEPT
# iptables -A OUTPUT -o lo -j ACCEPT
# iptables -A INPUT -s 127.0.0.0/8 -j DROP
```</t>
  </si>
  <si>
    <t>Configure iptables in accordance with site policy. The following commands will implement a policy to allow all outbound connections and all established connections:
```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</si>
  <si>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For each port identified in the audit which does not have a firewall rule establish a proper rule for accepting inbound connections:
```
# iptables -A INPUT -p &lt;protocol&gt; --dport &lt;port&gt; -m state --state NEW -j ACCEPT
```</t>
  </si>
  <si>
    <t>Run the following commands to implement a default DROP policy:
```
# iptables -P INPUT DROP
# iptables -P OUTPUT DROP
# iptables -P FORWARD DROP
```</t>
  </si>
  <si>
    <t>Run the following commands to create or update the `/etc/sysconfig/iptables` file:
Run the following command to review the current running `iptables` configuration:
```
# iptables -L
```
Output should include:
```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
Run the following command to save the verified running configuration to the file `/etc/sysconfig/iptables`:
```
# service iptables save
iptables: Saving firewall rules to /etc/sysconfig/iptables:[ OK ]
```</t>
  </si>
  <si>
    <t>Run the following commands to implement the loopback rules:
```
# ip6tables -A INPUT -i lo -j ACCEPT
# ip6tables -A OUTPUT -o lo -j ACCEPT
# ip6tables -A INPUT -s ::1 -j DROP
```</t>
  </si>
  <si>
    <t>Configure iptables in accordance with site policy. The following commands will implement a policy to allow all outbound connections and all established connections:
```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
```</t>
  </si>
  <si>
    <t>For each port identified in the audit which does not have a firewall rule establish a proper rule for accepting inbound connections:
```
# ip6tables -A INPUT -p &lt;protocol&gt; --dport &lt;port&gt; -m state --state NEW -j ACCEPT
```</t>
  </si>
  <si>
    <t>Run the following commands to implement a default DROP policy:
```
# ip6tables -P INPUT DROP
# ip6tables -P OUTPUT DROP
# ip6tables -P FORWARD DROP
```</t>
  </si>
  <si>
    <t>Run the following commands to create or update the `/etc/sysconfig/ip6tables` file:
Run the following command to review the current running `iptables` configuration:
```
# ip6tables -L
```
Output should include:
```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
Run the following command to save the verified running configuration to the file `/etc/sysconfig/ip6tables`:
```
# service ip6tables save
ip6tables: Saving firewall rules to /etc/sysconfig/ip6table[ OK ]
```</t>
  </si>
  <si>
    <t>Run the following script to set mode, ownership, and group on the public SSH host key files:
```
#!/usr/bin/env bash
{
 l_output="" l_output2=""
 l_skgn="$(grep -Po -- '^(ssh_keys|_?ssh)\b' /etc/group)" # Group designated to own openSSH keys
 l_skgid="$(awk -F: '($1 == "'"$l_skgn"'"){print $3}' /etc/group)" # Get gid of group
 l_mfix="u-x,go-wx"
 if command -v ssh-keygen &amp;&gt;/dev/null; then
 unset a_skarr &amp;&amp; a_skarr=() # Clear and initialize array
 if [ -d /etc/ssh ]; then
 while IFS= read -r -d $'\0' l_file; do # Loop to populate array
 if grep -Pq -- '\h+no\h+comment\b' &lt;&lt;&lt; "$(ssh-keygen -l -f 2&gt;/dev/null "$l_file")"; then
 a_skarr+=("$(stat -Lc '%n^%#a^%U^%G^%g' "$l_file")")
 fi
 done &lt; &lt;(find -L /etc/ssh -xdev -type f -print0)
 if (( ${#a_skarr[@]} &gt; 0 )); then
 while IFS="^" read -r l_file l_mode l_owner l_group l_gid; do
 l_out2=""
 l_pmask="0133"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No public keys found in \"/etc/ssh\""
 fi
 else
 l_output="- ssh directory not found on the system"
 fi
 unset a_skarr
 else
 l_output2=" - ssh-keygen command not found\n - manual remediation may be required"
 fi
 if [ -z "$l_output2" ]; then
 echo -e "\n- No access changes required\n"
 else
 echo -e "\n- Remediation results:\n$l_output2\n"
 fi
}
```</t>
  </si>
  <si>
    <t>Run the following command to install `rsyslog`:
```
# yum install rsyslog
```</t>
  </si>
  <si>
    <t>Create or edit the file `/etc/systemd/journald.conf` and add or edit the following line:
```
ForwardToSyslog=yes
```
Reload the `systemd-journald` service:
```
# systemctl systemctl reload-or-try-restart systemd-journald.service
```</t>
  </si>
  <si>
    <t>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</si>
  <si>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Run the following command to install sudo
```
# yum install sudo
```</t>
  </si>
  <si>
    <t>Run the following script to set mode, ownership, and group on the private SSH host key files:
```
#!/usr/bin/env bash
{
 l_output="" l_output2=""
 l_skgn="$(grep -Po -- '^(ssh_keys|_?ssh)\b' /etc/group)" # Group designated to own openSSH keys
 l_skgid="$(awk -F: '($1 == "'"$l_skgn"'"){print $3}' /etc/group)" # Get gid of group
 if [ -n "$l_skgid" ]; then
 l_agroup="(root|$l_skgn)" &amp;&amp; l_sgroup="$l_skgn" &amp;&amp; l_mfix="u-x,g-wx,o-rwx"
 else
 l_agroup="root" &amp;&amp; l_sgroup="root" &amp;&amp; l_mfix="u-x,go-rwx"
 fi
 if command -v ssh-keygen &amp;&gt;/dev/null; then
 unset a_skarr &amp;&amp; a_skarr=() # Clear and initialize array
 if [ -d /etc/ssh ]; then
 while IFS= read -r -d $'\0' l_file; do # Loop to populate array
 l_var="$(ssh-keygen -l -f 2&gt;/dev/null "$l_file")"
 if [ -n "$l_var" ] &amp;&amp; ! grep -Pq -- '\h+no\h+comment\b' &lt;&lt;&lt; "$l_var"; then
 a_skarr+=("$(stat -Lc '%n^%#a^%U^%G^%g' "$l_file")")
 fi
 done &lt; &lt;(find -L /etc/ssh -xdev -type f -print0)
 if (( ${#a_skarr[@]} &gt; 0 )); then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No private keys found in \"/etc/ssh\""
 fi
 else
 l_output="- ssh directory not found on the system"
 fi
 unset a_skarr
 else
 l_output2=" - ssh-keygen command not found\n - manual remediation may be required"
 fi
 if [ -z "$l_output2" ]; then
 echo -e "\n- No access changes required\n"
 else
 echo -e "\n- Remediation results:\n$l_output2\n"
 fi
}
```</t>
  </si>
  <si>
    <t>Create or update an entry for `/tmp` in `/etc/fstab`:
_ Example:_
```
tmpfs /tmp tmpfs defaults,rw,nosuid,nodev,noexec,relatime 0 0
```
Run the following command to remount `/tmp`
```
# mount -o remount,noexec,nodev,nosuid /tmp
```
**- OR -** if `/tmp` is not already mounted, run the following command to mount `/tmp`:
```
# mount /tmp
```</t>
  </si>
  <si>
    <t>Set the following parameter in `/etc/sysctl.conf` or a file in `/etc/sysctl.d/` ending in `.conf`:
- `kernel.yama.ptrace_scope = 1`
_Example:_
```
# printf '%s\n' "kernel.yama.ptrace_scope = 1" &gt;&gt; /etc/sysctl.d/60-kernel_sysctl.conf
```
Run the following command to set the active kernel parameter:
```
# sysctl -w kernel.yama.ptrace_scope=1
```
**Note:** If these settings appear in a canonically later file, or later in the same file, these settings will be overwritten</t>
  </si>
  <si>
    <t>Create or edit the file `/etc/systemd/coredump.conf` and edit or add the following line:
```
ProcessSizeMax=0
```</t>
  </si>
  <si>
    <t>Create or edit the file `/etc/systemd/coredump.conf` and edit or add the following line:
```
Storage=none
```</t>
  </si>
  <si>
    <t>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_**OR**_
Run the following command to remove the GNOME package:
```
# yum remove gdm
```</t>
  </si>
  <si>
    <t>Run the following commands to stop `autofs.service` and remove `autofs` package:
```
# systemctl stop autofs.service
# yum remove autofs
```
**-OR-**
**-IF-** the `autofs` package is required as a dependency:
Run the following commands to stop and mask `autofs.service`:
```
# systemctl stop autofs.service
# systemctl mask autofs.service
```</t>
  </si>
  <si>
    <t>Run the following commands to stop the service and remove the package containing the service:
```
# systemctl stop &lt;service_name&gt;.socket &lt;service_name&gt;.service
# yum remove &lt;package_name&gt;
```
**-OR-**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</si>
  <si>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Run the following commands to stop `bluetooth.service`, and remove the `bluez` package:
```
# systemctl stop bluetooth.service
# yum remove bluez
```
**-OR-**
**-IF-** the `bluez` package is required as a dependency:
Run the following commands to stop and mask `bluetooth.service`:
```
# systemctl stop bluetooth.service
# systemctl mask bluetooth.service
```
**Note:** A reboot may be required</t>
  </si>
  <si>
    <t>Set the following parameter in `/etc/sysctl.conf` or a file in `/etc/sysctl.d/` ending in `.conf`:
- `net.ipv4.ip_forward = 0`
_Example:_
```
# printf '%s\n' "net.ipv4.ip_forward = 0"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'%s\n' "net.ipv6.conf.all.forwarding = 0" &gt;&gt; /etc/sysctl.d/60-netipv6_sysctl.conf
```
Run the following command to set the active kernel parameters:
```
# {
 sysctl -w net.ipv6.conf.all.forwarding=0
 sysctl -w net.ipv6.route.flush=1
}
```
**Note:** If these settings appear in a canonically later file, or later in the same file, these settings will be overwritten</t>
  </si>
  <si>
    <t>Set the following parameter in `/etc/sysctl.conf` or a file in `/etc/sysctl.d/` ending in `.conf`:
- `net.ipv4.tcp_syncookies = 1`
_Example:_
```
# printf '%s\n' "net.ipv4.tcp_syncookies = 1" &gt;&gt; /etc/sysctl.d/60-netipv4_sysctl.conf
```
Run the following command to set the active kernel parameters:
```
# {
 sysctl -w net.ipv4.tcp_syncookies=1
 sysctl -w net.ipv4.route.flush=1
}
```
**Note:** If these settings appear in a canonically later file, or later in the same file, these settings will be overwritten</t>
  </si>
  <si>
    <t>**-IF-** IPv6 is enabled on the system:
Set the following parameters in `/etc/sysctl.conf` or a file in `/etc/sysctl.d/` ending in `.conf`:
- `net.ipv6.conf.all.accept_ra = 0`
- `net.ipv6.conf.default.accept_ra = 0`
_Example:_
```
# printf '%s\n' "net.ipv6.conf.all.accept_ra = 0" "net.ipv6.conf.default.accept_ra = 0" &gt;&gt; /etc/sysctl.d/60-netipv6_sysctl.conf
```
Run the following command to set the active kernel parameters:
```
# {
 sysctl -w net.ipv6.conf.all.accept_ra=0
 sysctl -w net.ipv6.conf.default.accept_ra=0
 sysctl -w net.ipv6.route.flush=1
}
```
**Note:** If these settings appear in a canonically later file, or later in the same file, these settings will be overwritten</t>
  </si>
  <si>
    <t>Set the following parameter in `/etc/sysctl.conf` or a file in `/etc/sysctl.d/` ending in `.conf`:
- `net.ipv4.icmp_echo_ignore_broadcasts = 1`
_Example:_
```
# printf '%s\n' "net.ipv4.icmp_echo_ignore_broadcasts = 1" &gt;&gt; /etc/sysctl.d/60-netipv4_sysctl.conf
```
Run the following command to set the active kernel parameters:
```
# {
 sysctl -w net.ipv4.icmp_echo_ignore_broadcasts=1
 sysctl -w net.ipv4.route.flush=1
}
```
**Note:** If these settings appear in a canonically later file, or later in the same file, these settings will be overwritten</t>
  </si>
  <si>
    <t>Run the following command to install `nftables`
```
# yum install nftables
```</t>
  </si>
  <si>
    <t>Determine which firewall utility to use in your environment. Ensure it also follows local site policy, and follow the guidance for that option:
 **OPTION 1** - FirewallD:
Run the following command to uninstall `nftables` and `iptables-services`
```
# yum remove nftables iptables-services
```
 **- OR -** If the package is required for a dependency and is authorized by local sight policy, run the following commands to stop and mask `nftables.service`, `iptables.service`, and `ip6tables.service`:
```
# systemctl stop nftables.service iptables.service ip6tables.service
# systemctl mask nftables.service iptables.service ip6tables.service
```
Follow the guidance in subsection "Configure firewalld. Skip sections "Configure nftables" and "Configure iptables"
 **OPTION 2** - NFTables:
Run the following command to uninstall `firewalld` and `iptables-services`
```
# yum remove firewalld iptables-services
```
 **- OR -** If the package is required for a dependency and is authorized by local sight policy, run the following commands to stop and mask `firewalld.service`, `iptables.service`, and `ip6tables.service`:
```
# systemctl stop firewalld.service iptables.service ip6tables.service
# systemctl mask firewalld.service iptables.service ip6tables.service
```
Follow the guidance in subsection "Configure nftables". Skip sections "Configure firewalld" and "Configure iptables"
 **OPTION 3** - IPTables:
Run the following command to uninstall `nftables` and `iptables-services`
```
# yum remove firewalld nftables
```
 **- OR -** If the package is required for a dependency and is authorized by local sight policy, run the following commands to stop and mask `firewalld.service` and `nftables.service`:
```
# systemctl stop firewalld.service nftables.service
# systemctl mask firewalld.service nftables.service
```
Follow the guidance in subsection "Configure iptables" skip sections "Configure firewalld" and "Configure nftables"</t>
  </si>
  <si>
    <t>Run the following commands to unmask, enable and start `nftables.service`:
```
# systemctl unmask nftables.service
# systemctl --now enable nftables.service
```</t>
  </si>
  <si>
    <t>Run the following command to enable and start iptables:
```
# systemctl unmask iptables.service
# systemctl --now enable iptables.service
```</t>
  </si>
  <si>
    <t>Run the following commands to unmask, enable and start `ip6tables.service`:
```
# systemctl unmask ip6tables.service
# systemctl --now start ip6tables.service
```</t>
  </si>
  <si>
    <t>Run the following commands to unmask, enable, and start `crond`:
```
# systemctl unmask crond
# systemctl --now enable crond
```</t>
  </si>
  <si>
    <t>Edit the `/etc/ssh/sshd_config` file to set the `HostbasedAuthentication` parameter to `no`:
```
HostbasedAuthentication no
```
**Note:** First occurrence of a option takes precedence, `Match` set statements withstanding.</t>
  </si>
  <si>
    <t>Edit the `/etc/ssh/sshd_config` file to set the `IgnoreRhosts` parameter to `yes`:
```
IgnoreRhosts yes
```
**Note:** First occurrence of a option takes precedence.</t>
  </si>
  <si>
    <t>Edit `/etc/ssh/sshd_config` and add/modify the `KexAlgorithms` line to contain a comma separated list of the site approved, supported "strong" KexAlgorithms:
_Example:_
```
KexAlgorithms curve25519-sha256,curve25519-sha256@libssh.org,ecdh-sha2-nistp256,ecdh-sha2-nistp384,ecdh-sha2-nistp521,diffie-hellman-group-exchange-sha256
```
**Note:** First occurrence of an option takes precedence.</t>
  </si>
  <si>
    <t>Edit the `/etc/ssh/sshd_config` file to set the `LoginGraceTime` parameter is `60` or `1m`:
```
LoginGraceTime 60
```
**Note:** First occurrence of a option takes precedence.</t>
  </si>
  <si>
    <t>Edit the `/etc/ssh/sshd_config` file to set the `LogLevel` parameter as follows:
```
LogLevel VERBOSE
 - OR -
LogLevel INFO
```
**Note:** First occurrence of a option takes precedence.</t>
  </si>
  <si>
    <t>Edit the `/etc/ssh/sshd_config` file and add/modify the `MACs` line to contain a comma separated list of the site approved, supported "strong" MACs:
_Example:_
```
MACs hmac-sha2-512-etm@openssh.com,hmac-sha2-256-etm@openssh.com,hmac-sha2-512,hmac-sha2-256
```
**Note:** The first occurrence of an option takes precedence.</t>
  </si>
  <si>
    <t>Edit the `/etc/ssh/sshd_config` file to set the `MaxAuthTries` parameter to `4` or less above any `Match` entries as follows:
```
MaxAuthTries 4
```
**Note:** First occurrence of a option takes precedence, Match set statements withstanding.</t>
  </si>
  <si>
    <t>Edit the `/etc/ssh/sshd_config` file to set the `MaxSessions` parameter to `10` or less above any `Match` entries as follows:
```
MaxSessions 10
```
**Note:** First occurrence of a option takes precedence, Match set statements withstanding.</t>
  </si>
  <si>
    <t>Edit the `/etc/ssh/sshd_config` file to set the `MaxStartups` parameter to `10:30:60` or more restrictive:
```
MaxStartups 10:30:60
```
**Note:** First occurrence of a option takes precedence.</t>
  </si>
  <si>
    <t>Edit `/etc/ssh/sshd_config` and set the `PermitEmptyPasswords` parameter to `no` above any `Match` entries:
```
PermitEmptyPasswords no
```
**Note:** First occurrence of a option takes precedence, `Match` set statements withstanding.</t>
  </si>
  <si>
    <t>Edit the `/etc/ssh/sshd_config` file to set the `PermitRootLogin` parameter to `no` above any `Match` entries as follows:
```
PermitRootLogin no
```
**Note:** First occurrence of a option takes precedence, `Match` set statements withstanding.</t>
  </si>
  <si>
    <t>Edit the `/etc/ssh/sshd_config` file to set the parameter `PermitUserEnvironment` to `no`:
```
PermitUserEnvironment no
```
**Note:** First occurrence of a option takes precedence.</t>
  </si>
  <si>
    <t>Edit the `/etc/ssh/sshd_config` file to set the `UsePAM` parameter to `yes`:
```
UsePAM yes
```
**Note:** First occurrence of a option takes precedence.</t>
  </si>
  <si>
    <t>Edit `/etc/ssh/sshd_config` and set one or more of the parameters above any `Match` set statements as follows:
```
AllowUsers &lt;userlist&gt;
-OR-
AllowGroups &lt;grouplist&gt;
-OR-
DenyUsers &lt;userlist&gt;
-OR-
DenyGroups &lt;grouplist&gt;
```
**Note:** First occurrence of a option takes precedence, `Match` set statements withstanding.
Run the following command to reload the openSSH server daemon configuration:
```
# systemctl reload-or-try-restart sshd.service
```</t>
  </si>
  <si>
    <t>Edit the `/etc/ssh/sshd_config` file to set the parameter above any `Match` entries as follows:
```
Banner /etc/issue.net
```
**Note:** First occurrence of a option takes precedence, Match set statements withstanding.</t>
  </si>
  <si>
    <t>Edit the /etc/ssh/sshd_config file and add or modify the `Ciphers` line to contain a comma separated list of the site approved (Strong) Ciphers:
_Example:_
```
Ciphers chacha20-poly1305@openssh.com,aes256-gcm@openssh.com,aes128-gcm@openssh.com,aes256-ctr,aes192-ctr,aes128-ctr
```
**Note:** First occurrence of an option takes precedence.</t>
  </si>
  <si>
    <t>Edit the `/etc/ssh/sshd_config` file to set the parameters above any `Match` entries according to site policy. 
_Example:_
```
ClientAliveInterval 15
ClientAliveCountMax 3
```
**Note:** First occurrence of a option takes precedence, Match set statements withstanding.</t>
  </si>
  <si>
    <t>**- IF -** the version of `PAM` on the system is less that version `pam-1.1.8-23.`:
Run the following command to update to the latest version of `PAM`:
```
# yum upgrade pam
```</t>
  </si>
  <si>
    <t>Run the following command to install `libpwquality`:
```
# yum install libpwquality
```</t>
  </si>
  <si>
    <t>Edit the files `/etc/pam.d/system-auth` and `/etc/pam.d/password-auth`:
Add the following lines to the `auth` section:
```
auth required pam_faillock.so preauth silent audit deny=5 unlock_time=900 even_deny_root
auth [default=die] pam_faillock.so authfail audit deny=5 unlock_time=900 even_deny_root
```
The `auth` sections should look similar to the following example: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
_Example:_
```
auth required pam_env.so
auth required pam_faillock.so preauth silent audit deny=5 unlock_time=900 even_deny_root # &lt;- Under "auth required pam_env.so"
auth sufficient pam_unix.so try_first_pass
auth [default=die] pam_faillock.so authfail audit deny=5 unlock_time=900 even_deny_root # &lt;- Last auth line before "auth requisite pam_succeed_if.so"
auth requisite pam_succeed_if.so uid &gt;= 1000 quiet_success
auth required pam_deny.so
```
Add the following line to the `account` section:
```
account required pam_faillock.so
```
_Example:_
```
account required pam_faillock.so
account required pam_unix.so
account sufficient pam_localuser.so
account sufficient pam_pam_succeed_if.so uid &lt; 1000 quiet
account required pam_permit.so
````</t>
  </si>
  <si>
    <t>Edit the files `/etc/pam.d/system-auth` and `/etc/pam.d/password-auth`:
Edit the files `/etc/pam.d/system-auth` and `/etc/pam.d/password-auth`:
Add the following lines to the `auth` section:
```
auth required pam_faillock.so preauth silent audit deny=5 unlock_time=900 even_deny_root
auth [default=die] pam_faillock.so authfail audit deny=5 unlock_time=900 even_deny_root
```
The `auth` sections should look similar to the following example:
_Example:_
```
auth required pam_env.so
auth required pam_faillock.so preauth silent audit deny=5 unlock_time=900 even_deny_root # &lt;- Under "auth required pam_env.so"
auth sufficient pam_unix.so try_first_pass
auth [default=die] pam_faillock.so authfail audit deny=5 unlock_time=900 even_deny_root # &lt;- Last auth line before "auth requisite pam_succeed_if.so"
auth requisite pam_succeed_if.so uid &gt;= 1000 quiet_success
auth required pam_deny.so
```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t>
  </si>
  <si>
    <t>Edit the files /etc/pam.d/system-auth and /etc/pam.d/password-auth:
Add the following line to the `password` section:
```
password requisite pam_pwquality.so try_first_pass local_users_only
```
_Example password section:_
```
password requisite pam_pwquality.so try_first_pass local_users_only retry=3 #&lt;- added pam_pwquality.so line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</si>
  <si>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Edit or add the following line in `/etc/security/pwquality.conf` to a value of `2` or more and meets local site policy:
```
difok = 2
```
_Example:_
```
# sed -ri 's/^\s*difok\s*=/# &amp;/' /etc/security/pwquality.conf
# printf '\n%s' "difok = 2" &gt;&gt; /etc/security/pwquality.conf
```
Run the following script to remove setting `difok` on the `pam_pwquality.so` module in the PAM files:
```
#!/usr/bin/env bash
{
 for l_pam_file in system-auth password-auth; do
 sed -ri 's/(^\s*password\s+(requisite|required|sufficient)\s+pam_pwquality\.so.*)(\s+difok\s*=\s*\S+)(.*$)/\1\4/' /etc/pam.d/"$l_pam_file"
 done
}
```</t>
  </si>
  <si>
    <t>Edit the file `/etc/security/pwquality.conf` and add or modify the following line to set password length of `14` or more characters. Ensure that password length conforms to local site policy: 
```
minlen = 14
```
Run the following script to remove setting `minlen` on the `pam_pwquality.so` module in the PAM files:
```
#!/usr/bin/env bash
{
 for l_pam_file in system-auth password-auth; do
 sed -ri 's/(^\s*password\s+(requisite|required|sufficient)\s+pam_pwquality\.so.*)(\s+minlen\s*=\s*[0-9]+)(.*$)/\1\4/' /etc/pam.d/"$l_pam_file"
 done
}
```</t>
  </si>
  <si>
    <t>Edit `/etc/security/pwquality.conf` and add or modify the following line to set:
```
minclass = 4
```
**--AND/OR--**
```
dcredit = -_N&gt;
ucredit = &lt;N&gt;
ocredit = &lt;N&gt;
lcredit = &lt;N&gt;
```
_Example:_
```
# printf '\n%s' "minclass = 4" &gt;&gt; /etc/security/pwquality.conf
```
**--AND/OR--**
```
# printf '%s\n' "dcredit = -1" "ucredit = -1" "ocredit = -1" "lcredit = -1" &gt;&gt; /etc/security/pwquality.conf
```
Run the following script to remove setting `minclass`, `dcredit`, `ucredit`, `lcredit`, and `ocredit` on the `pam_pwquality.so` module in the PAM files
```
#!/usr/bin/env bash
{
 for l_pam_file in system-auth password-auth; do
 sed -ri 's/(^\s*password\s+(requisite|required|sufficient)\s+pam_pwquality\.so.*)(\s+minclass\s*=\s*\S+)(.*$)/\1\4/' /etc/pam.d/"$l_pam_file"
 sed -ri 's/(^\s*password\s+(requisite|required|sufficient)\s+pam_pwquality\.so.*)(\s+dcredit\s*=\s*\S+)(.*$)/\1\4/' /etc/pam.d/"$l_pam_file"
 sed -ri 's/(^\s*password\s+(requisite|required|sufficient)\s+pam_pwquality\.so.*)(\s+ucredit\s*=\s*\S+)(.*$)/\1\4/' /etc/pam.d/"$l_pam_file"
 sed -ri 's/(^\s*password\s+(requisite|required|sufficient)\s+pam_pwquality\.so.*)(\s+lcredit\s*=\s*\S+)(.*$)/\1\4/' /etc/pam.d/"$l_pam_file"
 sed -ri 's/(^\s*password\s+(requisite|required|sufficient)\s+pam_pwquality\.so.*)(\s+ocredit\s*=\s*\S+)(.*$)/\1\4/' /etc/pam.d/"$l_pam_file"
 done
}
```</t>
  </si>
  <si>
    <t>Edit `/etc/security/pwquality.conf` and add or modify the following line to set `maxrepeat` to `3` or less and not `0`. Ensure setting conforms to local site policy:
```
maxrepeat = 3
```
Run the following script to remove setting `maxrepeat` on the `pam_pwquality.so` module in the PAM files:
```
#!/usr/bin/env bash
{
 for l_pam_file in system-auth password-auth; do
 sed -ri 's/(^\s*password\s+(requisite|required|sufficient)\s+pam_pwquality\.so.*)(\s+maxrepeat\s*=\s*\S+)(.*$)/\1\4/' /etc/pam.d/"$l_pam_file"
 done
}
```</t>
  </si>
  <si>
    <t>Edit `/etc/security/pwquality.conf` and add or modify the following line to set `maxsequence` to `3` or less and not `0`. Ensure setting conforms to local site policy:
```
maxsequence = 3
```
Run the following script to remove setting `maxsequence` on the `pam_pwquality.so` module in the PAM files:
```
#!/usr/bin/env bash
{
 for l_pam_file in system-auth password-auth; do
 sed -ri 's/(^\s*password\s+(requisite|required|sufficient)\s+pam_pwquality\.so.*)(\s+maxsequence\s*=\s*\S+)(.*$)/\1\4/' /etc/pam.d/"$l_pam_file"
 done
}
```</t>
  </si>
  <si>
    <t>Edit `/etc/security/pwquality.conf` and comment out or remove any instance of `dictcheck = 0`: 
_Example:_
```
# sed -ri 's/^\s*dictcheck\s*=/# &amp;/' /etc/security/pwquality.conf
```
Run the following script to remove setting `dictcheck` on the `pam_pwquality.so` module in the PAM files:
```
#!/usr/bin/env bash
{
 for l_pam_file in system-auth password-auth; do
 sed -ri 's/(^\s*password\s+(requisite|required|sufficient)\s+pam_pwquality\.so.*)(\s+dictcheck\s*=\s*\S+)(.*$)/\1\4/' /etc/pam.d/"$l_pam_file"
 done
}
```</t>
  </si>
  <si>
    <t>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</si>
  <si>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#&lt;- added pam_pwquality.so line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</si>
  <si>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Edit the files /etc/pam.d/system-auth and /etc/pam.d/password-auth:
Edit the following lines and remove the `nullok` option:
```
auth sufficient pam_unix.so try_first_pass
account required pam_unix.so
password sufficient pam_unix.so sha512 shadow try_first_pass use_authtok
session required pam_unix.so
```</t>
  </si>
  <si>
    <t>Edit the files /etc/pam.d/system-auth and /etc/pam.d/password-auth:
Edit the following lines and remove the `remember=` option:
```
auth sufficient pam_unix.so try_first_pass
account required pam_unix.so
password sufficient pam_unix.so sha512 shadow try_first_pass use_authtok
session required pam_unix.so
```</t>
  </si>
  <si>
    <t>**Note:**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Edit the files /etc/pam.d/system-auth and /etc/pam.d/password-auth:
Edit the following lines and:
- Add the `sha512` argument
- Remove all `md5`, `bigcrypt`, `sha256`, and `blowfish` arguments
```
auth sufficient pam_unix.so try_first_pass
account required pam_unix.so
password sufficient pam_unix.so sha512 shadow try_first_pass use_authtok
session required pam_unix.so
```</t>
  </si>
  <si>
    <t>Edit the files /etc/pam.d/system-auth and /etc/pam.d/password-auth:
Edit the following line and add the `use_authtok` argument:
```
password sufficient pam_unix.so sha512 shadow try_first_pass use_authtok
```</t>
  </si>
  <si>
    <t>Run the following command to install `system-journal-gateway`:
```
# yum install system-journal-gateway
```</t>
  </si>
  <si>
    <t>Edit the `/etc/systemd/journald.conf` file and ensure that `ForwardToSyslog=yes` is removed.
Restart the service:
```
# systemctl systemctl reload-or-try-restart systemd-journald.service
```</t>
  </si>
  <si>
    <t>Edit `/etc/yum.conf` and set `gpgcheck=1` in the `[main]` section.
_Example:_
```
# sed -i 's/^gpgcheck\s*=\s*.*/gpgcheck=1/' /etc/yum.conf
```
Edit any failing files in `/etc/yum.repos.d/*` and set all instances starting with `gpgcheck` to `1`.
_Example:_
```
# find /etc/yum.repos.d/ -name "*.repo" -exec echo "Checking:" {} \; -exec sed -ri 's/^gpgcheck\s*=\s*.*/gpgcheck=1/' {} \;
```</t>
  </si>
  <si>
    <t>Run the following command to install `aide`:
```
# yum install aide
```
Configure `aide` as appropriate for your environment. Consult the `aide` documentation for options.
Initialize `aide`:
Run the following commands:
```
# aide --init
```
```
# mv /var/lib/aide/aide.db.new.gz /var/lib/aide/aide.db.gz
```</t>
  </si>
  <si>
    <t>Create an encrypted password with `grub2-setpassword`:
```
# grub2-setpassword
Enter password: &lt;password&gt;
Confirm password: &lt;password&gt;
```
**Note:** Requires version 7.2 or later</t>
  </si>
  <si>
    <t>Edit `/usr/lib/systemd/system/rescue.service` and `/usr/lib/systemd/system/emergency.service` and set `ExecStart` to use `/sbin/sulogin` or `/usr/sbin/sulogin`:
```
ExecStart=-/bin/sh -c "/sbin/sulogin; /usr/bin/systemctl --fail --no-block default"
```</t>
  </si>
  <si>
    <t>Set the following parameter in `/etc/sysctl.conf` or a file in `/etc/sysctl.d/` ending in `.conf`:
- `kernel.randomize_va_space = 2`
_Example:_
```
# printf '%s\n' "kernel.randomize_va_space = 2" &gt;&gt; /etc/sysctl.d/60-kernel_sysctl.conf
```
Run the following command to set the active kernel parameter:
```
# sysctl -w kernel.randomize_va_space=2
```
**Note:** If these settings appear in a canonically later file, or later in the same file, these settings will be overwritten</t>
  </si>
  <si>
    <t>Run the following command to install `SELinux`:
```
# yum install libselinux
```</t>
  </si>
  <si>
    <t>Run the following command to remove the `selinux=0` and `enforcing=0` parameters:
```
grubby --update-kernel ALL --remove-args "selinux=0 enforcing=0"
```
Edit `/etc/default/grub` and remove `selinux=0` and `enforcing=0` from all lines beginning with `GRUB_CMDLINE_LINUX=` or `GRUB_CMDLINE_LINUX_DEFAULT=`:
_Example:_
```
# sed -ri 's/\s*(selinux|enforcing)=0\s*//g' /etc/default/grub
```</t>
  </si>
  <si>
    <t>Run the following command to uninstall `setroubleshoot`:
```
# yum remove setroubleshoot
```</t>
  </si>
  <si>
    <t>Run the following command to uninstall `mcstrans`:
```
# yum remove mcstrans
```</t>
  </si>
  <si>
    <t>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**OR**
Run the following command to uninstall the GNOME desktop Manager package:
```
# yum remove gdm
```</t>
  </si>
  <si>
    <t>Run the following script to verify that the banner message is enabled and set:
```
#!/usr/bin/env bash
{
 l_pkgoutput=""
 if command -v dpkg-query &gt; /dev/null 2&gt; then
 l_pq="dpkg-query -W"
 elif command -v rpm &gt; /dev/null 2&gt; then
 l_pq="rpm -q"
 fi
 l_pcl="gdm gdm3" # Space seporated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_**OR**_
Run the following command to remove the gdm package:
```
# yum remove gdm
```</t>
  </si>
  <si>
    <t>Run the following command to install `chrony`:
```
# yum install chrony
```</t>
  </si>
  <si>
    <t>Run the following commands to stop `avahi-daemon.socket` and `avahi-daemon.service`, and remove the `avahi` package:
```
# systemctl stop avahi-daemon.socket avahi-daemon.service
# yum remove avahi
```
**-OR-**
**-IF-** the `avahi` package is required as a dependency:
Run the following commands to stop and mask the `avahi-daemon.socket` and `avahi-daemon.service`:
```
# systemctl stop avahi-daemon.socket avahi-daemon.service
# systemctl mask avahi-daemon.socket avahi-daemon.service
```</t>
  </si>
  <si>
    <t>Run the following commands to stop `dhcpd.service` and `dhcpd6.service` and remove `dhcp` package:
```
# systemctl stop dhcpd.service dhcpd6.service
# yum remove dhcp
```
**-OR-**
**-IF-** the `dhcp` package is required as a dependency:
Run the following commands to stop and mask `dhcpd.service` and `dhcpd6.service`:
```
# systemctl stop dhcpd.service dhcpd6.service
# systemctl mask dhcpd.service dhcpd6.service
```</t>
  </si>
  <si>
    <t>Run the following commands to stop `named.service` and remove `bind` package:
```
# systemctl stop named.service
# yum remove bind
```
**-OR-**
**-IF-** the `bind` package is required as a dependency:
Run the following commands to stop and mask `named.service`:
```
# systemctl stop named.service
# systemctl mask named.service
```</t>
  </si>
  <si>
    <t>Run the following commands to stop `dnsmasq.service` and remove `dnsmasq` package:
```
# systemctl stop dnsmasq.service
# yum remove dnsmasq
```
**-OR-**
**-IF-** the `dnsmasq` package is required as a dependency:
Run the following commands to stop and mask the `dnsmasq.service`:
```
# systemctl stop dnsmasq.service
# systemctl mask dnsmasq.service
```</t>
  </si>
  <si>
    <t>Run the following command to stop `smb.service` and remove `samba` package:
```
# systemctl stop smb.service
# yum remove samba
```
**-OR-**
**-IF-** the `samba` package is required as a dependency:
Run the following commands to stop and mask the `smb.service`:
```
# systemctl stop smb.service
# systemctl mask smb.service
```</t>
  </si>
  <si>
    <t>Run the following commands to stop `vsftpd.service` and remove `vsftpd` package:
```
# systemctl stop vsftpd.service
# yum remove vsftpd
```
**-OR-**
**-IF-**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</si>
  <si>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Run the following commands to stop `dovecot.socket`, `dovecot.service`, and `cyrus-imapd.service`, and remove `dovecot` and `cyrus-imapd` packages:
```
# systemctl stop dovecot.socket dovecot.service cyrus-imapd.service
# yum remove dovecot cyrus-imapd
```
**-OR-**
**-IF-**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</si>
  <si>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Run the following command to stop `nfs-server.service` and remove `nfs-utils` package:
```
# systemctl stop nfs-server.service
# yum remove nfs-utils
```
**-OR-**
**-IF-** the `nfs-utils` package is required as a dependency:
Run the following commands to stop and mask the `nfs-server.service`:
```
# systemctl stop nfs-server.service
# systemctl mask nfs-server.service
```</t>
  </si>
  <si>
    <t>Run the following commands to stop `ypserv.service` and remove `ypserv` package:
```
# systemctl stop ypserv.service
# yum remove ypserv
```
**-OR-**
**-IF-** the `ypserv` package is required as a dependency:
Run the following commands to stop and mask `ypserv.service`:
```
# systemctl stop ypserv.service
# systemctl mask ypserv.service
```</t>
  </si>
  <si>
    <t>Run the following commands to stop `cups.socket` and `cups.service`, and remove the `cups` package:
```
# systemctl stop cups.socket cups.service
# yum remove cups
```
**-OR-** 
**-IF-** the `cups` package is required as a dependency:
Run the following commands to stop and mask the `cups.socket` and `cups.service`:
```
# systemctl stop cups.socket cups.service
# systemctl mask cups.socket cups.service
```</t>
  </si>
  <si>
    <t>Run the following commands to stop `rpcbind.socket` and `rpcbind.service`, and remove the `rpcbind` package:
```
# systemctl stop rpcbind.socket rpcbind.service
# yum remove rpcbind
```
**-OR-**
**-IF-** the `rpcbind` package is required as a dependency:
Run the following commands to stop and mask the `rpcbind.socket` and `rpcbind.service`:
```
# systemctl stop rpcbind.socket rpcbind.service
# systemctl mask rpcbind.socket rpcbind.service
```</t>
  </si>
  <si>
    <t>Run the following commands to stop `rsyncd.socket` and `rsyncd.service`, and remove the `rsync` package:
```
# systemctl stop rsyncd.socket rsyncd.service
# yum remove rsync
```
**-OR-**
**-IF-** the `rsync` package is required as a dependency:
Run the following commands to stop and mask the `rsyncd.socket` and `rsyncd.service`:
```
# systemctl stop rsyncd.socket rsyncd.service
# systemctl mask rsyncd.socket rsyncd.service
```</t>
  </si>
  <si>
    <t>Run the following commands to stop `snmpd.service` and remove `net-snmp` package:
```
# systemctl stop snmpd.service
# yum remove net-snmp
```
**-OR-** If the package is required for dependencies:
Run the following commands to stop and mask the `snmpd.service`:
```
# systemctl stop snmpd.service
# systemctl mask snmpd.service
```</t>
  </si>
  <si>
    <t>Run the following commands to stop `telnet.socket` and remove the `telnet-server` package:
```
# systemctl stop telnet.socket
# yum remove telnet-server
```
**-OR-**
**-IF-** a package is installed **and** is required for dependencies:
Run the following commands to stop and mask `telnet.socket`:
```
# systemctl stop telnet.socket
# systemctl mask telnet.socket
```</t>
  </si>
  <si>
    <t>Run the following commands to stop `tftp.socket` and `tftp.service`, and remove the `tftp-server` package:
```
# systemctl stop tftp.socket tftp.service
# yum remove tftp-server
```
**-OR-**
**-IF-** the `tftp-server` package is required as a dependency:
Run the following commands to stop and mask `tftp.socket` and `tftp.service`:
```
# systemctl stop tftp.socket tftp.service
# systemctl mask tftp.socket tftp.service
```</t>
  </si>
  <si>
    <t>Run the following commands to stop `squid.service` and remove the `squid` package:
```
# systemctl stop squid.service
# yum remove squid
```
**-OR-** If the `squid` package is required as a dependency:
Run the following commands to stop and mask the `squid.service`:
```
# systemctl stop squid.service
# systemctl mask squid.service
```</t>
  </si>
  <si>
    <t>Run the following commands to stop `httpd.socket`, `httpd.service`, and `nginx.service`, and remove `httpd` and `nginx` packages:
```
# systemctl stop httpd.socket httpd.service nginx.service
# yum remove httpd nginx
```
**-OR-**
**-IF-**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</si>
  <si>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Run the following commands to stop `xinetd.service`, and remove the `xinetd` package:
```
# systemctl stop xinetd.service
# yum remove xinetd
```
**-OR-**
**-IF-** the `xinetd` package is required as a dependency:
Run the following commands to stop and mask the `xinetd.service`:
```
# systemctl stop xinetd.service
# systemctl mask xinetd.service
```</t>
  </si>
  <si>
    <t>Add or edit server or pool lines to `/etc/chrony.conf` as appropriate:
_Example:_
```
server &lt;remote-server&gt;
```</t>
  </si>
  <si>
    <t>Run the following command to remove `ftp`:
```
# yum remove ftp
```</t>
  </si>
  <si>
    <t>Run the following command to remove the ypbind package:
```
# yum remove ypbind
```</t>
  </si>
  <si>
    <t>Run the following command to remove the `telnet` package:
```
# yum remove telnet
```</t>
  </si>
  <si>
    <t>Run the following command to remove `tftp`:
```
# yum remove tftp
```</t>
  </si>
  <si>
    <t>Set the following parameters in `/etc/sysctl.conf` or a file in `/etc/sysctl.d/` ending in `.conf`:
- `net.ipv4.conf.all.send_redirects = 0`
- `net.ipv4.conf.default.send_redirects = 0`
_Example:_
```
# printf '%s\n' "net.ipv4.conf.all.send_redirects = 0" "net.ipv4.conf.default.send_redirects = 0" &gt;&gt; /etc/sysctl.d/60-netipv4_sysctl.conf
```
Run the following command to set the active kernel parameters:
```
# {
 sysctl -w net.ipv4.conf.all.send_redirects=0
 sysctl -w net.ipv4.conf.default.send_redirects=0
 sysctl -w net.ipv4.route.flush=1
}
```
**Note:** If these settings appear in a canonically later file, or later in the same file, these settings will be overwritten</t>
  </si>
  <si>
    <t>Set the following parameters in `/etc/sysctl.conf` or a file in `/etc/sysctl.d/` ending in `.conf`:
- `net.ipv4.conf.all.accept_source_route = 0`
- `net.ipv4.conf.default.accept_source_route = 0`
_Example:_
```
# printf '%s\n' "net.ipv4.conf.all.accept_source_route = 0" "net.ipv4.conf.default.accept_source_route = 0"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'%s\n' "net.ipv6.conf.all.accept_source_route = 0" "net.ipv6.conf.default.accept_source_route = 0" &gt;&gt; /etc/sysctl.d/60-netipv6_sysctl.conf
```
Run the following command to set the active kernel parameters:
```
# {
 sysctl -w net.ipv6.conf.all.accept_source_route=0
 sysctl -w net.ipv6.conf.default.accept_source_route=0
 sysctl -w net.ipv6.route.flush=1
}
```
**Note:** If these settings appear in a canonically later file, or later in the same file, these settings will be overwritten</t>
  </si>
  <si>
    <t>Set the following parameter in `/etc/sysctl.conf` or a file in `/etc/sysctl.d/` ending in `.conf`:
- `net.ipv4.icmp_ignore_bogus_error_responses = 1`
_Example:_
```
# printf '%s\n' "net.ipv4.icmp_ignore_bogus_error_responses = 1" &gt;&gt; /etc/sysctl.d/60-netipv4_sysctl.conf
```
Run the following command to set the active kernel parameters:
```
# {
 sysctl -w net.ipv4.icmp_ignore_bogus_error_responses=1
 sysctl -w net.ipv4.route.flush=1
}
```
**Note:** If these settings appear in a canonically later file, or later in the same file, these settings will be overwritten</t>
  </si>
  <si>
    <t>Set the following parameters in `/etc/sysctl.conf` or a file in `/etc/sysctl.d/` ending in `.conf`:
- `net.ipv4.conf.all.log_martians = 1`
- `net.ipv4.conf.default.log_martians = 1`
_Example:_
```
# printf '%s\n' "net.ipv4.conf.all.log_martians = 1" "net.ipv4.conf.default.log_martians = 1" &gt;&gt; /etc/sysctl.d/60-netipv4_sysctl.conf
```
Run the following command to set the active kernel parameters:
```
# {
 sysctl -w net.ipv4.conf.all.log_martians=1
 sysctl -w net.ipv4.conf.default.log_martians=1
 sysctl -w net.ipv4.route.flush=1
}
```
**Note:** If these settings appear in a canonically later file, or later in the same file, these settings will be overwritten</t>
  </si>
  <si>
    <t>Set the following parameters in `/etc/sysctl.conf` or a file in `/etc/sysctl.d/` ending in `.conf`:
- `net.ipv4.conf.all.accept_redirects = 0`
- `net.ipv4.conf.default.accept_redirects = 0`
_Example:_
```
# printf '%s\n' "net.ipv4.conf.all.accept_redirects = 0" "net.ipv4.conf.default.accept_redirects = 0"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'%s\n' "net.ipv6.conf.all.accept_redirects = 0" "net.ipv6.conf.default.accept_redirects = 0" &gt;&gt; /etc/sysctl.d/60-netipv6_sysctl.conf
```
Run the following command to set the active kernel parameters:
```
# {
 sysctl -w net.ipv6.conf.all.accept_redirects=0
 sysctl -w net.ipv6.conf.default.accept_redirects=0
 sysctl -w net.ipv6.route.flush=1
}
```
**Note:** If these settings appear in a canonically later file, or later in the same file, these settings will be overwritten</t>
  </si>
  <si>
    <t>Set the following parameters in `/etc/sysctl.conf` or a file in `/etc/sysctl.d/` ending in `.conf`:
- `net.ipv4.conf.all.secure_redirects = 0`
- `net.ipv4.conf.default.secure_redirects = 0`
_Example:_
```
# printf '%s\n' "net.ipv4.conf.all.secure_redirects = 0" "net.ipv4.conf.default.secure_redirects = 0" &gt;&gt; /etc/sysctl.d/60-netipv4_sysctl.conf
```
Run the following commands to set the active kernel parameters:
```
# {
 sysctl -w net.ipv4.conf.all.secure_redirects=0
 sysctl -w net.ipv4.conf.default.secure_redirects=0
 sysctl -w net.ipv4.route.flush=1
}
```
**Note:** If these settings appear in a canonically later file, or later in the same file, these settings will be overwritten</t>
  </si>
  <si>
    <t>Set the following parameters in `/etc/sysctl.conf` or a file in `/etc/sysctl.d/` ending in `.conf`:
- `net.ipv4.conf.all.rp_filter = 1`
- `net.ipv4.conf.default.rp_filter = 1`
_Example:_
```
# printf '%s\n' "net.ipv4.conf.all.rp_filter = 1" "net.ipv4.conf.default.rp_filter = 1" &gt;&gt; /etc/sysctl.d/60-netipv4_sysctl.conf
```
Run the following commands to set the active kernel parameters:
```
# {
 sysctl -w net.ipv4.conf.all.rp_filter=1
 sysctl -w net.ipv4.conf.default.rp_filter=1
 sysctl -w net.ipv4.route.flush=1
}
```
**Note:** If these settings appear in a canonically later file, or later in the same file, these settings will be overwritten</t>
  </si>
  <si>
    <t>Run the following command to install `FirewallD` and `iptables`:
```
# yum install firewalld iptables
```</t>
  </si>
  <si>
    <t>Run the following command to unmask `firewalld`
```
# systemctl unmask firewalld
```
Run the following command to enable and start `firewalld`
```
# systemctl --now enable firewalld
```</t>
  </si>
  <si>
    <t>Run the following command to assign an interface to the approprate zone.
```
# firewall-cmd --zone=&lt;Zone NAME&gt; --change-interface=&lt;INTERFACE NAME&gt;
```
_Example:_
```
# firewall-cmd --zone=customezone --change-interface=eth0
```</t>
  </si>
  <si>
    <t>Run the following command to install `nftables`
```
# yum install nftables
```</t>
  </si>
  <si>
    <t>3.4.4.3</t>
  </si>
  <si>
    <t>3.4.4.2</t>
  </si>
  <si>
    <t>3.4.4.1</t>
  </si>
  <si>
    <t>Ensure /tmp is a separate partition.
One method to achieve the recommended state is to execute the following method(s):
Create or update an entry for `/tmp` in `/etc/fstab`:
_ Example:_
```
tmpfs /tmp tmpfs defaults,rw,nosuid,nodev,noexec,relatime 0 0
```
Run the following command to remount `/tmp`
```
# mount -o remount,noexec,nodev,nosuid /tmp
```
**- OR -** if `/tmp` is not already mounted, run the following command to mount `/tmp`:
```
# mount /tmp
```</t>
  </si>
  <si>
    <t>Ensure access to the su command is restricted.
One method to achieve the recommended state is to execute the following method(s):
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</si>
  <si>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Ensure address space layout randomization (ASLR) is enabled.
One method to achieve the recommended state is to execute the following method(s):
Set the following parameter in `/etc/sysctl.conf` or a file in `/etc/sysctl.d/` ending in `.conf`:
- `kernel.randomize_va_space = 2`
_Example:_
```
# printf '%s\n' "kernel.randomize_va_space = 2" &gt;&gt; /etc/sysctl.d/60-kernel_sysctl.conf
```
Run the following command to set the active kernel parameter:
```
# sysctl -w kernel.randomize_va_space=2
```
**Note:** If these settings appear in a canonically later file, or later in the same file, these settings will be overwritten</t>
  </si>
  <si>
    <t>Ensure AIDE is installed.
One method to achieve the recommended state is to execute the following method(s):
Run the following command to install `aide`:
```
# yum install aide
```
Configure `aide` as appropriate for your environment. Consult the `aide` documentation for options.
Initialize `aide`:
Run the following commands:
```
# aide --init
```
```
# mv /var/lib/aide/aide.db.new.gz /var/lib/aide/aide.db.gz
```</t>
  </si>
  <si>
    <t>Ensure an nftables table exists.
One method to achieve the recommended state is to execute the following method(s):
Run the following command to create a table in nftables
```
# nft create table inet 
```
_Example:_
```
# nft create table inet filter
```</t>
  </si>
  <si>
    <t>Ensure gpgcheck is globally activated.
One method to achieve the recommended state is to execute the following method(s):
Edit `/etc/yum.conf` and set `gpgcheck=1` in the `[main]` section.
_Example:_
```
# sed -i 's/^gpgcheck\s*=\s*.*/gpgcheck=1/' /etc/yum.conf
```
Edit any failing files in `/etc/yum.repos.d/*` and set all instances starting with `gpgcheck` to `1`.
_Example:_
```
# find /etc/yum.repos.d/ -name "*.repo" -exec echo "Checking:" {} \; -exec sed -ri 's/^gpgcheck\s*=\s*.*/gpgcheck=1/' {} \;
```</t>
  </si>
  <si>
    <t>Ensure authentication required for single user mode.
One method to achieve the recommended state is to execute the following method(s):
Edit `/usr/lib/systemd/system/rescue.service` and `/usr/lib/systemd/system/emergency.service` and set `ExecStart` to use `/sbin/sulogin` or `/usr/sbin/sulogin`:
```
ExecStart=-/bin/sh -c "/sbin/sulogin; /usr/bin/systemctl --fail --no-block default"
```</t>
  </si>
  <si>
    <t>Ensure bootloader password is set.
One method to achieve the recommended state is to execute the following method(s):
Create an encrypted password with `grub2-setpassword`:
```
# grub2-setpassword
Enter password: &lt;password&gt;
Confirm password: &lt;password&gt;
```
**Note:** Requires version 7.2 or later</t>
  </si>
  <si>
    <t>Ensure chrony is configured.
One method to achieve the recommended state is to execute the following method(s):
Add or edit server or pool lines to `/etc/chrony.conf` as appropriate:
_Example:_
```
server &lt;remote-server&gt;
```</t>
  </si>
  <si>
    <t>Ensure core dump backtraces are disabled.
One method to achieve the recommended state is to execute the following method(s):
Create or edit the file `/etc/systemd/coredump.conf` and edit or add the following line:
```
ProcessSizeMax=0
```</t>
  </si>
  <si>
    <t>Ensure core dump storage is disabled.
One method to achieve the recommended state is to execute the following method(s):
Create or edit the file `/etc/systemd/coredump.conf` and edit or add the following line:
```
Storage=none
```</t>
  </si>
  <si>
    <t>Ensure ptrace_scope is restricted.
One method to achieve the recommended state is to execute the following method(s):
Set the following parameter in `/etc/sysctl.conf` or a file in `/etc/sysctl.d/` ending in `.conf`:
- `kernel.yama.ptrace_scope = 1`
_Example:_
```
# printf '%s\n' "kernel.yama.ptrace_scope = 1" &gt;&gt; /etc/sysctl.d/60-kernel_sysctl.conf
```
Run the following command to set the active kernel parameter:
```
# sysctl -w kernel.yama.ptrace_scope=1
```
**Note:** If these settings appear in a canonically later file, or later in the same file, these settings will be overwritten</t>
  </si>
  <si>
    <t>Ensure firewalld is installed.
One method to achieve the recommended state is to execute the following method(s):
Run the following command to install `FirewallD` and `iptables`:
```
# yum install firewalld iptables
```</t>
  </si>
  <si>
    <t>Ensure firewalld service enabled and running.
One method to achieve the recommended state is to execute the following method(s):
Run the following command to unmask `firewalld`
```
# systemctl unmask firewalld
```
Run the following command to enable and start `firewalld`
```
# systemctl --now enable firewalld
```</t>
  </si>
  <si>
    <t>Ensure GDM login banner is configured.
One method to achieve the recommended state is to execute the following method(s):
Run the following script to verify that the banner message is enabled and set:
```
#!/usr/bin/env bash
{
 l_pkgoutput=""
 if command -v dpkg-query &gt; /dev/null 2&gt; then
 l_pq="dpkg-query -W"
 elif command -v rpm &gt; /dev/null 2&gt; then
 l_pq="rpm -q"
 fi
 l_pcl="gdm gdm3" # Space seporated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_**OR**_
Run the following command to remove the gdm package:
```
# yum remove gdm
```</t>
  </si>
  <si>
    <t>Ensure ip6tables default deny firewall policy.
One method to achieve the recommended state is to execute the following method(s):
Run the following commands to implement a default DROP policy:
```
# ip6tables -P INPUT DROP
# ip6tables -P OUTPUT DROP
# ip6tables -P FORWARD DROP
```</t>
  </si>
  <si>
    <t>Ensure ip6tables firewall rules exist for all open ports.
One method to achieve the recommended state is to execute the following method(s):
For each port identified in the audit which does not have a firewall rule establish a proper rule for accepting inbound connections:
```
# ip6tables -A INPUT -p &lt;protocol&gt; --dport &lt;port&gt; -m state --state NEW -j ACCEPT
```</t>
  </si>
  <si>
    <t>Ensure GDM automatic mounting of removable media is disabled.
One method to achieve the recommended state is to execute the following method(s):
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seporated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**OR**
Run the following command to uninstall the GNOME desktop Manager package:
```
# yum remove gdm
```</t>
  </si>
  <si>
    <t>Ensure GDM disable-user-list option is enabled.
One method to achieve the recommended state is to execute the following method(s):
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_**OR**_
Run the following command to remove the GNOME package:
```
# yum remove gdm
```</t>
  </si>
  <si>
    <t>Ensure ip6tables loopback traffic is configured.
One method to achieve the recommended state is to execute the following method(s):
Run the following commands to implement the loopback rules:
```
# ip6tables -A INPUT -i lo -j ACCEPT
# ip6tables -A OUTPUT -o lo -j ACCEPT
# ip6tables -A INPUT -s ::1 -j DROP
```</t>
  </si>
  <si>
    <t>Ensure ip6tables outbound and established connections are configured.
One method to achieve the recommended state is to execute the following method(s):
Configure iptables in accordance with site policy. The following commands will implement a policy to allow all outbound connections and all established connections:
```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
```</t>
  </si>
  <si>
    <t>Ensure time synchronization is in use.
One method to achieve the recommended state is to execute the following method(s):
Run the following command to install `chrony`:
```
# yum install chrony
```</t>
  </si>
  <si>
    <t>Ensure ip6tables rules are saved.
One method to achieve the recommended state is to execute the following method(s):
Run the following commands to create or update the `/etc/sysconfig/ip6tables` file:
Run the following command to review the current running `iptables` configuration:
```
# ip6tables -L
```
Output should include:
```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
Run the following command to save the verified running configuration to the file `/etc/sysconfig/ip6tables`:
```
# service ip6tables save
ip6tables: Saving firewall rules to /etc/sysconfig/ip6table[ OK ]
```</t>
  </si>
  <si>
    <t>Ensure autofs services are not in use.
One method to achieve the recommended state is to execute the following method(s):
Run the following commands to stop `autofs.service` and remove `autofs` package:
```
# systemctl stop autofs.service
# yum remove autofs
```
**-OR-**
**-IF-** the `autofs` package is required as a dependency:
Run the following commands to stop and mask `autofs.service`:
```
# systemctl stop autofs.service
# systemctl mask autofs.service
```</t>
  </si>
  <si>
    <t>Ensure avahi daemon services are not in use.
One method to achieve the recommended state is to execute the following method(s):
Run the following commands to stop `avahi-daemon.socket` and `avahi-daemon.service`, and remove the `avahi` package:
```
# systemctl stop avahi-daemon.socket avahi-daemon.service
# yum remove avahi
```
**-OR-**
**-IF-** the `avahi` package is required as a dependency:
Run the following commands to stop and mask the `avahi-daemon.socket` and `avahi-daemon.service`:
```
# systemctl stop avahi-daemon.socket avahi-daemon.service
# systemctl mask avahi-daemon.socket avahi-daemon.service
```</t>
  </si>
  <si>
    <t>Ensure dhcp server services are not in use.
One method to achieve the recommended state is to execute the following method(s):
Run the following commands to stop `dhcpd.service` and `dhcpd6.service` and remove `dhcp` package:
```
# systemctl stop dhcpd.service dhcpd6.service
# yum remove dhcp
```
**-OR-**
**-IF-** the `dhcp` package is required as a dependency:
Run the following commands to stop and mask `dhcpd.service` and `dhcpd6.service`:
```
# systemctl stop dhcpd.service dhcpd6.service
# systemctl mask dhcpd.service dhcpd6.service
```</t>
  </si>
  <si>
    <t>Ensure dns server services are not in use.
One method to achieve the recommended state is to execute the following method(s):
Run the following commands to stop `named.service` and remove `bind` package:
```
# systemctl stop named.service
# yum remove bind
```
**-OR-**
**-IF-** the `bind` package is required as a dependency:
Run the following commands to stop and mask `named.service`:
```
# systemctl stop named.service
# systemctl mask named.service
```</t>
  </si>
  <si>
    <t>Ensure dnsmasq services are not in use.
One method to achieve the recommended state is to execute the following method(s):
Run the following commands to stop `dnsmasq.service` and remove `dnsmasq` package:
```
# systemctl stop dnsmasq.service
# yum remove dnsmasq
```
**-OR-**
**-IF-** the `dnsmasq` package is required as a dependency:
Run the following commands to stop and mask the `dnsmasq.service`:
```
# systemctl stop dnsmasq.service
# systemctl mask dnsmasq.service
```</t>
  </si>
  <si>
    <t>Ensure ftp server services are not in use.
One method to achieve the recommended state is to execute the following method(s):
Run the following commands to stop `vsftpd.service` and remove `vsftpd` package:
```
# systemctl stop vsftpd.service
# yum remove vsftpd
```
**-OR-**
**-IF-**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</si>
  <si>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Ensure message access server services are not in use.
One method to achieve the recommended state is to execute the following method(s):
Run the following commands to stop `dovecot.socket`, `dovecot.service`, and `cyrus-imapd.service`, and remove `dovecot` and `cyrus-imapd` packages:
```
# systemctl stop dovecot.socket dovecot.service cyrus-imapd.service
# yum remove dovecot cyrus-imapd
```
**-OR-**
**-IF-**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</si>
  <si>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Ensure network file system services are not in use.
One method to achieve the recommended state is to execute the following method(s):
Run the following command to stop `nfs-server.service` and remove `nfs-utils` package:
```
# systemctl stop nfs-server.service
# yum remove nfs-utils
```
**-OR-**
**-IF-** the `nfs-utils` package is required as a dependency:
Run the following commands to stop and mask the `nfs-server.service`:
```
# systemctl stop nfs-server.service
# systemctl mask nfs-server.service
```</t>
  </si>
  <si>
    <t>Ensure nis server services are not in use.
One method to achieve the recommended state is to execute the following method(s):
Run the following commands to stop `ypserv.service` and remove `ypserv` package:
```
# systemctl stop ypserv.service
# yum remove ypserv
```
**-OR-**
**-IF-** the `ypserv` package is required as a dependency:
Run the following commands to stop and mask `ypserv.service`:
```
# systemctl stop ypserv.service
# systemctl mask ypserv.service
```</t>
  </si>
  <si>
    <t>Ensure only approved services are listening on a network interface.
One method to achieve the recommended state is to execute the following method(s):
Run the following commands to stop the service and remove the package containing the service:
```
# systemctl stop &lt;service_name&gt;.socket &lt;service_name&gt;.service
# yum remove &lt;package_name&gt;
```
**-OR-**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</si>
  <si>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Ensure print server services are not in use.
One method to achieve the recommended state is to execute the following method(s):
Run the following commands to stop `cups.socket` and `cups.service`, and remove the `cups` package:
```
# systemctl stop cups.socket cups.service
# yum remove cups
```
**-OR-** 
**-IF-** the `cups` package is required as a dependency:
Run the following commands to stop and mask the `cups.socket` and `cups.service`:
```
# systemctl stop cups.socket cups.service
# systemctl mask cups.socket cups.service
```</t>
  </si>
  <si>
    <t>Ensure rpcbind services are not in use.
One method to achieve the recommended state is to execute the following method(s):
Run the following commands to stop `rpcbind.socket` and `rpcbind.service`, and remove the `rpcbind` package:
```
# systemctl stop rpcbind.socket rpcbind.service
# yum remove rpcbind
```
**-OR-**
**-IF-** the `rpcbind` package is required as a dependency:
Run the following commands to stop and mask the `rpcbind.socket` and `rpcbind.service`:
```
# systemctl stop rpcbind.socket rpcbind.service
# systemctl mask rpcbind.socket rpcbind.service
```</t>
  </si>
  <si>
    <t>Ensure rsync services are not in use.
One method to achieve the recommended state is to execute the following method(s):
Run the following commands to stop `rsyncd.socket` and `rsyncd.service`, and remove the `rsync` package:
```
# systemctl stop rsyncd.socket rsyncd.service
# yum remove rsync
```
**-OR-**
**-IF-** the `rsync` package is required as a dependency:
Run the following commands to stop and mask the `rsyncd.socket` and `rsyncd.service`:
```
# systemctl stop rsyncd.socket rsyncd.service
# systemctl mask rsyncd.socket rsyncd.service
```</t>
  </si>
  <si>
    <t>Ensure samba file server services are not in use.
One method to achieve the recommended state is to execute the following method(s):
Run the following command to stop `smb.service` and remove `samba` package:
```
# systemctl stop smb.service
# yum remove samba
```
**-OR-**
**-IF-** the `samba` package is required as a dependency:
Run the following commands to stop and mask the `smb.service`:
```
# systemctl stop smb.service
# systemctl mask smb.service
```</t>
  </si>
  <si>
    <t>Ensure snmp services are not in use.
One method to achieve the recommended state is to execute the following method(s):
Run the following commands to stop `snmpd.service` and remove `net-snmp` package:
```
# systemctl stop snmpd.service
# yum remove net-snmp
```
**-OR-** If the package is required for dependencies:
Run the following commands to stop and mask the `snmpd.service`:
```
# systemctl stop snmpd.service
# systemctl mask snmpd.service
```</t>
  </si>
  <si>
    <t>Ensure telnet server services are not in use.
One method to achieve the recommended state is to execute the following method(s):
Run the following commands to stop `telnet.socket` and remove the `telnet-server` package:
```
# systemctl stop telnet.socket
# yum remove telnet-server
```
**-OR-**
**-IF-** a package is installed **and** is required for dependencies:
Run the following commands to stop and mask `telnet.socket`:
```
# systemctl stop telnet.socket
# systemctl mask telnet.socket
```</t>
  </si>
  <si>
    <t>Ensure tftp server services are not in use.
One method to achieve the recommended state is to execute the following method(s):
Run the following commands to stop `tftp.socket` and `tftp.service`, and remove the `tftp-server` package:
```
# systemctl stop tftp.socket tftp.service
# yum remove tftp-server
```
**-OR-**
**-IF-** the `tftp-server` package is required as a dependency:
Run the following commands to stop and mask `tftp.socket` and `tftp.service`:
```
# systemctl stop tftp.socket tftp.service
# systemctl mask tftp.socket tftp.service
```</t>
  </si>
  <si>
    <t>Ensure web proxy server services are not in use.
One method to achieve the recommended state is to execute the following method(s):
Run the following commands to stop `squid.service` and remove the `squid` package:
```
# systemctl stop squid.service
# yum remove squid
```
**-OR-** If the `squid` package is required as a dependency:
Run the following commands to stop and mask the `squid.service`:
```
# systemctl stop squid.service
# systemctl mask squid.service
```</t>
  </si>
  <si>
    <t>Ensure web server services are not in use.
One method to achieve the recommended state is to execute the following method(s):
Run the following commands to stop `httpd.socket`, `httpd.service`, and `nginx.service`, and remove `httpd` and `nginx` packages:
```
# systemctl stop httpd.socket httpd.service nginx.service
# yum remove httpd nginx
```
**-OR-**
**-IF-** a package is installed **and** is required for dependencies:
Run the following commands to stop and mask `httpd.socket`, `httpd.service`, and `nginx.service`:
```
# systemctl stop httpd.socket httpd.service nginx.service
# systemctl mask httpd.socket httpd.service nginx.service
```
**Note:** Other web server packages may exist. If not required and authorized by local site policy, they should also be removed. If the package is required for a dependency, the service and socket should be stopped and masked.</t>
  </si>
  <si>
    <t>Ensure xinetd services are not in use.
One method to achieve the recommended state is to execute the following method(s):
Run the following commands to stop `xinetd.service`, and remove the `xinetd` package:
```
# systemctl stop xinetd.service
# yum remove xinetd
```
**-OR-**
**-IF-** the `xinetd` package is required as a dependency:
Run the following commands to stop and mask the `xinetd.service`:
```
# systemctl stop xinetd.service
# systemctl mask xinetd.service
```</t>
  </si>
  <si>
    <t>Ensure ftp client is not installed.
One method to achieve the recommended state is to execute the following method(s):
Run the following command to remove `ftp`:
```
# yum remove ftp
```</t>
  </si>
  <si>
    <t>Ensure nis client is not installed.
One method to achieve the recommended state is to execute the following method(s):
Run the following command to remove the ypbind package:
```
# yum remove ypbind
```</t>
  </si>
  <si>
    <t>Ensure telnet client is not installed.
One method to achieve the recommended state is to execute the following method(s):
Run the following command to remove the `telnet` package:
```
# yum remove telnet
```</t>
  </si>
  <si>
    <t>Ensure tftp client is not installed.
One method to achieve the recommended state is to execute the following method(s):
Run the following command to remove `tftp`:
```
# yum remove tftp
```</t>
  </si>
  <si>
    <t>Ensure bluetooth services are not in use.
One method to achieve the recommended state is to execute the following method(s):
Run the following commands to stop `bluetooth.service`, and remove the `bluez` package:
```
# systemctl stop bluetooth.service
# yum remove bluez
```
**-OR-**
**-IF-** the `bluez` package is required as a dependency:
Run the following commands to stop and mask `bluetooth.service`:
```
# systemctl stop bluetooth.service
# systemctl mask bluetooth.service
```
**Note:** A reboot may be required</t>
  </si>
  <si>
    <t>Ensure bogus icmp responses are ignored.
One method to achieve the recommended state is to execute the following method(s):
Set the following parameter in `/etc/sysctl.conf` or a file in `/etc/sysctl.d/` ending in `.conf`:
- `net.ipv4.icmp_ignore_bogus_error_responses = 1`
_Example:_
```
# printf '%s\n' "net.ipv4.icmp_ignore_bogus_error_responses = 1" &gt;&gt; /etc/sysctl.d/60-netipv4_sysctl.conf
```
Run the following command to set the active kernel parameters:
```
# {
 sysctl -w net.ipv4.icmp_ignore_bogus_error_responses=1
 sysctl -w net.ipv4.route.flush=1
}
```
**Note:** If these settings appear in a canonically later file, or later in the same file, these settings will be overwritten</t>
  </si>
  <si>
    <t>Ensure broadcast icmp requests are ignored.
One method to achieve the recommended state is to execute the following method(s):
Set the following parameter in `/etc/sysctl.conf` or a file in `/etc/sysctl.d/` ending in `.conf`:
- `net.ipv4.icmp_echo_ignore_broadcasts = 1`
_Example:_
```
# printf '%s\n' "net.ipv4.icmp_echo_ignore_broadcasts = 1" &gt;&gt; /etc/sysctl.d/60-netipv4_sysctl.conf
```
Run the following command to set the active kernel parameters:
```
# {
 sysctl -w net.ipv4.icmp_echo_ignore_broadcasts=1
 sysctl -w net.ipv4.route.flush=1
}
```
**Note:** If these settings appear in a canonically later file, or later in the same file, these settings will be overwritten</t>
  </si>
  <si>
    <t>Ensure icmp redirects are not accepted.
One method to achieve the recommended state is to execute the following method(s):
Set the following parameters in `/etc/sysctl.conf` or a file in `/etc/sysctl.d/` ending in `.conf`:
- `net.ipv4.conf.all.accept_redirects = 0`
- `net.ipv4.conf.default.accept_redirects = 0`
_Example:_
```
# printf '%s\n' "net.ipv4.conf.all.accept_redirects = 0" "net.ipv4.conf.default.accept_redirects = 0"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'%s\n' "net.ipv6.conf.all.accept_redirects = 0" "net.ipv6.conf.default.accept_redirects = 0" &gt;&gt; /etc/sysctl.d/60-netipv6_sysctl.conf
```
Run the following command to set the active kernel parameters:
```
# {
 sysctl -w net.ipv6.conf.all.accept_redirects=0
 sysctl -w net.ipv6.conf.default.accept_redirects=0
 sysctl -w net.ipv6.route.flush=1
}
```
**Note:** If these settings appear in a canonically later file, or later in the same file, these settings will be overwritten</t>
  </si>
  <si>
    <t>Ensure ip forwarding is disabled.
One method to achieve the recommended state is to execute the following method(s):
Set the following parameter in `/etc/sysctl.conf` or a file in `/etc/sysctl.d/` ending in `.conf`:
- `net.ipv4.ip_forward = 0`
_Example:_
```
# printf '%s\n' "net.ipv4.ip_forward = 0"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'%s\n' "net.ipv6.conf.all.forwarding = 0" &gt;&gt; /etc/sysctl.d/60-netipv6_sysctl.conf
```
Run the following command to set the active kernel parameters:
```
# {
 sysctl -w net.ipv6.conf.all.forwarding=0
 sysctl -w net.ipv6.route.flush=1
}
```
**Note:** If these settings appear in a canonically later file, or later in the same file, these settings will be overwritten</t>
  </si>
  <si>
    <t>Ensure ipv6 router advertisements are not accepted.
One method to achieve the recommended state is to execute the following method(s):
**-IF-** IPv6 is enabled on the system:
Set the following parameters in `/etc/sysctl.conf` or a file in `/etc/sysctl.d/` ending in `.conf`:
- `net.ipv6.conf.all.accept_ra = 0`
- `net.ipv6.conf.default.accept_ra = 0`
_Example:_
```
# printf '%s\n' "net.ipv6.conf.all.accept_ra = 0" "net.ipv6.conf.default.accept_ra = 0" &gt;&gt; /etc/sysctl.d/60-netipv6_sysctl.conf
```
Run the following command to set the active kernel parameters:
```
# {
 sysctl -w net.ipv6.conf.all.accept_ra=0
 sysctl -w net.ipv6.conf.default.accept_ra=0
 sysctl -w net.ipv6.route.flush=1
}
```
**Note:** If these settings appear in a canonically later file, or later in the same file, these settings will be overwritten</t>
  </si>
  <si>
    <t>Ensure iptables are flushed with nftables.
One method to achieve the recommended state is to execute the following method(s):
Run the following commands to flush iptables:
For iptables:
```
# iptables -F
```
For ip6tables:
```
# ip6tables -F
```</t>
  </si>
  <si>
    <t>Ensure packet redirect sending is disabled.
One method to achieve the recommended state is to execute the following method(s):
Set the following parameters in `/etc/sysctl.conf` or a file in `/etc/sysctl.d/` ending in `.conf`:
- `net.ipv4.conf.all.send_redirects = 0`
- `net.ipv4.conf.default.send_redirects = 0`
_Example:_
```
# printf '%s\n' "net.ipv4.conf.all.send_redirects = 0" "net.ipv4.conf.default.send_redirects = 0" &gt;&gt; /etc/sysctl.d/60-netipv4_sysctl.conf
```
Run the following command to set the active kernel parameters:
```
# {
 sysctl -w net.ipv4.conf.all.send_redirects=0
 sysctl -w net.ipv4.conf.default.send_redirects=0
 sysctl -w net.ipv4.route.flush=1
}
```
**Note:** If these settings appear in a canonically later file, or later in the same file, these settings will be overwritten</t>
  </si>
  <si>
    <t>Ensure reverse path filtering is enabled.
One method to achieve the recommended state is to execute the following method(s):
Set the following parameters in `/etc/sysctl.conf` or a file in `/etc/sysctl.d/` ending in `.conf`:
- `net.ipv4.conf.all.rp_filter = 1`
- `net.ipv4.conf.default.rp_filter = 1`
_Example:_
```
# printf '%s\n' "net.ipv4.conf.all.rp_filter = 1" "net.ipv4.conf.default.rp_filter = 1" &gt;&gt; /etc/sysctl.d/60-netipv4_sysctl.conf
```
Run the following commands to set the active kernel parameters:
```
# {
 sysctl -w net.ipv4.conf.all.rp_filter=1
 sysctl -w net.ipv4.conf.default.rp_filter=1
 sysctl -w net.ipv4.route.flush=1
}
```
**Note:** If these settings appear in a canonically later file, or later in the same file, these settings will be overwritten</t>
  </si>
  <si>
    <t>Ensure secure icmp redirects are not accepted.
One method to achieve the recommended state is to execute the following method(s):
Set the following parameters in `/etc/sysctl.conf` or a file in `/etc/sysctl.d/` ending in `.conf`:
- `net.ipv4.conf.all.secure_redirects = 0`
- `net.ipv4.conf.default.secure_redirects = 0`
_Example:_
```
# printf '%s\n' "net.ipv4.conf.all.secure_redirects = 0" "net.ipv4.conf.default.secure_redirects = 0" &gt;&gt; /etc/sysctl.d/60-netipv4_sysctl.conf
```
Run the following commands to set the active kernel parameters:
```
# {
 sysctl -w net.ipv4.conf.all.secure_redirects=0
 sysctl -w net.ipv4.conf.default.secure_redirects=0
 sysctl -w net.ipv4.route.flush=1
}
```
**Note:** If these settings appear in a canonically later file, or later in the same file, these settings will be overwritten</t>
  </si>
  <si>
    <t>Ensure iptables default deny firewall policy.
One method to achieve the recommended state is to execute the following method(s):
Run the following commands to implement a default DROP policy:
```
# iptables -P INPUT DROP
# iptables -P OUTPUT DROP
# iptables -P FORWARD DROP
```</t>
  </si>
  <si>
    <t>Ensure source routed packets are not accepted.
One method to achieve the recommended state is to execute the following method(s):
Set the following parameters in `/etc/sysctl.conf` or a file in `/etc/sysctl.d/` ending in `.conf`:
- `net.ipv4.conf.all.accept_source_route = 0`
- `net.ipv4.conf.default.accept_source_route = 0`
_Example:_
```
# printf '%s\n' "net.ipv4.conf.all.accept_source_route = 0" "net.ipv4.conf.default.accept_source_route = 0"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'%s\n' "net.ipv6.conf.all.accept_source_route = 0" "net.ipv6.conf.default.accept_source_route = 0" &gt;&gt; /etc/sysctl.d/60-netipv6_sysctl.conf
```
Run the following command to set the active kernel parameters:
```
# {
 sysctl -w net.ipv6.conf.all.accept_source_route=0
 sysctl -w net.ipv6.conf.default.accept_source_route=0
 sysctl -w net.ipv6.route.flush=1
}
```
**Note:** If these settings appear in a canonically later file, or later in the same file, these settings will be overwritten</t>
  </si>
  <si>
    <t>Ensure iptables loopback traffic is configured.
One method to achieve the recommended state is to execute the following method(s):
Run the following commands to implement the loopback rules:
```
# iptables -A INPUT -i lo -j ACCEPT
# iptables -A OUTPUT -o lo -j ACCEPT
# iptables -A INPUT -s 127.0.0.0/8 -j DROP
```</t>
  </si>
  <si>
    <t>Ensure suspicious packets are logged.
One method to achieve the recommended state is to execute the following method(s):
Set the following parameters in `/etc/sysctl.conf` or a file in `/etc/sysctl.d/` ending in `.conf`:
- `net.ipv4.conf.all.log_martians = 1`
- `net.ipv4.conf.default.log_martians = 1`
_Example:_
```
# printf '%s\n' "net.ipv4.conf.all.log_martians = 1" "net.ipv4.conf.default.log_martians = 1" &gt;&gt; /etc/sysctl.d/60-netipv4_sysctl.conf
```
Run the following command to set the active kernel parameters:
```
# {
 sysctl -w net.ipv4.conf.all.log_martians=1
 sysctl -w net.ipv4.conf.default.log_martians=1
 sysctl -w net.ipv4.route.flush=1
}
```
**Note:** If these settings appear in a canonically later file, or later in the same file, these settings will be overwritten</t>
  </si>
  <si>
    <t>Ensure tcp syn cookies is enabled.
One method to achieve the recommended state is to execute the following method(s):
Set the following parameter in `/etc/sysctl.conf` or a file in `/etc/sysctl.d/` ending in `.conf`:
- `net.ipv4.tcp_syncookies = 1`
_Example:_
```
# printf '%s\n' "net.ipv4.tcp_syncookies = 1" &gt;&gt; /etc/sysctl.d/60-netipv4_sysctl.conf
```
Run the following command to set the active kernel parameters:
```
# {
 sysctl -w net.ipv4.tcp_syncookies=1
 sysctl -w net.ipv4.route.flush=1
}
```
**Note:** If these settings appear in a canonically later file, or later in the same file, these settings will be overwritten</t>
  </si>
  <si>
    <t>Ensure a single firewall configuration utility is in use.
One method to achieve the recommended state is to execute the following method(s):
Determine which firewall utility to use in your environment. Ensure it also follows local site policy, and follow the guidance for that option:
 **OPTION 1** - FirewallD:
Run the following command to uninstall `nftables` and `iptables-services`
```
# yum remove nftables iptables-services
```
 **- OR -** If the package is required for a dependency and is authorized by local sight policy, run the following commands to stop and mask `nftables.service`, `iptables.service`, and `ip6tables.service`:
```
# systemctl stop nftables.service iptables.service ip6tables.service
# systemctl mask nftables.service iptables.service ip6tables.service
```
Follow the guidance in subsection "Configure firewalld. Skip sections "Configure nftables" and "Configure iptables"
 **OPTION 2** - NFTables:
Run the following command to uninstall `firewalld` and `iptables-services`
```
# yum remove firewalld iptables-services
```
 **- OR -** If the package is required for a dependency and is authorized by local sight policy, run the following commands to stop and mask `firewalld.service`, `iptables.service`, and `ip6tables.service`:
```
# systemctl stop firewalld.service iptables.service ip6tables.service
# systemctl mask firewalld.service iptables.service ip6tables.service
```
Follow the guidance in subsection "Configure nftables". Skip sections "Configure firewalld" and "Configure iptables"
 **OPTION 3** - IPTables:
Run the following command to uninstall `nftables` and `iptables-services`
```
# yum remove firewalld nftables
```
 **- OR -** If the package is required for a dependency and is authorized by local sight policy, run the following commands to stop and mask `firewalld.service` and `nftables.service`:
```
# systemctl stop firewalld.service nftables.service
# systemctl mask firewalld.service nftables.service
```
Follow the guidance in subsection "Configure iptables" skip sections "Configure firewalld" and "Configure nftables"</t>
  </si>
  <si>
    <t>Ensure iptables is installed.
One method to achieve the recommended state is to execute the following method(s):
Run the following command to install `nftables`
```
# yum install nftables
```</t>
  </si>
  <si>
    <t>Ensure iptables outbound and established connections are configured.
One method to achieve the recommended state is to execute the following method(s):
Configure iptables in accordance with site policy. The following commands will implement a policy to allow all outbound connections and all established connections:
```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</si>
  <si>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Ensure iptables packages are installed.
One method to achieve the recommended state is to execute the following method(s):
Run the following command to install `iptables` and `iptables-services`
```
# yum install iptables iptables-services
```</t>
  </si>
  <si>
    <t>Ensure iptables rules are saved.
One method to achieve the recommended state is to execute the following method(s):
Run the following commands to create or update the `/etc/sysconfig/iptables` file:
Run the following command to review the current running `iptables` configuration:
```
# iptables -L
```
Output should include:
```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
Run the following command to save the verified running configuration to the file `/etc/sysconfig/iptables`:
```
# service iptables save
iptables: Saving firewall rules to /etc/sysconfig/iptables:[ OK ]
```</t>
  </si>
  <si>
    <t>Ensure iptables rules exist for all open ports.
One method to achieve the recommended state is to execute the following method(s):
For each port identified in the audit which does not have a firewall rule establish a proper rule for accepting inbound connections:
```
# iptables -A INPUT -p &lt;protocol&gt; --dport &lt;port&gt; -m state --state NEW -j ACCEPT
```</t>
  </si>
  <si>
    <t>Ensure journald is configured to send logs to rsyslog.
One method to achieve the recommended state is to execute the following method(s):
Create or edit the file `/etc/systemd/journald.conf` and add or edit the following line:
```
ForwardToSyslog=yes
```
Reload the `systemd-journald` service:
```
# systemctl systemctl reload-or-try-restart systemd-journald.service
```</t>
  </si>
  <si>
    <t>Ensure network interfaces are assigned to appropriate zone.
One method to achieve the recommended state is to execute the following method(s):
Run the following command to assign an interface to the approprate zone.
```
# firewall-cmd --zone=&lt;Zone NAME&gt; --change-interface=&lt;INTERFACE NAME&gt;
```
_Example:_
```
# firewall-cmd --zone=customezone --change-interface=eth0
```</t>
  </si>
  <si>
    <t>Ensure nftables service is enabled and active.
One method to achieve the recommended state is to execute the following method(s):
Run the following commands to unmask, enable and start `nftables.service`:
```
# systemctl unmask nftables.service
# systemctl --now enable nftables.service
```</t>
  </si>
  <si>
    <t>Ensure nftables base chains exist.
One method to achieve the recommended state is to execute the following method(s):
Run the following command to create the base chains:
```
# nft create chain inet 
 &lt;base chain name&gt; { type filter hook &lt;(input|forward|output)&gt; priority 0 \; }
```
_Example:_
```
# nft create chain inet filter input { type filter hook input priority 0 \; }
# nft create chain inet filter forward { type filter hook forward priority 0 \; }
# nft create chain inet filter output { type filter hook output priority 0 \; }
```</t>
  </si>
  <si>
    <t>Ensure nftables default deny firewall policy.
One method to achieve the recommended state is to execute the following method(s):
Run the following command for the base chains with the input, forward, and output hooks to implement a default DROP policy:
```
# nft chain 
 &lt;chain name&gt; { policy drop \; }
```
_Example:_
```
# nft chain inet filter input { policy drop \; }
# nft chain inet filter forward { policy drop \; }
# nft chain inet filter output { policy drop \; }
```</t>
  </si>
  <si>
    <t>Ensure nftables is installed.
One method to achieve the recommended state is to execute the following method(s):
Run the following command to install `nftables`
```
# yum install nftables
```</t>
  </si>
  <si>
    <t>Ensure nftables loopback traffic is configured.
One method to achieve the recommended state is to execute the following method(s):
Run the following commands to implement the loopback rules:
```
# nft add rule inet filter input iif lo accept
# nft create rule inet filter input ip saddr 127.0.0.0/8 counter drop
```
**- IF -** IPv6 is enabled:
Run the following command to implement the IPv6 loopback rules:
```
# nft add rule inet filter input ip6 saddr ::1 counter drop
```</t>
  </si>
  <si>
    <t>Ensure nftables outbound and established connections are configured.
One method to achieve the recommended state is to execute the following method(s):
Configure nftables in accordance with site policy. The following commands will implement a policy to allow all outbound connections and all established connections:
```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
```</t>
  </si>
  <si>
    <t>Ensure nftables rules are permanent.
One method to achieve the recommended state is to execute the following method(s):
Edit the `/etc/sysconfig/nftables.conf` file and un-comment or add a line with `include &lt;Absolute path to nftables rules file&gt;` for each nftables file you want included in the nftables ruleset on boot:
_Example:_
```
include "/etc/nftables/nftables.rules"
```</t>
  </si>
  <si>
    <t>Ensure iptables service is enabled and active.
One method to achieve the recommended state is to execute the following method(s):
Run the following command to enable and start iptables:
```
# systemctl unmask iptables.service
# systemctl --now enable iptables.service
```</t>
  </si>
  <si>
    <t>Ensure ip6tables is enabled and active.
One method to achieve the recommended state is to execute the following method(s):
Run the following commands to unmask, enable and start `ip6tables.service`:
```
# systemctl unmask ip6tables.service
# systemctl --now start ip6tables.service
```</t>
  </si>
  <si>
    <t>Ensure cron daemon is enabled and active.
One method to achieve the recommended state is to execute the following method(s):
Run the following commands to unmask, enable, and start `crond`:
```
# systemctl unmask crond
# systemctl --now enable crond
```</t>
  </si>
  <si>
    <t>Ensure permissions on SSH public host key files are configured.
One method to achieve the recommended state is to execute the following method(s):
Run the following script to set mode, ownership, and group on the public SSH host key files:
```
#!/usr/bin/env bash
{
 l_output="" l_output2=""
 l_skgn="$(grep -Po -- '^(ssh_keys|_?ssh)\b' /etc/group)" # Group designated to own openSSH keys
 l_skgid="$(awk -F: '($1 == "'"$l_skgn"'"){print $3}' /etc/group)" # Get gid of group
 l_mfix="u-x,go-wx"
 if command -v ssh-keygen &amp;&gt;/dev/null; then
 unset a_skarr &amp;&amp; a_skarr=() # Clear and initialize array
 if [ -d /etc/ssh ]; then
 while IFS= read -r -d $'\0' l_file; do # Loop to populate array
 if grep -Pq -- '\h+no\h+comment\b' &lt;&lt;&lt; "$(ssh-keygen -l -f 2&gt;/dev/null "$l_file")"; then
 a_skarr+=("$(stat -Lc '%n^%#a^%U^%G^%g' "$l_file")")
 fi
 done &lt; &lt;(find -L /etc/ssh -xdev -type f -print0)
 if (( ${#a_skarr[@]} &gt; 0 )); then
 while IFS="^" read -r l_file l_mode l_owner l_group l_gid; do
 l_out2=""
 l_pmask="0133"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No public keys found in \"/etc/ssh\""
 fi
 else
 l_output="- ssh directory not found on the system"
 fi
 unset a_skarr
 else
 l_output2=" - ssh-keygen command not found\n - manual remediation may be required"
 fi
 if [ -z "$l_output2" ]; then
 echo -e "\n- No access changes required\n"
 else
 echo -e "\n- Remediation results:\n$l_output2\n"
 fi
}
```</t>
  </si>
  <si>
    <t>Ensure sshd access is configured.
One method to achieve the recommended state is to execute the following method(s):
Edit `/etc/ssh/sshd_config` and set one or more of the parameters above any `Match` set statements as follows:
```
AllowUsers &lt;userlist&gt;
-OR-
AllowGroups &lt;grouplist&gt;
-OR-
DenyUsers &lt;userlist&gt;
-OR-
DenyGroups &lt;grouplist&gt;
```
**Note:** First occurrence of a option takes precedence, `Match` set statements withstanding.
Run the following command to reload the openSSH server daemon configuration:
```
# systemctl reload-or-try-restart sshd.service
```</t>
  </si>
  <si>
    <t>Ensure sshd Banner is configured.
One method to achieve the recommended state is to execute the following method(s):
Edit the `/etc/ssh/sshd_config` file to set the parameter above any `Match` entries as follows:
```
Banner /etc/issue.net
```
**Note:** First occurrence of a option takes precedence, Match set statements withstanding.</t>
  </si>
  <si>
    <t>Ensure sshd Ciphers are configured.
One method to achieve the recommended state is to execute the following method(s):
Edit the /etc/ssh/sshd_config file and add or modify the `Ciphers` line to contain a comma separated list of the site approved (Strong) Ciphers:
_Example:_
```
Ciphers chacha20-poly1305@openssh.com,aes256-gcm@openssh.com,aes128-gcm@openssh.com,aes256-ctr,aes192-ctr,aes128-ctr
```
**Note:** First occurrence of an option takes precedence.</t>
  </si>
  <si>
    <t>Ensure sshd ClientAliveInterval and ClientAliveCountMax are configured.
One method to achieve the recommended state is to execute the following method(s):
Edit the `/etc/ssh/sshd_config` file to set the parameters above any `Match` entries according to site policy. 
_Example:_
```
ClientAliveInterval 15
ClientAliveCountMax 3
```
**Note:** First occurrence of a option takes precedence, Match set statements withstanding.</t>
  </si>
  <si>
    <t>Ensure sshd HostbasedAuthentication is disabled.
One method to achieve the recommended state is to execute the following method(s):
Edit the `/etc/ssh/sshd_config` file to set the `HostbasedAuthentication` parameter to `no`:
```
HostbasedAuthentication no
```
**Note:** First occurrence of a option takes precedence, `Match` set statements withstanding.</t>
  </si>
  <si>
    <t>Ensure sshd IgnoreRhosts is enabled.
One method to achieve the recommended state is to execute the following method(s):
Edit the `/etc/ssh/sshd_config` file to set the `IgnoreRhosts` parameter to `yes`:
```
IgnoreRhosts yes
```
**Note:** First occurrence of a option takes precedence.</t>
  </si>
  <si>
    <t>Ensure sshd KexAlgorithms is configured.
One method to achieve the recommended state is to execute the following method(s):
Edit `/etc/ssh/sshd_config` and add/modify the `KexAlgorithms` line to contain a comma separated list of the site approved, supported "strong" KexAlgorithms:
_Example:_
```
KexAlgorithms curve25519-sha256,curve25519-sha256@libssh.org,ecdh-sha2-nistp256,ecdh-sha2-nistp384,ecdh-sha2-nistp521,diffie-hellman-group-exchange-sha256
```
**Note:** First occurrence of an option takes precedence.</t>
  </si>
  <si>
    <t>Ensure sshd LoginGraceTime is configured.
One method to achieve the recommended state is to execute the following method(s):
Edit the `/etc/ssh/sshd_config` file to set the `LoginGraceTime` parameter is `60` or `1m`:
```
LoginGraceTime 60
```
**Note:** First occurrence of a option takes precedence.</t>
  </si>
  <si>
    <t>Ensure sshd LogLevel is configured.
One method to achieve the recommended state is to execute the following method(s):
Edit the `/etc/ssh/sshd_config` file to set the `LogLevel` parameter as follows:
```
LogLevel VERBOSE
 - OR -
LogLevel INFO
```
**Note:** First occurrence of a option takes precedence.</t>
  </si>
  <si>
    <t>Ensure sshd MACs are configured.
One method to achieve the recommended state is to execute the following method(s):
Edit the `/etc/ssh/sshd_config` file and add/modify the `MACs` line to contain a comma separated list of the site approved, supported "strong" MACs:
_Example:_
```
MACs hmac-sha2-512-etm@openssh.com,hmac-sha2-256-etm@openssh.com,hmac-sha2-512,hmac-sha2-256
```
**Note:** The first occurrence of an option takes precedence.</t>
  </si>
  <si>
    <t>Ensure sshd MaxAuthTries is configured.
One method to achieve the recommended state is to execute the following method(s):
Edit the `/etc/ssh/sshd_config` file to set the `MaxAuthTries` parameter to `4` or less above any `Match` entries as follows:
```
MaxAuthTries 4
```
**Note:** First occurrence of a option takes precedence, Match set statements withstanding.</t>
  </si>
  <si>
    <t>Ensure sshd MaxSessions is configured.
One method to achieve the recommended state is to execute the following method(s):
Edit the `/etc/ssh/sshd_config` file to set the `MaxSessions` parameter to `10` or less above any `Match` entries as follows:
```
MaxSessions 10
```
**Note:** First occurrence of a option takes precedence, Match set statements withstanding.</t>
  </si>
  <si>
    <t>Ensure sshd MaxStartups is configured.
One method to achieve the recommended state is to execute the following method(s):
Edit the `/etc/ssh/sshd_config` file to set the `MaxStartups` parameter to `10:30:60` or more restrictive:
```
MaxStartups 10:30:60
```
**Note:** First occurrence of a option takes precedence.</t>
  </si>
  <si>
    <t>Ensure sshd PermitEmptyPasswords is disabled.
One method to achieve the recommended state is to execute the following method(s):
Edit `/etc/ssh/sshd_config` and set the `PermitEmptyPasswords` parameter to `no` above any `Match` entries:
```
PermitEmptyPasswords no
```
**Note:** First occurrence of a option takes precedence, `Match` set statements withstanding.</t>
  </si>
  <si>
    <t>Ensure sshd PermitRootLogin is disabled.
One method to achieve the recommended state is to execute the following method(s):
Edit the `/etc/ssh/sshd_config` file to set the `PermitRootLogin` parameter to `no` above any `Match` entries as follows:
```
PermitRootLogin no
```
**Note:** First occurrence of a option takes precedence, `Match` set statements withstanding.</t>
  </si>
  <si>
    <t>Ensure sshd PermitUserEnvironment is disabled.
One method to achieve the recommended state is to execute the following method(s):
Edit the `/etc/ssh/sshd_config` file to set the parameter `PermitUserEnvironment` to `no`:
```
PermitUserEnvironment no
```
**Note:** First occurrence of a option takes precedence.</t>
  </si>
  <si>
    <t>Ensure sshd UsePAM is enabled.
One method to achieve the recommended state is to execute the following method(s):
Edit the `/etc/ssh/sshd_config` file to set the `UsePAM` parameter to `yes`:
```
UsePAM yes
```
**Note:** First occurrence of a option takes precedence.</t>
  </si>
  <si>
    <t>Ensure latest version of pam is installed.
One method to achieve the recommended state is to execute the following method(s):
**- IF -** the version of `PAM` on the system is less that version `pam-1.1.8-23.`:
Run the following command to update to the latest version of `PAM`:
```
# yum upgrade pam
```</t>
  </si>
  <si>
    <t>Ensure libpwquality is installed.
One method to achieve the recommended state is to execute the following method(s):
Run the following command to install `libpwquality`:
```
# yum install libpwquality
```</t>
  </si>
  <si>
    <t>Ensure pam_faillock module is enabled.
One method to achieve the recommended state is to execute the following method(s):
Edit the files `/etc/pam.d/system-auth` and `/etc/pam.d/password-auth`:
Add the following lines to the `auth` section:
```
auth required pam_faillock.so preauth silent audit deny=5 unlock_time=900 even_deny_root
auth [default=die] pam_faillock.so authfail audit deny=5 unlock_time=900 even_deny_root
```
The `auth` sections should look similar to the following example: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
_Example:_
```
auth required pam_env.so
auth required pam_faillock.so preauth silent audit deny=5 unlock_time=900 even_deny_root # &lt;- Under "auth required pam_env.so"
auth sufficient pam_unix.so try_first_pass
auth [default=die] pam_faillock.so authfail audit deny=5 unlock_time=900 even_deny_root # &lt;- Last auth line before "auth requisite pam_succeed_if.so"
auth requisite pam_succeed_if.so uid &gt;= 1000 quiet_success
auth required pam_deny.so
```
Add the following line to the `account` section:
```
account required pam_faillock.so
```
_Example:_
```
account required pam_faillock.so
account required pam_unix.so
account sufficient pam_localuser.so
account sufficient pam_pam_succeed_if.so uid &lt; 1000 quiet
account required pam_permit.so
````</t>
  </si>
  <si>
    <t>Ensure password unlock time is configured.
One method to achieve the recommended state is to execute the following method(s):
Edit the files `/etc/pam.d/system-auth` and `/etc/pam.d/password-auth`:
Edit the files `/etc/pam.d/system-auth` and `/etc/pam.d/password-auth`:
Add the following lines to the `auth` section:
```
auth required pam_faillock.so preauth silent audit deny=5 unlock_time=900 even_deny_root
auth [default=die] pam_faillock.so authfail audit deny=5 unlock_time=900 even_deny_root
```
The `auth` sections should look similar to the following example:
_Example:_
```
auth required pam_env.so
auth required pam_faillock.so preauth silent audit deny=5 unlock_time=900 even_deny_root # &lt;- Under "auth required pam_env.so"
auth sufficient pam_unix.so try_first_pass
auth [default=die] pam_faillock.so authfail audit deny=5 unlock_time=900 even_deny_root # &lt;- Last auth line before "auth requisite pam_succeed_if.so"
auth requisite pam_succeed_if.so uid &gt;= 1000 quiet_success
auth required pam_deny.so
```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t>
  </si>
  <si>
    <t>Ensure pam_pwquality module is enabled.
One method to achieve the recommended state is to execute the following method(s):
Edit the files /etc/pam.d/system-auth and /etc/pam.d/password-auth:
Add the following line to the `password` section:
```
password requisite pam_pwquality.so try_first_pass local_users_only
```
_Example password section:_
```
password requisite pam_pwquality.so try_first_pass local_users_only retry=3 #&lt;- added pam_pwquality.so line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</si>
  <si>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Ensure password complexity is configured.
One method to achieve the recommended state is to execute the following method(s):
Edit `/etc/security/pwquality.conf` and add or modify the following line to set:
```
minclass = 4
```
**--AND/OR--**
```
dcredit = -_N&gt;
ucredit = &lt;N&gt;
ocredit = &lt;N&gt;
lcredit = &lt;N&gt;
```
_Example:_
```
# printf '\n%s' "minclass = 4" &gt;&gt; /etc/security/pwquality.conf
```
**--AND/OR--**
```
# printf '%s\n' "dcredit = -1" "ucredit = -1" "ocredit = -1" "lcredit = -1" &gt;&gt; /etc/security/pwquality.conf
```
Run the following script to remove setting `minclass`, `dcredit`, `ucredit`, `lcredit`, and `ocredit` on the `pam_pwquality.so` module in the PAM files
```
#!/usr/bin/env bash
{
 for l_pam_file in system-auth password-auth; do
 sed -ri 's/(^\s*password\s+(requisite|required|sufficient)\s+pam_pwquality\.so.*)(\s+minclass\s*=\s*\S+)(.*$)/\1\4/' /etc/pam.d/"$l_pam_file"
 sed -ri 's/(^\s*password\s+(requisite|required|sufficient)\s+pam_pwquality\.so.*)(\s+dcredit\s*=\s*\S+)(.*$)/\1\4/' /etc/pam.d/"$l_pam_file"
 sed -ri 's/(^\s*password\s+(requisite|required|sufficient)\s+pam_pwquality\.so.*)(\s+ucredit\s*=\s*\S+)(.*$)/\1\4/' /etc/pam.d/"$l_pam_file"
 sed -ri 's/(^\s*password\s+(requisite|required|sufficient)\s+pam_pwquality\.so.*)(\s+lcredit\s*=\s*\S+)(.*$)/\1\4/' /etc/pam.d/"$l_pam_file"
 sed -ri 's/(^\s*password\s+(requisite|required|sufficient)\s+pam_pwquality\.so.*)(\s+ocredit\s*=\s*\S+)(.*$)/\1\4/' /etc/pam.d/"$l_pam_file"
 done
}
```</t>
  </si>
  <si>
    <t>Ensure password dictionary check is enabled.
One method to achieve the recommended state is to execute the following method(s):
Edit `/etc/security/pwquality.conf` and comment out or remove any instance of `dictcheck = 0`: 
_Example:_
```
# sed -ri 's/^\s*dictcheck\s*=/# &amp;/' /etc/security/pwquality.conf
```
Run the following script to remove setting `dictcheck` on the `pam_pwquality.so` module in the PAM files:
```
#!/usr/bin/env bash
{
 for l_pam_file in system-auth password-auth; do
 sed -ri 's/(^\s*password\s+(requisite|required|sufficient)\s+pam_pwquality\.so.*)(\s+dictcheck\s*=\s*\S+)(.*$)/\1\4/' /etc/pam.d/"$l_pam_file"
 done
}
```</t>
  </si>
  <si>
    <t>Ensure password length is configured.
One method to achieve the recommended state is to execute the following method(s):
Edit the file `/etc/security/pwquality.conf` and add or modify the following line to set password length of `14` or more characters. Ensure that password length conforms to local site policy: 
```
minlen = 14
```
Run the following script to remove setting `minlen` on the `pam_pwquality.so` module in the PAM files:
```
#!/usr/bin/env bash
{
 for l_pam_file in system-auth password-auth; do
 sed -ri 's/(^\s*password\s+(requisite|required|sufficient)\s+pam_pwquality\.so.*)(\s+minlen\s*=\s*[0-9]+)(.*$)/\1\4/' /etc/pam.d/"$l_pam_file"
 done
}
```</t>
  </si>
  <si>
    <t>Ensure password maximum sequential characters is configured.
One method to achieve the recommended state is to execute the following method(s):
Edit `/etc/security/pwquality.conf` and add or modify the following line to set `maxsequence` to `3` or less and not `0`. Ensure setting conforms to local site policy:
```
maxsequence = 3
```
Run the following script to remove setting `maxsequence` on the `pam_pwquality.so` module in the PAM files:
```
#!/usr/bin/env bash
{
 for l_pam_file in system-auth password-auth; do
 sed -ri 's/(^\s*password\s+(requisite|required|sufficient)\s+pam_pwquality\.so.*)(\s+maxsequence\s*=\s*\S+)(.*$)/\1\4/' /etc/pam.d/"$l_pam_file"
 done
}
```</t>
  </si>
  <si>
    <t>Ensure password number of changed characters is configured.
One method to achieve the recommended state is to execute the following method(s):
Edit or add the following line in `/etc/security/pwquality.conf` to a value of `2` or more and meets local site policy:
```
difok = 2
```
_Example:_
```
# sed -ri 's/^\s*difok\s*=/# &amp;/' /etc/security/pwquality.conf
# printf '\n%s' "difok = 2" &gt;&gt; /etc/security/pwquality.conf
```
Run the following script to remove setting `difok` on the `pam_pwquality.so` module in the PAM files:
```
#!/usr/bin/env bash
{
 for l_pam_file in system-auth password-auth; do
 sed -ri 's/(^\s*password\s+(requisite|required|sufficient)\s+pam_pwquality\.so.*)(\s+difok\s*=\s*\S+)(.*$)/\1\4/' /etc/pam.d/"$l_pam_file"
 done
}
```</t>
  </si>
  <si>
    <t>Ensure password same consecutive characters is configured.
One method to achieve the recommended state is to execute the following method(s):
Edit `/etc/security/pwquality.conf` and add or modify the following line to set `maxrepeat` to `3` or less and not `0`. Ensure setting conforms to local site policy:
```
maxrepeat = 3
```
Run the following script to remove setting `maxrepeat` on the `pam_pwquality.so` module in the PAM files:
```
#!/usr/bin/env bash
{
 for l_pam_file in system-auth password-auth; do
 sed -ri 's/(^\s*password\s+(requisite|required|sufficient)\s+pam_pwquality\.so.*)(\s+maxrepeat\s*=\s*\S+)(.*$)/\1\4/' /etc/pam.d/"$l_pam_file"
 done
}
```</t>
  </si>
  <si>
    <t>Ensure pam_pwhistory includes use_authtok.
One method to achieve the recommended state is to execute the following method(s):
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#&lt;- added pam_pwquality.so line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</si>
  <si>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Ensure pam_pwhistory module is enabled.
One method to achieve the recommended state is to execute the following method(s):
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</si>
  <si>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Ensure password history is enforced for the root user.
One method to achieve the recommended state is to execute the following method(s):
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#&lt;- added pam_pwquality.so line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</si>
  <si>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Ensure password history remember is configured.
One method to achieve the recommended state is to execute the following method(s):
Edit the files /etc/pam.d/system-auth and /etc/pam.d/password-auth:
Add the following line to the `password` section:
```
password required pam_pwhistory.so remember=24 enforce_for_root try_first_pass use_authtok
```
_Example password section:_
```
password requisite pam_pwquality.so try_first_pass local_users_only retry=3
password required pam_pwhistory.so remember=24 enforce_for_root try_first_pass use_authtok
password sufficient pam_unix.so sha512 shadow try_first_pass use_authtok
password required pam_deny.so
```
**Note:** the `use_authtok` option should exist on all password lines except the first entry and the `pam_deny.so` line</t>
  </si>
  <si>
    <t>Ensure pam_unix does not include nullok.
One method to achieve the recommended state is to execute the following method(s):
Edit the files /etc/pam.d/system-auth and /etc/pam.d/password-auth:
Edit the following lines and remove the `nullok` option:
```
auth sufficient pam_unix.so try_first_pass
account required pam_unix.so
password sufficient pam_unix.so sha512 shadow try_first_pass use_authtok
session required pam_unix.so
```</t>
  </si>
  <si>
    <t>Ensure pam_unix does not include remember.
One method to achieve the recommended state is to execute the following method(s):
Edit the files /etc/pam.d/system-auth and /etc/pam.d/password-auth:
Edit the following lines and remove the `remember=` option:
```
auth sufficient pam_unix.so try_first_pass
account required pam_unix.so
password sufficient pam_unix.so sha512 shadow try_first_pass use_authtok
session required pam_unix.so
```</t>
  </si>
  <si>
    <t>Ensure pam_unix includes a strong password hashing algorithm.
One method to achieve the recommended state is to execute the following method(s):
**Note:**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Edit the files /etc/pam.d/system-auth and /etc/pam.d/password-auth:
Edit the following lines and:
- Add the `sha512` argument
- Remove all `md5`, `bigcrypt`, `sha256`, and `blowfish` arguments
```
auth sufficient pam_unix.so try_first_pass
account required pam_unix.so
password sufficient pam_unix.so sha512 shadow try_first_pass use_authtok
session required pam_unix.so
```</t>
  </si>
  <si>
    <t>Ensure pam_unix includes use_authtok.
One method to achieve the recommended state is to execute the following method(s):
Edit the files /etc/pam.d/system-auth and /etc/pam.d/password-auth:
Edit the following line and add the `use_authtok` argument:
```
password sufficient pam_unix.so sha512 shadow try_first_pass use_authtok
```</t>
  </si>
  <si>
    <t>Ensure permissions on SSH private host key files are configured.
One method to achieve the recommended state is to execute the following method(s):
Run the following script to set mode, ownership, and group on the private SSH host key files:
```
#!/usr/bin/env bash
{
 l_output="" l_output2=""
 l_skgn="$(grep -Po -- '^(ssh_keys|_?ssh)\b' /etc/group)" # Group designated to own openSSH keys
 l_skgid="$(awk -F: '($1 == "'"$l_skgn"'"){print $3}' /etc/group)" # Get gid of group
 if [ -n "$l_skgid" ]; then
 l_agroup="(root|$l_skgn)" &amp;&amp; l_sgroup="$l_skgn" &amp;&amp; l_mfix="u-x,g-wx,o-rwx"
 else
 l_agroup="root" &amp;&amp; l_sgroup="root" &amp;&amp; l_mfix="u-x,go-rwx"
 fi
 if command -v ssh-keygen &amp;&gt;/dev/null; then
 unset a_skarr &amp;&amp; a_skarr=() # Clear and initialize array
 if [ -d /etc/ssh ]; then
 while IFS= read -r -d $'\0' l_file; do # Loop to populate array
 l_var="$(ssh-keygen -l -f 2&gt;/dev/null "$l_file")"
 if [ -n "$l_var" ] &amp;&amp; ! grep -Pq -- '\h+no\h+comment\b' &lt;&lt;&lt; "$l_var"; then
 a_skarr+=("$(stat -Lc '%n^%#a^%U^%G^%g' "$l_file")")
 fi
 done &lt; &lt;(find -L /etc/ssh -xdev -type f -print0)
 if (( ${#a_skarr[@]} &gt; 0 )); then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else
 l_output=" - No private keys found in \"/etc/ssh\""
 fi
 else
 l_output="- ssh directory not found on the system"
 fi
 unset a_skarr
 else
 l_output2=" - ssh-keygen command not found\n - manual remediation may be required"
 fi
 if [ -z "$l_output2" ]; then
 echo -e "\n- No access changes required\n"
 else
 echo -e "\n- Remediation results:\n$l_output2\n"
 fi
}
```</t>
  </si>
  <si>
    <t>Ensure rsyslog is installed.
One method to achieve the recommended state is to execute the following method(s):
Run the following command to install `rsyslog`:
```
# yum install rsyslog
```</t>
  </si>
  <si>
    <t>Ensure journald is not configured to send logs to rsyslog.
One method to achieve the recommended state is to execute the following method(s):
Edit the `/etc/systemd/journald.conf` file and ensure that `ForwardToSyslog=yes` is removed.
Restart the service:
```
# systemctl systemctl reload-or-try-restart systemd-journald.service
```</t>
  </si>
  <si>
    <t>Ensure systemd-journal-remote is installed.
One method to achieve the recommended state is to execute the following method(s):
Run the following command to install `system-journal-gateway`:
```
# yum install system-journal-gateway
```</t>
  </si>
  <si>
    <t>Ensure SELinux is installed.
One method to achieve the recommended state is to execute the following method(s):
Run the following command to install `SELinux`:
```
# yum install libselinux
```</t>
  </si>
  <si>
    <t>Ensure SELinux is not disabled in bootloader configuration.
One method to achieve the recommended state is to execute the following method(s):
Run the following command to remove the `selinux=0` and `enforcing=0` parameters:
```
grubby --update-kernel ALL --remove-args "selinux=0 enforcing=0"
```
Edit `/etc/default/grub` and remove `selinux=0` and `enforcing=0` from all lines beginning with `GRUB_CMDLINE_LINUX=` or `GRUB_CMDLINE_LINUX_DEFAULT=`:
_Example:_
```
# sed -ri 's/\s*(selinux|enforcing)=0\s*//g' /etc/default/grub
```</t>
  </si>
  <si>
    <t>Ensure SETroubleshoot is not installed.
One method to achieve the recommended state is to execute the following method(s):
Run the following command to uninstall `setroubleshoot`:
```
# yum remove setroubleshoot
```</t>
  </si>
  <si>
    <t>Ensure sudo is installed.
One method to achieve the recommended state is to execute the following method(s):
Run the following command to install sudo
```
# yum install sudo
```</t>
  </si>
  <si>
    <t>Ensure the MCS Translation Service (mcstrans) is not installed.
One method to achieve the recommended state is to execute the following method(s):
Run the following command to uninstall `mcstrans`:
```
# yum remove mcstrans
```</t>
  </si>
  <si>
    <t>Ensure updates, patches, and additional security software are installed.
One method to achieve the recommended state is to execute the following method(s):
Use your package manager to update all packages on the system according to site policy.
The following command will install all available updates:
```
# yum update
```
Once the update process is complete, verify if reboot is required to load changes.
```
needs-restarting -r
```</t>
  </si>
  <si>
    <t>GPG keys are configured</t>
  </si>
  <si>
    <t>GDM automatic mounting of removable media is disabled</t>
  </si>
  <si>
    <t>GDM autorun-never is enabled</t>
  </si>
  <si>
    <t>GDM autorun-never is not overridden</t>
  </si>
  <si>
    <t>GDM disable-user-list option is enabled</t>
  </si>
  <si>
    <t>GDM disabling automatic mounting of removable media is not overridden</t>
  </si>
  <si>
    <t>GDM screen locks cannot be overridden</t>
  </si>
  <si>
    <t>GDM screen locks when the user is idle</t>
  </si>
  <si>
    <t>XDMCP is not enabled</t>
  </si>
  <si>
    <t>IPv6 status is identified</t>
  </si>
  <si>
    <t>nftables base chains exist</t>
  </si>
  <si>
    <t>nftables is installed</t>
  </si>
  <si>
    <t>nftables loopback traffic is configured</t>
  </si>
  <si>
    <t>SELinux is installed</t>
  </si>
  <si>
    <t>SELinux is not disabled in bootloader configuration</t>
  </si>
  <si>
    <t>SETroubleshoot is not installed</t>
  </si>
  <si>
    <t>SUID and SGID files are reviewed</t>
  </si>
  <si>
    <t>AIDE is not installed</t>
  </si>
  <si>
    <t>GPG keys are not configured</t>
  </si>
  <si>
    <t>GDM autorun-never is not enabled</t>
  </si>
  <si>
    <t>GDM autorun-never is overridden</t>
  </si>
  <si>
    <t>GDM disable-user-list option is not enabled</t>
  </si>
  <si>
    <t>GDM disabling automatic mounting of removable media is overridden</t>
  </si>
  <si>
    <t>XDMCP is enabled</t>
  </si>
  <si>
    <t>IPv6 status is not identified</t>
  </si>
  <si>
    <t>nftables is not installed</t>
  </si>
  <si>
    <t>nftables loopback traffic is not configured</t>
  </si>
  <si>
    <t>SELinux is not installed</t>
  </si>
  <si>
    <t>SELinux is disabled in bootloader configuration</t>
  </si>
  <si>
    <t>SETroubleshoot is installed</t>
  </si>
  <si>
    <t>SUID and SGID files are not reviewed</t>
  </si>
  <si>
    <t>GDM screen locks can be overridden</t>
  </si>
  <si>
    <t>To close this finding, please provide a screenshot or evidence showing that the cramfs kernel module is not available with the agency's CAP.</t>
  </si>
  <si>
    <t>To close this finding, please provide a screenshot or evidence showing that the freevxfs kernel module is not available with the agency's CAP.</t>
  </si>
  <si>
    <t>To close this finding, please provide a screenshot or evidence showing that the hfs kernel module is not available with the agency's CAP.</t>
  </si>
  <si>
    <t>To close this finding, please provide a screenshot or evidence showing that the hfsplus kernel module is not available with the agency's CAP.</t>
  </si>
  <si>
    <t>To close this finding, please provide a screenshot or evidence showing that the jffs2 kernel module is not available with the agency's CAP.</t>
  </si>
  <si>
    <t>To close this finding, please provide a screenshot or evidence showing that the usb-storage kernel module is not available with the agency's CAP.</t>
  </si>
  <si>
    <t>To close this finding, please provide a screenshot or evidence showing that the /tmp is a separate partition with the agency's CAP.</t>
  </si>
  <si>
    <t>To close this finding, please provide a screenshot or evidence showing that the access to the su command is restricted with the agency's CAP.</t>
  </si>
  <si>
    <t>To close this finding, please provide a screenshot or evidence showing that the address space layout randomization (ASLR) is enabled with the agency's CAP.</t>
  </si>
  <si>
    <t>To close this finding, please provide a screenshot or evidence showing that the AIDE is installed with the agency's CAP.</t>
  </si>
  <si>
    <t>To close this finding, please provide a screenshot or evidence showing that the /dev/shm is a separate partition with the agency's CAP.</t>
  </si>
  <si>
    <t>To close this finding, please provide a screenshot or evidence showing that the all users last password change date is in the past with the agency's CAP.</t>
  </si>
  <si>
    <t>To close this finding, please provide a screenshot or evidence showing that the an nftables table exists with the agency's CAP.</t>
  </si>
  <si>
    <t>To close this finding, please provide a screenshot or evidence showing that the at is restricted to authorized users with the agency's CAP.</t>
  </si>
  <si>
    <t>To close this finding, please provide a screenshot or evidence showing that the accounts in /etc/passwd use shadowed passwords with the agency's CAP.</t>
  </si>
  <si>
    <t>To close this finding, please provide a screenshot or evidence showing that the All logfiles have appropriate access configured with the agency's CAP.</t>
  </si>
  <si>
    <t>To close this finding, please provide a screenshot or evidence showing that the authentication required for single user mode with the agency's CAP.</t>
  </si>
  <si>
    <t>To close this finding, please provide a screenshot or evidence showing that the firewalld drops unnecessary services and ports with the agency's CAP.</t>
  </si>
  <si>
    <t>To close this finding, please provide a screenshot or evidence showing that the firewalld service enabled and running with the agency's CAP.</t>
  </si>
  <si>
    <t>To close this finding, please provide a screenshot or evidence showing that the GDM screen locks cannot be overridden with the agency's CAP.</t>
  </si>
  <si>
    <t>To close this finding, please provide a screenshot or evidence showing that the ip6tables default deny firewall policy with the agency's CAP.</t>
  </si>
  <si>
    <t>To close this finding, please provide a screenshot or evidence showing that the iptables default deny firewall policy with the agency's CAP.</t>
  </si>
  <si>
    <t>To close this finding, please provide a screenshot or evidence showing that the nftables default deny firewall policy with the agency's CAP.</t>
  </si>
  <si>
    <t>To close this finding, please provide a screenshot or evidence showing that the nodev option set on /dev/shm partition with the agency's CAP.</t>
  </si>
  <si>
    <t>To close this finding, please provide a screenshot or evidence showing that the nodev option set on /home partition with the agency's CAP.</t>
  </si>
  <si>
    <t>To close this finding, please provide a screenshot or evidence showing that the nodev option set on /tmp partition with the agency's CAP.</t>
  </si>
  <si>
    <t>To close this finding, please provide a screenshot or evidence showing that the nodev option set on /var partition with the agency's CAP.</t>
  </si>
  <si>
    <t>To close this finding, please provide a screenshot or evidence showing that the GPG keys are configured with the agency's CAP.</t>
  </si>
  <si>
    <t>To close this finding, please provide a screenshot or evidence showing that the gpgcheck is globally activated with the agency's CAP.</t>
  </si>
  <si>
    <t>To close this finding, please provide a screenshot or evidence showing that the nodev option set on /var/log partition with the agency's CAP.</t>
  </si>
  <si>
    <t>To close this finding, please provide a screenshot or evidence showing that the package manager repositories are configured with the agency's CAP.</t>
  </si>
  <si>
    <t>To close this finding, please provide a screenshot or evidence showing that the bootloader password is set with the agency's CAP.</t>
  </si>
  <si>
    <t>To close this finding, please provide a screenshot or evidence showing that the chrony is configured with the agency's CAP.</t>
  </si>
  <si>
    <t>To close this finding, please provide a screenshot or evidence showing that the default group for the root account is GID 0 with the agency's CAP.</t>
  </si>
  <si>
    <t>To close this finding, please provide a screenshot or evidence showing that the default user shell timeout is configured with the agency's CAP.</t>
  </si>
  <si>
    <t>To close this finding, please provide a screenshot or evidence showing that the default user umask is configured with the agency's CAP.</t>
  </si>
  <si>
    <t>To close this finding, please provide a screenshot or evidence showing that the core dump backtraces are disabled with the agency's CAP.</t>
  </si>
  <si>
    <t>To close this finding, please provide a screenshot or evidence showing that the core dump storage is disabled with the agency's CAP.</t>
  </si>
  <si>
    <t>To close this finding, please provide a screenshot or evidence showing that the ptrace_scope is restricted with the agency's CAP.</t>
  </si>
  <si>
    <t>To close this finding, please provide a screenshot or evidence showing that the filesystem integrity is regularly checked with the agency's CAP.</t>
  </si>
  <si>
    <t>To close this finding, please provide a screenshot or evidence showing that the nodev option set on /var/log/audit partition with the agency's CAP.</t>
  </si>
  <si>
    <t>To close this finding, please provide a screenshot or evidence showing that the firewalld is installed with the agency's CAP.</t>
  </si>
  <si>
    <t>To close this finding, please provide a screenshot or evidence showing that the nodev option set on /var/tmp partition with the agency's CAP.</t>
  </si>
  <si>
    <t>To close this finding, please provide a screenshot or evidence showing that the GDM login banner is configured with the agency's CAP.</t>
  </si>
  <si>
    <t>To close this finding, please provide a screenshot or evidence showing that the access to /etc/issue is configured with the agency's CAP.</t>
  </si>
  <si>
    <t>To close this finding, please provide a screenshot or evidence showing that the access to /etc/issue.net is configured with the agency's CAP.</t>
  </si>
  <si>
    <t>To close this finding, please provide a screenshot or evidence showing that the access to /etc/motd is configured with the agency's CAP.</t>
  </si>
  <si>
    <t>To close this finding, please provide a screenshot or evidence showing that the noexec option set on /dev/shm partition with the agency's CAP.</t>
  </si>
  <si>
    <t>To close this finding, please provide a screenshot or evidence showing that the ip6tables firewall rules exist for all open ports with the agency's CAP.</t>
  </si>
  <si>
    <t>To close this finding, please provide a screenshot or evidence showing that the GDM automatic mounting of removable media is disabled with the agency's CAP.</t>
  </si>
  <si>
    <t>To close this finding, please provide a screenshot or evidence showing that the GDM autorun-never is enabled with the agency's CAP.</t>
  </si>
  <si>
    <t>To close this finding, please provide a screenshot or evidence showing that the GDM autorun-never is not overridden with the agency's CAP.</t>
  </si>
  <si>
    <t>To close this finding, please provide a screenshot or evidence showing that the GDM disable-user-list option is enabled with the agency's CAP.</t>
  </si>
  <si>
    <t>To close this finding, please provide a screenshot or evidence showing that the GDM disabling automatic mounting of removable media is not overridden with the agency's CAP.</t>
  </si>
  <si>
    <t>To close this finding, please provide a screenshot or evidence showing that the ip6tables loopback traffic is configured with the agency's CAP.</t>
  </si>
  <si>
    <t>To close this finding, please provide a screenshot or evidence showing that the noexec option set on /tmp partition with the agency's CAP.</t>
  </si>
  <si>
    <t>To close this finding, please provide a screenshot or evidence showing that the GDM screen locks when the user is idle with the agency's CAP.</t>
  </si>
  <si>
    <t>To close this finding, please provide a screenshot or evidence showing that the XDMCP is not enabled with the agency's CAP.</t>
  </si>
  <si>
    <t>To close this finding, please provide a screenshot or evidence showing that the ip6tables outbound and established connections are configured with the agency's CAP.</t>
  </si>
  <si>
    <t>To close this finding, please provide a screenshot or evidence showing that the chrony is not run as the root user with the agency's CAP.</t>
  </si>
  <si>
    <t>To close this finding, please provide a screenshot or evidence showing that the time synchronization is in use with the agency's CAP.</t>
  </si>
  <si>
    <t>To close this finding, please provide a screenshot or evidence showing that the ip6tables rules are saved with the agency's CAP.</t>
  </si>
  <si>
    <t>To close this finding, please provide a screenshot or evidence showing that the autofs services are not in use with the agency's CAP.</t>
  </si>
  <si>
    <t>To close this finding, please provide a screenshot or evidence showing that the avahi daemon services are not in use with the agency's CAP.</t>
  </si>
  <si>
    <t>To close this finding, please provide a screenshot or evidence showing that the dhcp server services are not in use with the agency's CAP.</t>
  </si>
  <si>
    <t>To close this finding, please provide a screenshot or evidence showing that the dns server services are not in use with the agency's CAP.</t>
  </si>
  <si>
    <t>To close this finding, please provide a screenshot or evidence showing that the dnsmasq services are not in use with the agency's CAP.</t>
  </si>
  <si>
    <t>To close this finding, please provide a screenshot or evidence showing that the ftp server services are not in use with the agency's CAP.</t>
  </si>
  <si>
    <t>To close this finding, please provide a screenshot or evidence showing that the mail transfer agents are configured for local-only mode with the agency's CAP.</t>
  </si>
  <si>
    <t>To close this finding, please provide a screenshot or evidence showing that the message access server services are not in use with the agency's CAP.</t>
  </si>
  <si>
    <t>To close this finding, please provide a screenshot or evidence showing that the network file system services are not in use with the agency's CAP.</t>
  </si>
  <si>
    <t>To close this finding, please provide a screenshot or evidence showing that the nis server services are not in use with the agency's CAP.</t>
  </si>
  <si>
    <t>To close this finding, please provide a screenshot or evidence showing that the only approved services are listening on a network interface with the agency's CAP.</t>
  </si>
  <si>
    <t>To close this finding, please provide a screenshot or evidence showing that the print server services are not in use with the agency's CAP.</t>
  </si>
  <si>
    <t>To close this finding, please provide a screenshot or evidence showing that the rpcbind services are not in use with the agency's CAP.</t>
  </si>
  <si>
    <t>To close this finding, please provide a screenshot or evidence showing that the rsync services are not in use with the agency's CAP.</t>
  </si>
  <si>
    <t>To close this finding, please provide a screenshot or evidence showing that the samba file server services are not in use with the agency's CAP.</t>
  </si>
  <si>
    <t>To close this finding, please provide a screenshot or evidence showing that the snmp services are not in use with the agency's CAP.</t>
  </si>
  <si>
    <t>To close this finding, please provide a screenshot or evidence showing that the telnet server services are not in use with the agency's CAP.</t>
  </si>
  <si>
    <t>To close this finding, please provide a screenshot or evidence showing that the tftp server services are not in use with the agency's CAP.</t>
  </si>
  <si>
    <t>To close this finding, please provide a screenshot or evidence showing that the web proxy server services are not in use with the agency's CAP.</t>
  </si>
  <si>
    <t>To close this finding, please provide a screenshot or evidence showing that the web server services are not in use with the agency's CAP.</t>
  </si>
  <si>
    <t>To close this finding, please provide a screenshot or evidence showing that the xinetd services are not in use with the agency's CAP.</t>
  </si>
  <si>
    <t>To close this finding, please provide a screenshot or evidence showing that the ftp client is not installed with the agency's CAP.</t>
  </si>
  <si>
    <t>To close this finding, please provide a screenshot or evidence showing that the nis client is not installed with the agency's CAP.</t>
  </si>
  <si>
    <t>To close this finding, please provide a screenshot or evidence showing that the telnet client is not installed with the agency's CAP.</t>
  </si>
  <si>
    <t>To close this finding, please provide a screenshot or evidence showing that the tftp client is not installed with the agency's CAP.</t>
  </si>
  <si>
    <t>To close this finding, please provide a screenshot or evidence showing that the bluetooth services are not in use with the agency's CAP.</t>
  </si>
  <si>
    <t>To close this finding, please provide a screenshot or evidence showing that the IPv6 status is identified with the agency's CAP.</t>
  </si>
  <si>
    <t>To close this finding, please provide a screenshot or evidence showing that the wireless interfaces are disabled with the agency's CAP.</t>
  </si>
  <si>
    <t>To close this finding, please provide a screenshot or evidence showing that the bogus icmp responses are ignored with the agency's CAP.</t>
  </si>
  <si>
    <t>To close this finding, please provide a screenshot or evidence showing that the broadcast icmp requests are ignored with the agency's CAP.</t>
  </si>
  <si>
    <t>To close this finding, please provide a screenshot or evidence showing that the icmp redirects are not accepted with the agency's CAP.</t>
  </si>
  <si>
    <t>To close this finding, please provide a screenshot or evidence showing that the ip forwarding is disabled with the agency's CAP.</t>
  </si>
  <si>
    <t>To close this finding, please provide a screenshot or evidence showing that the ipv6 router advertisements are not accepted with the agency's CAP.</t>
  </si>
  <si>
    <t>To close this finding, please provide a screenshot or evidence showing that the iptables are flushed with nftables with the agency's CAP.</t>
  </si>
  <si>
    <t>To close this finding, please provide a screenshot or evidence showing that the packet redirect sending is disabled with the agency's CAP.</t>
  </si>
  <si>
    <t>To close this finding, please provide a screenshot or evidence showing that the reverse path filtering is enabled with the agency's CAP.</t>
  </si>
  <si>
    <t>To close this finding, please provide a screenshot or evidence showing that the secure icmp redirects are not accepted with the agency's CAP.</t>
  </si>
  <si>
    <t>To close this finding, please provide a screenshot or evidence showing that the noexec option set on /var/log partition with the agency's CAP.</t>
  </si>
  <si>
    <t>To close this finding, please provide a screenshot or evidence showing that the source routed packets are not accepted with the agency's CAP.</t>
  </si>
  <si>
    <t>To close this finding, please provide a screenshot or evidence showing that the iptables loopback traffic is configured with the agency's CAP.</t>
  </si>
  <si>
    <t>To close this finding, please provide a screenshot or evidence showing that the suspicious packets are logged with the agency's CAP.</t>
  </si>
  <si>
    <t>To close this finding, please provide a screenshot or evidence showing that the tcp syn cookies is enabled with the agency's CAP.</t>
  </si>
  <si>
    <t>To close this finding, please provide a screenshot or evidence showing that the a single firewall configuration utility is in use with the agency's CAP.</t>
  </si>
  <si>
    <t>To close this finding, please provide a screenshot or evidence showing that the iptables is installed with the agency's CAP.</t>
  </si>
  <si>
    <t>To close this finding, please provide a screenshot or evidence showing that the iptables outbound and established connections are configured with the agency's CAP.</t>
  </si>
  <si>
    <t>To close this finding, please provide a screenshot or evidence showing that the iptables packages are installed with the agency's CAP.</t>
  </si>
  <si>
    <t>To close this finding, please provide a screenshot or evidence showing that the iptables rules are saved with the agency's CAP.</t>
  </si>
  <si>
    <t>To close this finding, please provide a screenshot or evidence showing that the iptables rules exist for all open ports with the agency's CAP.</t>
  </si>
  <si>
    <t>To close this finding, please provide a screenshot or evidence showing that the journald is configured to compress large log files with the agency's CAP.</t>
  </si>
  <si>
    <t>To close this finding, please provide a screenshot or evidence showing that the journald is configured to send logs to rsyslog with the agency's CAP.</t>
  </si>
  <si>
    <t>To close this finding, please provide a screenshot or evidence showing that the journald is configured to write logfiles to persistent disk with the agency's CAP.</t>
  </si>
  <si>
    <t>To close this finding, please provide a screenshot or evidence showing that the local login warning banner is configured properly with the agency's CAP.</t>
  </si>
  <si>
    <t>To close this finding, please provide a screenshot or evidence showing that the logging is configured with the agency's CAP.</t>
  </si>
  <si>
    <t>To close this finding, please provide a screenshot or evidence showing that the logrotate is configured with the agency's CAP.</t>
  </si>
  <si>
    <t>To close this finding, please provide a screenshot or evidence showing that the message of the day is configured properly with the agency's CAP.</t>
  </si>
  <si>
    <t>To close this finding, please provide a screenshot or evidence showing that the network interfaces are assigned to appropriate zone with the agency's CAP.</t>
  </si>
  <si>
    <t>To close this finding, please provide a screenshot or evidence showing that the nftables service is enabled and active with the agency's CAP.</t>
  </si>
  <si>
    <t>To close this finding, please provide a screenshot or evidence showing that the nftables base chains exist with the agency's CAP.</t>
  </si>
  <si>
    <t>To close this finding, please provide a screenshot or evidence showing that the noexec option set on /var/log/audit partition with the agency's CAP.</t>
  </si>
  <si>
    <t>To close this finding, please provide a screenshot or evidence showing that the nftables is installed with the agency's CAP.</t>
  </si>
  <si>
    <t>To close this finding, please provide a screenshot or evidence showing that the nftables loopback traffic is configured with the agency's CAP.</t>
  </si>
  <si>
    <t>To close this finding, please provide a screenshot or evidence showing that the nftables outbound and established connections are configured with the agency's CAP.</t>
  </si>
  <si>
    <t>To close this finding, please provide a screenshot or evidence showing that the nftables rules are permanent with the agency's CAP.</t>
  </si>
  <si>
    <t>To close this finding, please provide a screenshot or evidence showing that the iptables service is enabled and active with the agency's CAP.</t>
  </si>
  <si>
    <t>To close this finding, please provide a screenshot or evidence showing that the no duplicate GIDs exist with the agency's CAP.</t>
  </si>
  <si>
    <t>To close this finding, please provide a screenshot or evidence showing that the no duplicate group names exist with the agency's CAP.</t>
  </si>
  <si>
    <t>To close this finding, please provide a screenshot or evidence showing that the ip6tables is enabled and active with the agency's CAP.</t>
  </si>
  <si>
    <t>To close this finding, please provide a screenshot or evidence showing that the no duplicate UIDs exist with the agency's CAP.</t>
  </si>
  <si>
    <t>To close this finding, please provide a screenshot or evidence showing that the no duplicate user names exist with the agency's CAP.</t>
  </si>
  <si>
    <t>To close this finding, please provide a screenshot or evidence showing that the no unconfined services exist with the agency's CAP.</t>
  </si>
  <si>
    <t>To close this finding, please provide a screenshot or evidence showing that the cron daemon is enabled and active with the agency's CAP.</t>
  </si>
  <si>
    <t>To close this finding, please provide a screenshot or evidence showing that the crontab is restricted to authorized users with the agency's CAP.</t>
  </si>
  <si>
    <t>To close this finding, please provide a screenshot or evidence showing that the noexec option set on /var/tmp partition with the agency's CAP.</t>
  </si>
  <si>
    <t>To close this finding, please provide a screenshot or evidence showing that the nosuid option set on /dev/shm partition with the agency's CAP.</t>
  </si>
  <si>
    <t>To close this finding, please provide a screenshot or evidence showing that the nosuid option set on /home partition with the agency's CAP.</t>
  </si>
  <si>
    <t>To close this finding, please provide a screenshot or evidence showing that the nosuid option set on /tmp partition with the agency's CAP.</t>
  </si>
  <si>
    <t>To close this finding, please provide a screenshot or evidence showing that the nosuid option set on /var partition with the agency's CAP.</t>
  </si>
  <si>
    <t>To close this finding, please provide a screenshot or evidence showing that the nosuid option set on /var/log partition with the agency's CAP.</t>
  </si>
  <si>
    <t>To close this finding, please provide a screenshot or evidence showing that the permissions on SSH public host key files are configured with the agency's CAP.</t>
  </si>
  <si>
    <t>To close this finding, please provide a screenshot or evidence showing that the sshd access is configured with the agency's CAP.</t>
  </si>
  <si>
    <t>To close this finding, please provide a screenshot or evidence showing that the sshd Banner is configured with the agency's CAP.</t>
  </si>
  <si>
    <t>To close this finding, please provide a screenshot or evidence showing that the sshd Ciphers are configured with the agency's CAP.</t>
  </si>
  <si>
    <t>To close this finding, please provide a screenshot or evidence showing that the sshd ClientAliveInterval and ClientAliveCountMax are configured with the agency's CAP.</t>
  </si>
  <si>
    <t>To close this finding, please provide a screenshot or evidence showing that the sshd HostbasedAuthentication is disabled with the agency's CAP.</t>
  </si>
  <si>
    <t>To close this finding, please provide a screenshot or evidence showing that the sshd IgnoreRhosts is enabled with the agency's CAP.</t>
  </si>
  <si>
    <t>To close this finding, please provide a screenshot or evidence showing that the sshd KexAlgorithms is configured with the agency's CAP.</t>
  </si>
  <si>
    <t>To close this finding, please provide a screenshot or evidence showing that the sshd LoginGraceTime is configured with the agency's CAP.</t>
  </si>
  <si>
    <t>To close this finding, please provide a screenshot or evidence showing that the sshd LogLevel is configured with the agency's CAP.</t>
  </si>
  <si>
    <t>To close this finding, please provide a screenshot or evidence showing that the sshd MACs are configured with the agency's CAP.</t>
  </si>
  <si>
    <t>To close this finding, please provide a screenshot or evidence showing that the sshd MaxAuthTries is configured with the agency's CAP.</t>
  </si>
  <si>
    <t>To close this finding, please provide a screenshot or evidence showing that the sshd MaxSessions is configured with the agency's CAP.</t>
  </si>
  <si>
    <t>To close this finding, please provide a screenshot or evidence showing that the sshd MaxStartups is configured with the agency's CAP.</t>
  </si>
  <si>
    <t>To close this finding, please provide a screenshot or evidence showing that the sshd PermitEmptyPasswords is disabled with the agency's CAP.</t>
  </si>
  <si>
    <t>To close this finding, please provide a screenshot or evidence showing that the sshd PermitRootLogin is disabled with the agency's CAP.</t>
  </si>
  <si>
    <t>To close this finding, please provide a screenshot or evidence showing that the sshd PermitUserEnvironment is disabled with the agency's CAP.</t>
  </si>
  <si>
    <t>To close this finding, please provide a screenshot or evidence showing that the sshd UsePAM is enabled with the agency's CAP.</t>
  </si>
  <si>
    <t>To close this finding, please provide a screenshot or evidence showing that the permissions on /etc/cron.d are configured with the agency's CAP.</t>
  </si>
  <si>
    <t>To close this finding, please provide a screenshot or evidence showing that the re-authentication for privilege escalation is not disabled globally with the agency's CAP.</t>
  </si>
  <si>
    <t>To close this finding, please provide a screenshot or evidence showing that the sudo authentication timeout is configured correctly with the agency's CAP.</t>
  </si>
  <si>
    <t>To close this finding, please provide a screenshot or evidence showing that the permissions on /etc/cron.daily are configured with the agency's CAP.</t>
  </si>
  <si>
    <t>To close this finding, please provide a screenshot or evidence showing that the permissions on /etc/cron.hourly are configured with the agency's CAP.</t>
  </si>
  <si>
    <t>To close this finding, please provide a screenshot or evidence showing that the permissions on /etc/cron.monthly are configured with the agency's CAP.</t>
  </si>
  <si>
    <t>To close this finding, please provide a screenshot or evidence showing that the latest version of pam is installed with the agency's CAP.</t>
  </si>
  <si>
    <t>To close this finding, please provide a screenshot or evidence showing that the libpwquality is installed with the agency's CAP.</t>
  </si>
  <si>
    <t>To close this finding, please provide a screenshot or evidence showing that the pam_faillock module is enabled with the agency's CAP.</t>
  </si>
  <si>
    <t>To close this finding, please provide a screenshot or evidence showing that the password failed attempts lockout is configured with the agency's CAP.</t>
  </si>
  <si>
    <t>To close this finding, please provide a screenshot or evidence showing that the password unlock time is configured with the agency's CAP.</t>
  </si>
  <si>
    <t>To close this finding, please provide a screenshot or evidence showing that the pam_pwquality module is enabled with the agency's CAP.</t>
  </si>
  <si>
    <t>To close this finding, please provide a screenshot or evidence showing that the password complexity is configured with the agency's CAP.</t>
  </si>
  <si>
    <t>To close this finding, please provide a screenshot or evidence showing that the password dictionary check is enabled with the agency's CAP.</t>
  </si>
  <si>
    <t>To close this finding, please provide a screenshot or evidence showing that the password length is configured with the agency's CAP.</t>
  </si>
  <si>
    <t>To close this finding, please provide a screenshot or evidence showing that the password maximum sequential characters is configured with the agency's CAP.</t>
  </si>
  <si>
    <t>To close this finding, please provide a screenshot or evidence showing that the password number of changed characters is configured with the agency's CAP.</t>
  </si>
  <si>
    <t>To close this finding, please provide a screenshot or evidence showing that the password same consecutive characters is configured with the agency's CAP.</t>
  </si>
  <si>
    <t>To close this finding, please provide a screenshot or evidence showing that the pam_pwhistory includes use_authtok with the agency's CAP.</t>
  </si>
  <si>
    <t>To close this finding, please provide a screenshot or evidence showing that the pam_pwhistory module is enabled with the agency's CAP.</t>
  </si>
  <si>
    <t>To close this finding, please provide a screenshot or evidence showing that the password history is enforced for the root user with the agency's CAP.</t>
  </si>
  <si>
    <t>To close this finding, please provide a screenshot or evidence showing that the password history remember is configured with the agency's CAP.</t>
  </si>
  <si>
    <t>To close this finding, please provide a screenshot or evidence showing that the nosuid option set on /var/log/audit partition with the agency's CAP.</t>
  </si>
  <si>
    <t>To close this finding, please provide a screenshot or evidence showing that the nosuid option set on /var/tmp partition with the agency's CAP.</t>
  </si>
  <si>
    <t>To close this finding, please provide a screenshot or evidence showing that the pam_unix does not include nullok with the agency's CAP.</t>
  </si>
  <si>
    <t>To close this finding, please provide a screenshot or evidence showing that the pam_unix does not include remember with the agency's CAP.</t>
  </si>
  <si>
    <t>To close this finding, please provide a screenshot or evidence showing that the permissions on /etc/cron.weekly are configured with the agency's CAP.</t>
  </si>
  <si>
    <t>To close this finding, please provide a screenshot or evidence showing that the permissions on /etc/crontab are configured with the agency's CAP.</t>
  </si>
  <si>
    <t>To close this finding, please provide a screenshot or evidence showing that the permissions on /etc/group are configured with the agency's CAP.</t>
  </si>
  <si>
    <t>To close this finding, please provide a screenshot or evidence showing that the permissions on /etc/group- are configured with the agency's CAP.</t>
  </si>
  <si>
    <t>To close this finding, please provide a screenshot or evidence showing that the strong password hashing algorithm is configured with the agency's CAP.</t>
  </si>
  <si>
    <t>To close this finding, please provide a screenshot or evidence showing that the permissions on /etc/gshadow- are configured with the agency's CAP.</t>
  </si>
  <si>
    <t>To close this finding, please provide a screenshot or evidence showing that the root password is set with the agency's CAP.</t>
  </si>
  <si>
    <t>To close this finding, please provide a screenshot or evidence showing that the root user umask is configured with the agency's CAP.</t>
  </si>
  <si>
    <t>To close this finding, please provide a screenshot or evidence showing that the permissions on /etc/passwd are configured with the agency's CAP.</t>
  </si>
  <si>
    <t>To close this finding, please provide a screenshot or evidence showing that the permissions on /etc/passwd- are configured with the agency's CAP.</t>
  </si>
  <si>
    <t>To close this finding, please provide a screenshot or evidence showing that the permissions on /etc/shadow are configured with the agency's CAP.</t>
  </si>
  <si>
    <t>To close this finding, please provide a screenshot or evidence showing that the pam_unix includes a strong password hashing algorithm with the agency's CAP.</t>
  </si>
  <si>
    <t>To close this finding, please provide a screenshot or evidence showing that the permissions on /etc/shadow- are configured with the agency's CAP.</t>
  </si>
  <si>
    <t>To close this finding, please provide a screenshot or evidence showing that the permissions on /etc/ssh/sshd_config are configured with the agency's CAP.</t>
  </si>
  <si>
    <t>To close this finding, please provide a screenshot or evidence showing that the permissions on bootloader config are configured with the agency's CAP.</t>
  </si>
  <si>
    <t>To close this finding, please provide a screenshot or evidence showing that the rsyslog default file permissions are configured with the agency's CAP.</t>
  </si>
  <si>
    <t>To close this finding, please provide a screenshot or evidence showing that the permissions on SSH private host key files are configured with the agency's CAP.</t>
  </si>
  <si>
    <t>To close this finding, please provide a screenshot or evidence showing that the remote login warning banner is configured properly with the agency's CAP.</t>
  </si>
  <si>
    <t>To close this finding, please provide a screenshot or evidence showing that the rsyslog is not configured to receive logs from a remote client with the agency's CAP.</t>
  </si>
  <si>
    <t>To close this finding, please provide a screenshot or evidence showing that the rsyslog service is enabled with the agency's CAP.</t>
  </si>
  <si>
    <t>To close this finding, please provide a screenshot or evidence showing that the rsyslog is configured to send logs to a remote log host with the agency's CAP.</t>
  </si>
  <si>
    <t>To close this finding, please provide a screenshot or evidence showing that the rsyslog is installed with the agency's CAP.</t>
  </si>
  <si>
    <t>To close this finding, please provide a screenshot or evidence showing that the journald is not configured to send logs to rsyslog with the agency's CAP.</t>
  </si>
  <si>
    <t>To close this finding, please provide a screenshot or evidence showing that the journald log rotation is configured per site policy with the agency's CAP.</t>
  </si>
  <si>
    <t>To close this finding, please provide a screenshot or evidence showing that the journald service is enabled with the agency's CAP.</t>
  </si>
  <si>
    <t>To close this finding, please provide a screenshot or evidence showing that the journald is not configured to receive logs from a remote client with the agency's CAP.</t>
  </si>
  <si>
    <t>To close this finding, please provide a screenshot or evidence showing that the systemd-journal-remote is configured with the agency's CAP.</t>
  </si>
  <si>
    <t>To close this finding, please provide a screenshot or evidence showing that the systemd-journal-remote is enabled with the agency's CAP.</t>
  </si>
  <si>
    <t>To close this finding, please provide a screenshot or evidence showing that the systemd-journal-remote is installed with the agency's CAP.</t>
  </si>
  <si>
    <t>To close this finding, please provide a screenshot or evidence showing that the SELinux is installed with the agency's CAP.</t>
  </si>
  <si>
    <t>To close this finding, please provide a screenshot or evidence showing that the SELinux is not disabled in bootloader configuration with the agency's CAP.</t>
  </si>
  <si>
    <t>To close this finding, please provide a screenshot or evidence showing that the no unowned or ungrouped files or directories exist with the agency's CAP.</t>
  </si>
  <si>
    <t>To close this finding, please provide a screenshot or evidence showing that the SELinux policy is configured with the agency's CAP.</t>
  </si>
  <si>
    <t>To close this finding, please provide a screenshot or evidence showing that the SETroubleshoot is not installed with the agency's CAP.</t>
  </si>
  <si>
    <t>To close this finding, please provide a screenshot or evidence showing that the permissions on /etc/gshadow are configured with the agency's CAP.</t>
  </si>
  <si>
    <t>To close this finding, please provide a screenshot or evidence showing that the pam_unix includes use_authtok with the agency's CAP.</t>
  </si>
  <si>
    <t>To close this finding, please provide a screenshot or evidence showing that the sudo is installed with the agency's CAP.</t>
  </si>
  <si>
    <t>To close this finding, please provide a screenshot or evidence showing that the permissions on /etc/security/opasswd are configured with the agency's CAP.</t>
  </si>
  <si>
    <t>To close this finding, please provide a screenshot or evidence showing that the sudo log file exists with the agency's CAP.</t>
  </si>
  <si>
    <t>To close this finding, please provide a screenshot or evidence showing that the permissions on /etc/shells are configured with the agency's CAP.</t>
  </si>
  <si>
    <t>To close this finding, please provide a screenshot or evidence showing that the SUID and SGID files are reviewed with the agency's CAP.</t>
  </si>
  <si>
    <t>To close this finding, please provide a screenshot or evidence showing that the world writable files and directories are secured with the agency's CAP.</t>
  </si>
  <si>
    <t>To close this finding, please provide a screenshot or evidence showing that the /etc/shadow password fields are not empty with the agency's CAP.</t>
  </si>
  <si>
    <t>To close this finding, please provide a screenshot or evidence showing that the root path has integrity with the agency's CAP.</t>
  </si>
  <si>
    <t>To close this finding, please provide a screenshot or evidence showing that the all groups in /etc/passwd exist in /etc/group with the agency's CAP.</t>
  </si>
  <si>
    <t>To close this finding, please provide a screenshot or evidence showing that the local interactive user dot files access is configured with the agency's CAP.</t>
  </si>
  <si>
    <t>To close this finding, please provide a screenshot or evidence showing that the local interactive user home directories are configured with the agency's CAP.</t>
  </si>
  <si>
    <t>To close this finding, please provide a screenshot or evidence showing that the system accounts are secured with the agency's CAP.</t>
  </si>
  <si>
    <t>To close this finding, please provide a screenshot or evidence showing that the the MCS Translation Service (mcstrans) is not installed with the agency's CAP.</t>
  </si>
  <si>
    <t>To close this finding, please provide a screenshot or evidence showing that the updates, patches, and additional security software are installed with the agency's CAP.</t>
  </si>
  <si>
    <t>To close this finding, please provide a screenshot or evidence showing that the root is the only UID 0 account with the agency's CAP.</t>
  </si>
  <si>
    <t>To close this finding, please provide a screenshot or evidence showing that the sudo commands use pty with the agency's CAP.</t>
  </si>
  <si>
    <t xml:space="preserve"> AU-8</t>
  </si>
  <si>
    <t>OEL7-211</t>
  </si>
  <si>
    <t>OEL7-212</t>
  </si>
  <si>
    <t>OEL7-213</t>
  </si>
  <si>
    <t>OEL7-214</t>
  </si>
  <si>
    <t>OEL7-215</t>
  </si>
  <si>
    <t>OEL7-216</t>
  </si>
  <si>
    <t>OEL7-217</t>
  </si>
  <si>
    <t>OEL7-218</t>
  </si>
  <si>
    <t>OEL7-219</t>
  </si>
  <si>
    <t>OEL7-220</t>
  </si>
  <si>
    <t>OEL7-221</t>
  </si>
  <si>
    <t>OEL7-222</t>
  </si>
  <si>
    <t>OEL7-223</t>
  </si>
  <si>
    <t>OEL7-224</t>
  </si>
  <si>
    <t>OEL7-225</t>
  </si>
  <si>
    <t>OEL7-226</t>
  </si>
  <si>
    <t>OEL7-227</t>
  </si>
  <si>
    <t>OEL7-228</t>
  </si>
  <si>
    <t>OEL7-229</t>
  </si>
  <si>
    <t>OEL7-230</t>
  </si>
  <si>
    <t>OEL7-231</t>
  </si>
  <si>
    <t>OEL7-232</t>
  </si>
  <si>
    <t>OEL7-233</t>
  </si>
  <si>
    <t>OEL7-234</t>
  </si>
  <si>
    <t>OEL7-235</t>
  </si>
  <si>
    <t>OEL7-236</t>
  </si>
  <si>
    <t>OEL7-237</t>
  </si>
  <si>
    <t>OEL7-238</t>
  </si>
  <si>
    <t>OEL7-239</t>
  </si>
  <si>
    <t>OEL7-240</t>
  </si>
  <si>
    <t>OEL7-241</t>
  </si>
  <si>
    <t>OEL7-242</t>
  </si>
  <si>
    <t>OEL7-243</t>
  </si>
  <si>
    <t>OEL7-244</t>
  </si>
  <si>
    <t>OEL7-24</t>
  </si>
  <si>
    <t>OEL7-245</t>
  </si>
  <si>
    <t>OEL7-246</t>
  </si>
  <si>
    <t>OEL7-247</t>
  </si>
  <si>
    <t>OEL7-248</t>
  </si>
  <si>
    <t>OEL7-249</t>
  </si>
  <si>
    <t>OEL7-250</t>
  </si>
  <si>
    <t>OEL7-251</t>
  </si>
  <si>
    <t>OEL7-252</t>
  </si>
  <si>
    <t>OEL7-253</t>
  </si>
  <si>
    <t>OEL7-254</t>
  </si>
  <si>
    <t>OEL7-255</t>
  </si>
  <si>
    <t>OEL7-256</t>
  </si>
  <si>
    <t>OEL7-257</t>
  </si>
  <si>
    <t>OEL7-258</t>
  </si>
  <si>
    <t>OEL7-259</t>
  </si>
  <si>
    <t>OEL7-260</t>
  </si>
  <si>
    <t>OEL7-261</t>
  </si>
  <si>
    <t>OEL7-262</t>
  </si>
  <si>
    <t>OEL7-263</t>
  </si>
  <si>
    <t>OEL7-264</t>
  </si>
  <si>
    <t>OEL7-265</t>
  </si>
  <si>
    <t>OEL7-266</t>
  </si>
  <si>
    <t>OEL7-267</t>
  </si>
  <si>
    <t>OEL7-268</t>
  </si>
  <si>
    <t>OEL7-269</t>
  </si>
  <si>
    <t>OEL7-270</t>
  </si>
  <si>
    <t>OEL7-271</t>
  </si>
  <si>
    <t>OEL7-272</t>
  </si>
  <si>
    <t>OEL7-273</t>
  </si>
  <si>
    <t>OEL7-274</t>
  </si>
  <si>
    <t>OEL7-275</t>
  </si>
  <si>
    <t>OEL7-276</t>
  </si>
  <si>
    <t>OEL7-277</t>
  </si>
  <si>
    <t>OEL7-278</t>
  </si>
  <si>
    <t>OEL7-279</t>
  </si>
  <si>
    <t>OEL7-280</t>
  </si>
  <si>
    <t>OEL7-281</t>
  </si>
  <si>
    <t>OEL7-282</t>
  </si>
  <si>
    <t>OEL7-283</t>
  </si>
  <si>
    <t>OEL7-284</t>
  </si>
  <si>
    <t>OEL7-285</t>
  </si>
  <si>
    <t>OEL7-286</t>
  </si>
  <si>
    <t>OEL7-287</t>
  </si>
  <si>
    <t>OEL7-288</t>
  </si>
  <si>
    <t>OEL7-289</t>
  </si>
  <si>
    <t>OEL7-290</t>
  </si>
  <si>
    <t>OEL7-291</t>
  </si>
  <si>
    <t>OEL7-292</t>
  </si>
  <si>
    <t>OEL7-293</t>
  </si>
  <si>
    <t>OEL7-294</t>
  </si>
  <si>
    <t>OEL7-295</t>
  </si>
  <si>
    <t>OEL7-296</t>
  </si>
  <si>
    <t>OEL7-297</t>
  </si>
  <si>
    <t>OEL7-298</t>
  </si>
  <si>
    <t>OEL7-299</t>
  </si>
  <si>
    <t>OEL7-300</t>
  </si>
  <si>
    <t>OEL7-301</t>
  </si>
  <si>
    <t>OEL7-302</t>
  </si>
  <si>
    <t>OEL7-303</t>
  </si>
  <si>
    <t>OEL7-304</t>
  </si>
  <si>
    <t>OEL7-305</t>
  </si>
  <si>
    <t>OEL7-306</t>
  </si>
  <si>
    <t>OEL7-307</t>
  </si>
  <si>
    <t>OEL7-308</t>
  </si>
  <si>
    <t>OEL7-309</t>
  </si>
  <si>
    <t>OEL7-310</t>
  </si>
  <si>
    <t>OEL7-311</t>
  </si>
  <si>
    <t>OEL7-312</t>
  </si>
  <si>
    <t>OEL8-189</t>
  </si>
  <si>
    <t>OEL8-190</t>
  </si>
  <si>
    <t>OEL8-191</t>
  </si>
  <si>
    <t>OEL8-192</t>
  </si>
  <si>
    <t>OEL8-193</t>
  </si>
  <si>
    <t>OEL8-194</t>
  </si>
  <si>
    <t>OEL8-195</t>
  </si>
  <si>
    <t>OEL8-196</t>
  </si>
  <si>
    <t>OEL8-197</t>
  </si>
  <si>
    <t>OEL8-198</t>
  </si>
  <si>
    <t>OEL8-199</t>
  </si>
  <si>
    <t>OEL8-200</t>
  </si>
  <si>
    <t>OEL8-201</t>
  </si>
  <si>
    <t>OEL8-202</t>
  </si>
  <si>
    <t>OEL8-203</t>
  </si>
  <si>
    <t>OEL8-204</t>
  </si>
  <si>
    <t>OEL8-205</t>
  </si>
  <si>
    <t>OEL8-206</t>
  </si>
  <si>
    <t>OEL8-207</t>
  </si>
  <si>
    <t>OEL8-208</t>
  </si>
  <si>
    <t>OEL8-209</t>
  </si>
  <si>
    <t>OEL8-210</t>
  </si>
  <si>
    <t>OEL8-211</t>
  </si>
  <si>
    <t>OEL8-212</t>
  </si>
  <si>
    <t>OEL8-213</t>
  </si>
  <si>
    <t>OEL8-214</t>
  </si>
  <si>
    <t>OEL8-215</t>
  </si>
  <si>
    <t>OEL8-216</t>
  </si>
  <si>
    <t>OEL8-217</t>
  </si>
  <si>
    <t>OEL8-218</t>
  </si>
  <si>
    <t>OEL8-219</t>
  </si>
  <si>
    <t>OEL8-220</t>
  </si>
  <si>
    <t>OEL8-221</t>
  </si>
  <si>
    <t>OEL8-222</t>
  </si>
  <si>
    <t>OEL8-223</t>
  </si>
  <si>
    <t>OEL8-224</t>
  </si>
  <si>
    <t>OEL8-225</t>
  </si>
  <si>
    <t>OEL8-226</t>
  </si>
  <si>
    <t>OEL8-227</t>
  </si>
  <si>
    <t>OEL8-228</t>
  </si>
  <si>
    <t>OEL8-229</t>
  </si>
  <si>
    <t>OEL8-230</t>
  </si>
  <si>
    <t>OEL8-231</t>
  </si>
  <si>
    <t>OEL8-232</t>
  </si>
  <si>
    <t>OEL8-233</t>
  </si>
  <si>
    <t>OEL8-234</t>
  </si>
  <si>
    <t>OEL8-235</t>
  </si>
  <si>
    <t>OEL8-236</t>
  </si>
  <si>
    <t>OEL8-237</t>
  </si>
  <si>
    <t>OEL8-238</t>
  </si>
  <si>
    <t>OEL8-239</t>
  </si>
  <si>
    <t>OEL8-240</t>
  </si>
  <si>
    <t>OEL8-241</t>
  </si>
  <si>
    <t>OEL8-242</t>
  </si>
  <si>
    <t>OEL8-243</t>
  </si>
  <si>
    <t>OEL8-244</t>
  </si>
  <si>
    <t>OEL8-245</t>
  </si>
  <si>
    <t>OEL8-246</t>
  </si>
  <si>
    <t>OEL8-247</t>
  </si>
  <si>
    <t>OEL8-248</t>
  </si>
  <si>
    <t>OEL8-249</t>
  </si>
  <si>
    <t>OEL8-250</t>
  </si>
  <si>
    <t>OEL8-251</t>
  </si>
  <si>
    <t>OEL8-252</t>
  </si>
  <si>
    <t>OEL8-253</t>
  </si>
  <si>
    <t>OEL8-254</t>
  </si>
  <si>
    <t>OEL8-255</t>
  </si>
  <si>
    <t>OEL8-256</t>
  </si>
  <si>
    <t>OEL8-257</t>
  </si>
  <si>
    <t>OEL8-258</t>
  </si>
  <si>
    <t>OEL8-259</t>
  </si>
  <si>
    <t>OEL8-260</t>
  </si>
  <si>
    <t>OEL8-261</t>
  </si>
  <si>
    <t>OEL8-262</t>
  </si>
  <si>
    <t>OEL8-263</t>
  </si>
  <si>
    <t>OEL8-264</t>
  </si>
  <si>
    <t>OEL8-265</t>
  </si>
  <si>
    <t>OEL8-266</t>
  </si>
  <si>
    <t>OEL8-267</t>
  </si>
  <si>
    <t>OEL8-268</t>
  </si>
  <si>
    <t>OEL8-269</t>
  </si>
  <si>
    <t>OEL8-270</t>
  </si>
  <si>
    <t>OEL8-271</t>
  </si>
  <si>
    <t>OEL8-272</t>
  </si>
  <si>
    <t>OEL8-273</t>
  </si>
  <si>
    <t>OEL8-274</t>
  </si>
  <si>
    <t>OEL8-275</t>
  </si>
  <si>
    <t>OEL8-276</t>
  </si>
  <si>
    <t>OEL8-277</t>
  </si>
  <si>
    <t>OEL8-278</t>
  </si>
  <si>
    <t>OEL8-279</t>
  </si>
  <si>
    <t>OEL8-280</t>
  </si>
  <si>
    <t>OEL8-281</t>
  </si>
  <si>
    <t>OEL8-282</t>
  </si>
  <si>
    <t>OEL8-283</t>
  </si>
  <si>
    <t>OEL8-284</t>
  </si>
  <si>
    <t>OEL8-285</t>
  </si>
  <si>
    <t>OEL8-286</t>
  </si>
  <si>
    <t>OEL8-287</t>
  </si>
  <si>
    <t>OEL8-288</t>
  </si>
  <si>
    <t>OEL8-289</t>
  </si>
  <si>
    <t>OEL8-290</t>
  </si>
  <si>
    <t>OEL8-291</t>
  </si>
  <si>
    <t>OEL8-292</t>
  </si>
  <si>
    <t>OEL8-293</t>
  </si>
  <si>
    <t>OEL8-294</t>
  </si>
  <si>
    <t>OEL8-295</t>
  </si>
  <si>
    <t>OEL8-296</t>
  </si>
  <si>
    <t>OEL8-297</t>
  </si>
  <si>
    <t>OEL8-298</t>
  </si>
  <si>
    <t>OEL8-299</t>
  </si>
  <si>
    <t>OEL8-300</t>
  </si>
  <si>
    <t>OEL8-301</t>
  </si>
  <si>
    <t>OEL8-302</t>
  </si>
  <si>
    <t>OEL8-303</t>
  </si>
  <si>
    <t>OEL8-304</t>
  </si>
  <si>
    <t>OEL8-305</t>
  </si>
  <si>
    <t>OEL8-306</t>
  </si>
  <si>
    <t>OEL8-307</t>
  </si>
  <si>
    <t>OEL8-308</t>
  </si>
  <si>
    <t>OEL8-309</t>
  </si>
  <si>
    <t>OEL8-310</t>
  </si>
  <si>
    <t>OEL8-311</t>
  </si>
  <si>
    <t>OEL8-312</t>
  </si>
  <si>
    <t>OEL8-313</t>
  </si>
  <si>
    <t>OEL8-314</t>
  </si>
  <si>
    <t>OEL8-315</t>
  </si>
  <si>
    <t>OEL8-316</t>
  </si>
  <si>
    <t>OEL8-317</t>
  </si>
  <si>
    <t>OEL8-318</t>
  </si>
  <si>
    <t>OEL8-319</t>
  </si>
  <si>
    <t>OEL8-320</t>
  </si>
  <si>
    <t>OEL8-321</t>
  </si>
  <si>
    <t>OEL8-322</t>
  </si>
  <si>
    <t>OEL8-323</t>
  </si>
  <si>
    <t>OEL8-324</t>
  </si>
  <si>
    <t>OEL8-325</t>
  </si>
  <si>
    <t>OEL8-326</t>
  </si>
  <si>
    <t>OEL8-327</t>
  </si>
  <si>
    <t>OEL8-328</t>
  </si>
  <si>
    <t>OEL7-02</t>
  </si>
  <si>
    <t>OEL7-06</t>
  </si>
  <si>
    <t>OEL7-10</t>
  </si>
  <si>
    <t>OEL7-11</t>
  </si>
  <si>
    <t>OEL7-12</t>
  </si>
  <si>
    <t>OEL7-13</t>
  </si>
  <si>
    <t>OEL7-14</t>
  </si>
  <si>
    <t>OEL7-15</t>
  </si>
  <si>
    <t>OEL7-16</t>
  </si>
  <si>
    <t>OEL7-17</t>
  </si>
  <si>
    <t>OEL7-18</t>
  </si>
  <si>
    <t>OEL7-19</t>
  </si>
  <si>
    <t>OEL7-30</t>
  </si>
  <si>
    <t>OEL7-31</t>
  </si>
  <si>
    <t>OEL7-33</t>
  </si>
  <si>
    <t>OEL7-37</t>
  </si>
  <si>
    <t>OEL7-48</t>
  </si>
  <si>
    <t>OEL7-49</t>
  </si>
  <si>
    <t>OEL7-50</t>
  </si>
  <si>
    <t>OEL7-70</t>
  </si>
  <si>
    <t>OEL7-72</t>
  </si>
  <si>
    <t>OEL7-74</t>
  </si>
  <si>
    <t>OEL7-79</t>
  </si>
  <si>
    <t>OEL7-80</t>
  </si>
  <si>
    <t>OEL7-81</t>
  </si>
  <si>
    <t>OEL7-91</t>
  </si>
  <si>
    <t>OEL7-92</t>
  </si>
  <si>
    <t>OEL7-94</t>
  </si>
  <si>
    <t>OEL7-98</t>
  </si>
  <si>
    <t>OEL7-99</t>
  </si>
  <si>
    <t>OEL7-106</t>
  </si>
  <si>
    <t>OEL7-109</t>
  </si>
  <si>
    <t>OEL7-110</t>
  </si>
  <si>
    <t>OEL7-116</t>
  </si>
  <si>
    <t>OEL7-122</t>
  </si>
  <si>
    <t>OEL7-126</t>
  </si>
  <si>
    <t>OEL7-127</t>
  </si>
  <si>
    <t>OEL7-130</t>
  </si>
  <si>
    <t>OEL7-134</t>
  </si>
  <si>
    <t>OEL7-136</t>
  </si>
  <si>
    <t>OEL7-143</t>
  </si>
  <si>
    <t>OEL7-150</t>
  </si>
  <si>
    <t>OEL7-151</t>
  </si>
  <si>
    <t>OEL7-152</t>
  </si>
  <si>
    <t>OEL7-153</t>
  </si>
  <si>
    <t>OEL7-154</t>
  </si>
  <si>
    <t>OEL7-155</t>
  </si>
  <si>
    <t>OEL7-156</t>
  </si>
  <si>
    <t>OEL7-157</t>
  </si>
  <si>
    <t>OEL7-158</t>
  </si>
  <si>
    <t>OEL7-159</t>
  </si>
  <si>
    <t>OEL7-160</t>
  </si>
  <si>
    <t>OEL7-161</t>
  </si>
  <si>
    <t>OEL7-162</t>
  </si>
  <si>
    <t>OEL7-163</t>
  </si>
  <si>
    <t>OEL7-164</t>
  </si>
  <si>
    <t>OEL7-166</t>
  </si>
  <si>
    <t>OEL7-167</t>
  </si>
  <si>
    <t>OEL7-170</t>
  </si>
  <si>
    <t>OEL7-171</t>
  </si>
  <si>
    <t>OEL7-177</t>
  </si>
  <si>
    <t>OEL7-205</t>
  </si>
  <si>
    <t>OEL7-206</t>
  </si>
  <si>
    <t>OEL7-207</t>
  </si>
  <si>
    <t>OEL7-208</t>
  </si>
  <si>
    <t>OEL7-209</t>
  </si>
  <si>
    <t>OEL7-210</t>
  </si>
  <si>
    <t>OEL8-153</t>
  </si>
  <si>
    <t>OEL8-81</t>
  </si>
  <si>
    <t xml:space="preserve"> ▪ SCSEM Version: 5.0</t>
  </si>
  <si>
    <t>**Note:** If GDM is not installed on the system, this Test Case can be skipped</t>
  </si>
  <si>
    <t>**Note:** If GDM is not installed on the system, this Test Case can be skipped
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</si>
  <si>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**-IF-** the package is required for a dependency:
 - Ensure the dependent package is approved by local site policy
 - Ensure stopping and masking the service and/or socket meets local site policy
 - Stop and mask the service and/or socket to reduce the potential attack surface</t>
  </si>
  <si>
    <t>**Note:** This Test Case only applies if `rsyslog` is the chosen method for client side logging. Do not apply this Test Case if `journald` is used.</t>
  </si>
  <si>
    <t>Premier Support Ends</t>
  </si>
  <si>
    <t>Extended End of Production</t>
  </si>
  <si>
    <t>Sustaining Support Ends</t>
  </si>
  <si>
    <t xml:space="preserve">Linux 3 </t>
  </si>
  <si>
    <t xml:space="preserve">Linux 4 </t>
  </si>
  <si>
    <t xml:space="preserve">Linux 5 </t>
  </si>
  <si>
    <t>Linux 6</t>
  </si>
  <si>
    <t>Linux 7</t>
  </si>
  <si>
    <t xml:space="preserve">Linux 8 </t>
  </si>
  <si>
    <t>Linux 9</t>
  </si>
  <si>
    <t>Indefinite</t>
  </si>
  <si>
    <t xml:space="preserve">Not Available </t>
  </si>
  <si>
    <t>**Note:** 
- Other methods, such as `systemd timers`, exist for scheduling jobs. If another method is used, `cron` should be removed, and the alternate method should be secured in accordance with local site policy
- **-IF-** cron is not installed on the system, this sub Test Case can be skipped</t>
  </si>
  <si>
    <t>`at` is a command-line utility used to schedule a job for later execution
**Note:** if `at` is not installed on the system, this Test Case can be skipped</t>
  </si>
  <si>
    <t>This recommendation provides guidance on securing aspects of the local users and groups.
**Note:** The recommendations in this section check local users and groups. Any users or groups from other sources such as LDAP will not be audited. In a domain environment, similar checks should be performed against domain users and groups.</t>
  </si>
  <si>
    <t>The GNOME Display Manager (GDM) is a program that manages graphical display servers and handles graphical user logins.
**Note:** If GDM is not installed on the system, this Recommendation can be skipped</t>
  </si>
  <si>
    <t>`cron` is a time based job scheduler
**Note:** 
- Other methods, such as `systemd timers`, exist for scheduling jobs. If another method is used, `cron` should be removed, and the alternate method should be secured in accordance with local site policy
- **-IF-** cron is not installed on the system, this Recommendation can be skipped</t>
  </si>
  <si>
    <t>`at` is a command-line utility used to schedule a job for later execution
**Note:** if `at` is not installed on the system, this Recommendation can be skipped</t>
  </si>
  <si>
    <t>The `rsyslog` software package may be used instead of the default `journald` logging mechanism.
**Note:** This section only applies if `rsyslog` is the chosen method for client side logging. Do not apply this Recommendation if `journald` is used.</t>
  </si>
  <si>
    <t>`cron` is a time based job scheduler
**Notes:** 
- Other methods, such as `systemd timers`, exist for scheduling jobs. If another method is used, `cron` should be removed, and the alternate method should be secured in accordance with local site policy
- **- IF -** cron is not installed on the system, this Recommendation can be skipped</t>
  </si>
  <si>
    <t>**Note:** 
**- IF -** `rsyslog` is in use this Recommendation can be skipped.</t>
  </si>
  <si>
    <t>Added additional Note for the test case based on CIS Benchmark</t>
  </si>
  <si>
    <t>OEL7 -  ALL</t>
  </si>
  <si>
    <t>Updated and Aligned CIS Benchmark Section Numbering</t>
  </si>
  <si>
    <t>OEL8 - ALL</t>
  </si>
  <si>
    <t>OEL7 - ALL</t>
  </si>
  <si>
    <t>OEL8-ALL</t>
  </si>
  <si>
    <t>Aligned  Section Title, Description,  Rationale Statement, Remediation Procedure,  Test Procedure with CIS Benchmark</t>
  </si>
  <si>
    <t>Note: The information system must prevent the installation of organization-defined software components without verification the software component has been digitally signed using a certificate that is recognized and approved by the organization.</t>
  </si>
  <si>
    <t>Note: The System must not allow blank or null passwords in the password-auth or system-auth file.</t>
  </si>
  <si>
    <t>Note: The System must not allow accounts configured with blank or null passwords.</t>
  </si>
  <si>
    <t>Note: The operating system must not have accounts configured with blank or null passwords.</t>
  </si>
  <si>
    <t>Removed OEL-6 Test Cases. OEL - 6 extended support end as of 12/1/2024</t>
  </si>
  <si>
    <t>OEL6- ALL</t>
  </si>
  <si>
    <t>Create or edit the following line in `/etc/security/faillock.conf` setting the `deny` option to `3` or less:
```
deny = 3
```
Run the following script to remove the `deny` argument from the `pam_faillock.so` module in the PAM files:
```
#!/usr/bin/env bash
{
 for l_pam_file in system-auth password-auth; do
 l_authselect_file="/etc/authselect/$(head -1 /etc/authselect/authselect.conf | grep 'custom/')/$l_pam_file"
 sed -ri 's/(^\s*auth\s+(requisite|required|sufficient)\s+pam_faillock\.so.*)(\s+deny\s*=\s*\S+)(.*$)/\1\4/' "$l_authselect_file"
 done
 authselect apply-changes
}
```</t>
  </si>
  <si>
    <t>Ensure password failed attempts lockout is configured.
One method to achieve the recommended state is to execute the following method(s):
Create or edit the following line in `/etc/security/faillock.conf` setting the `deny` option to `3` or less:
```
deny = 3
```
Run the following script to remove the `deny` argument from the `pam_faillock.so` module in the PAM files:
```
#!/usr/bin/env bash
{
 for l_pam_file in system-auth password-auth; do
 l_authselect_file="/etc/authselect/$(head -1 /etc/authselect/authselect.conf | grep 'custom/')/$l_pam_file"
 sed -ri 's/(^\s*auth\s+(requisite|required|sufficient)\s+pam_faillock\.so.*)(\s+deny\s*=\s*\S+)(.*$)/\1\4/' "$l_authselect_file"
 done
 authselect apply-changes
}
```</t>
  </si>
  <si>
    <t>To close this finding, please provide a screenshot or evidence showing that the  Account lockout after ≤ 3 failed attempts  with the agency's CAP.</t>
  </si>
  <si>
    <t>Run the following command to verify that Number of failed logon attempts before the account is locked is no greater than `5` and meets local site policy:
```
# grep -Pi -- '^\h*deny\h*=\h*[1-5]\b' /etc/security/faillock.conf
deny = 3
```
Run the following command to verify that the `deny` argument has not been set, or is set to 5 or less and meets local site policy:
```
# grep -Pi -- '^\h*auth\h+(requisite|required|sufficient)\h+pam_faillock\.so\h+([^#\n\r]+\h+)?deny\h*=\h*(0|[6-9]|[1-9][0-9]+)\b' /etc/pam.d/system-auth /etc/pam.d/password-auth
Nothing should be returned
```</t>
  </si>
  <si>
    <t>Run the following command to verify that Number of failed logon attempts before the account is locked is no greater than `3` and meets local site policy:
```
# grep -Pi -- '^\h*deny\h*=\h*[1-3]\b' /etc/security/faillock.conf
deny = 3
```
Run the following command to verify that the `deny` argument has not been set, or `3` or less and meets local site policy:
```
# grep -Pi -- '^\h*auth\h+(requisite|required|sufficient)\h+pam_faillock\.so\h+([^#\n\r]+\h+)?deny\h*=\h*(0|[6-9]|[1-9][0-9]+)\b' /etc/pam.d/system-auth /etc/pam.d/password-auth
Nothing should be returned
```</t>
  </si>
  <si>
    <t>Changed from 5 to 3 to comply with Pub 1075.</t>
  </si>
  <si>
    <t>Edit the files `/etc/pam.d/system-auth` and `/etc/pam.d/password-auth`:
Add the following lines to the `auth` section:
```
auth required pam_faillock.so preauth silent audit deny=3 unlock_time=900 even_deny_root
auth [default=die] pam_faillock.so authfail audit deny=3 unlock_time=900 even_deny_root
```
The `auth` sections should look similar to the following example:
_Example:_
```
auth required pam_env.so
auth required pam_faillock.so preauth silent audit deny=3 unlock_time=900 even_deny_root # &lt;- Under "auth required pam_env.so"
auth sufficient pam_unix.so try_first_pass
auth [default=die] pam_faillock.so authfail audit deny=3 unlock_time=900 even_deny_root # &lt;- Last auth line before "auth requisite pam_succeed_if.so"
auth requisite pam_succeed_if.so uid &gt;= 1000 quiet_success
auth required pam_deny.so
```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t>
  </si>
  <si>
    <t>Ensure password failed attempts lockout is configured.
One method to achieve the recommended state is to execute the following method(s):
Edit the files `/etc/pam.d/system-auth` and `/etc/pam.d/password-auth`:
Add the following lines to the `auth` section:
```
auth required pam_faillock.so preauth silent audit deny=3 unlock_time=900 even_deny_root
auth [default=die] pam_faillock.so authfail audit deny=3 unlock_time=900 even_deny_root
```
The `auth` sections should look similar to the following example:
_Example:_
```
auth required pam_env.so
auth required pam_faillock.so preauth silent audit deny=3 unlock_time=900 even_deny_root # &lt;- Under "auth required pam_env.so"
auth sufficient pam_unix.so try_first_pass
auth [default=die] pam_faillock.so authfail audit deny=3 unlock_time=900 even_deny_root # &lt;- Last auth line before "auth requisite pam_succeed_if.so"
auth requisite pam_succeed_if.so uid &gt;= 1000 quiet_success
auth required pam_deny.so
```
**WARNING:** The ordering on the lines in the auth section is important. The `preauth` line needs to below the line `auth required pam_env.so` and above all password validation lines. The `authfail` line needs to be after all password validation lines such as `pam_sss.so`. **Incorrect order can cause you to be locked out of the system.**</t>
  </si>
  <si>
    <t>Run the following command to verify that Number of failed logon attempts before the account is locked is no greater than `3` and meets local site policy:
```
# grep -Pi -- '^\h*auth\h+([^#\n\r]+)\h+pam_faillock\.so\h+(preauth|authfail)\h+([^#\n\r]+\h+)?deny=[1-3]\b' /etc/pam.d/{system,password}-auth
```
Output should be similar to:
```
/etc/pam.d/password-auth:auth required pam_faillock.so preauth silent audit deny=3 unlock_time=900 even_deny_root
/etc/pam.d/password-auth:auth [default=die] pam_faillock.so authfail audit deny=3 unlock_time=900 even_deny_root
/etc/pam.d/system-auth:auth required pam_faillock.so preauth silent audit deny=3 unlock_time=900 even_deny_root
/etc/pam.d/system-auth:auth [default=die] pam_faillock.so authfail audit deny=3 unlock_time=900 even_deny_root
```
Verify the lines include the `deny=` option, the the value is between `1` and `3`, and follows local site policy.</t>
  </si>
  <si>
    <t>Ensure password expiration is 90 days or less</t>
  </si>
  <si>
    <t>The `PASS_MAX_DAYS` parameter in `/etc/login.defs` allows an administrator to force passwords to expire once they reach a defined age. It is recommended that the `PASS_MAX_DAYS` parameter be set to less than or equal to 90 days.</t>
  </si>
  <si>
    <t>The password expiration is not 90 days or less</t>
  </si>
  <si>
    <t>Set the `PASS_MAX_DAYS` parameter to conform to site policy in `/etc/login.defs` :
```
PASS_MAX_DAYS 90
```
Modify user parameters for all users with a password set to match:
```
# chage --maxdays 90 &lt;user&gt;
```</t>
  </si>
  <si>
    <t>Ensure password expiration is 90 days or less.
One method to achieve the recommended state is to execute the following method(s):
Set the `PASS_MAX_DAYS` parameter to conform to site policy in `/etc/login.defs` :
```
PASS_MAX_DAYS 90
```
Modify user parameters for all users with a password set to match:
```
# chage --maxdays 90 &lt;user&gt;
```</t>
  </si>
  <si>
    <t>Changed from 7 to 14 to comply with Pub1075.</t>
  </si>
  <si>
    <t>Run the following command and verify `PASS_WARN_AGE` conforms to site policy (No less than 14 days):
```
# grep PASS_WARN_AGE /etc/login.defs
PASS_WARN_AGE 14
```
Verify all users with a password have their number of days of warning before password expires set to 7 or more:
Run the following command and Review list of users and `PASS_WARN_AGE` to verify that all users' `PASS_WARN_AGE` conforms to site policy (No less than 7 days):
```
# awk -F: '/^[^:\n\r]+:[^!\*xX\n\r]/ {print $1 ":" $6}' /etc/shadow
&lt;user&gt;:&lt;PASS_WARN_AGE&gt;
```</t>
  </si>
  <si>
    <t>The `PASS_WARN_AGE` parameter in `/etc/login.defs` allows an administrator to notify users that their password will expire in a defined number of days. It is recommended that the `PASS_WARN_AGE` parameter be set to 14 or more days.</t>
  </si>
  <si>
    <t>The password expiration warning days is not 14 or more</t>
  </si>
  <si>
    <t>Ensure password expiration warning days is 14 or more.
One method to achieve the recommended state is to execute the following method(s):
Set the `PASS_WARN_AGE` parameter to 14 in `/etc/login.defs` :
```
PASS_WARN_AGE 14
```
Modify user parameters for all users with a password set to match:
```
# chage --warndays 14 &lt;user&gt;
```</t>
  </si>
  <si>
    <t>Changed from 8 to 14 to comply with Pub1075</t>
  </si>
  <si>
    <t>IA-5(1)</t>
  </si>
  <si>
    <t>Authenticator Management | Password-based Authentication</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</si>
  <si>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</si>
  <si>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</si>
  <si>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</si>
  <si>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</si>
  <si>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 More than one Publication 1075 password requirement is not met</t>
  </si>
  <si>
    <t>OELGEN-11</t>
  </si>
  <si>
    <t>If test case OELGEN-11 is pass, then this is N/A.</t>
  </si>
  <si>
    <t>Changed from 365 to 90 to comply with Pub 1075.
If test case OELGEN-11 is pass, then this is N/A.</t>
  </si>
  <si>
    <t>Ensure password expiration warning days is 14 or more</t>
  </si>
  <si>
    <t>Changed from 7 to 14 to comply with Pub1075</t>
  </si>
  <si>
    <t>Run the following command and verify `PASS_WARN_AGE` is `4` or more and follows local site policy:
```
# grep -Pi -- '^\h*PASS_WARN_AGE\h+\d+\b' /etc/login.defs
```
_Example output:_
```
PASS_WARN_AGE 7
```
Run the following command to verify all passwords have a `PASS_WARN_AGE` of `7` or more:
```
# awk -F: '($2~/^\$.+\$/) {if($6 &lt; 7)print "User: " $1 " PASS_WARN_AGE: " $6}' /etc/shadow
```
Nothing should be returned</t>
  </si>
  <si>
    <t>Edit `/etc/login.defs` and set `PASS_WARN_AGE` to a value of `14` or more that follows local site policy:
_Example:_
```
PASS_WARN_AGE 14
```
Run the following command to modify user parameters for all users with a password set to a minimum warning to `7` or more days that follows local site policy:
```
# chage --warndays &lt;N&gt; &lt;user&gt;
```
_Example:_
```
# awk -F: '($2~/^\$.+\$/) {if($6 &lt; 7)system ("chage --warndays 7 " $1)}' /etc/shadow
```</t>
  </si>
  <si>
    <t>Ensure password expiration warning days is configured.
One method to achieve the recommended state is to execute the following method(s):
Edit `/etc/login.defs` and set `PASS_WARN_AGE` to a value of `7` or more that follows local site policy:
_Example:_
```
PASS_WARN_AGE 14
```
Run the following command to modify user parameters for all users with a password set to a minimum warning to `7` or more days that follows local site policy:
```
# chage --warndays &lt;N&gt; &lt;user&gt;
```
_Example:_
```
# awk -F: '($2~/^\$.+\$/) {if($6 &lt; 14)system ("chage --warndays 7 " $1)}' /etc/shadow
```</t>
  </si>
  <si>
    <t>To close this finding, please provide a screenshot or evidence showing that the  PASS_WARN_AGE ≥ 14 in login.defs  with the agency's CAP.</t>
  </si>
  <si>
    <t>To close this finding, please provide a screenshot or evidence showing that the  PASS_MAX_DAYS ≤ 90 in login.defs  with the agency's CAP.</t>
  </si>
  <si>
    <t>Run the following command and verify `PASS_WARN_AGE` conforms to site policy (No less than 14 days):
```
# grep PASS_WARN_AGE /etc/login.defs
PASS_WARN_AGE 14
```
Verify all users with a password have their number of days of warning before password expires set to 7 or more:
Run the following command and Review list of users and `PASS_WARN_AGE` to verify that all users' `PASS_WARN_AGE` conforms to site policy (No less than 14 days):
```
# awk -F: '/^[^:\n\r]+:[^!\*xX\n\r]/ {print $1 ":" $6}' /etc/shadow
&lt;user&gt;:&lt;PASS_WARN_AGE&gt;
```</t>
  </si>
  <si>
    <t>Set the `PASS_WARN_AGE` parameter to 14 in `/etc/login.defs` :
```
PASS_WARN_AGE 14
```
Modify user parameters for all users with a password set to match:
```
# chage --warndays 7 &lt;user&gt;
```</t>
  </si>
  <si>
    <t>To close this finding, please provide a screenshot or evidence showing that the password expiration warning days is 14 or more with the agency's CAP.</t>
  </si>
  <si>
    <t>Ensure password expiration is 90 days or less.
One method to achieve the recommended state is to execute the following method(s):
Set the `PASS_MAX_DAYS` parameter to conform to site policy in `/etc/login.defs` :
```
PASS_MAX_DAYS 365
```
Modify user parameters for all users with a password set to match:
```
# chage --maxdays 365 &lt;user&gt;
```</t>
  </si>
  <si>
    <t>To close this finding, please provide a screenshot or evidence showing that the password expiration is 90 days or less with the agency's CAP.</t>
  </si>
  <si>
    <t xml:space="preserve"> ▪ SCSEM Release Date: March 31, 2025</t>
  </si>
  <si>
    <t>Updated to align with respective current CIS Benchmark and IRS Interim Guidance on Authentication
CIS Oracle Linux 7 Benchmark v4.0.0
CIS Oracle Linux 8 Benchmark v3.0.0
CIS Oracle Linux 9 Benchmark v2.0.0</t>
  </si>
  <si>
    <t>OEL 6 Test Cases Tab</t>
  </si>
  <si>
    <t>Remobed - OEL 6 is no longer supported</t>
  </si>
  <si>
    <t>Updates, patches, and additional security software are installed</t>
  </si>
  <si>
    <t>Updates, patches, and additional security software are not installed</t>
  </si>
  <si>
    <t>All groups in /etc/passwd exist in /etc/group</t>
  </si>
  <si>
    <t>The default ip6tables deny firewall policy is not implemented.</t>
  </si>
  <si>
    <t>All users last password change date is in the past</t>
  </si>
  <si>
    <t>All users last password change date is not in the past</t>
  </si>
  <si>
    <t>/The etc/shadow password fields are empty</t>
  </si>
  <si>
    <t>Updates, Patches, And Additional Security Software Are Installed</t>
  </si>
  <si>
    <t>The iptables are flushed with nftables</t>
  </si>
  <si>
    <t>The an nftables table exists</t>
  </si>
  <si>
    <t>The nftables loopback traffic is configured</t>
  </si>
  <si>
    <t>The nftables outbound and established connections are configured</t>
  </si>
  <si>
    <t>The nftables rules are permanent</t>
  </si>
  <si>
    <t>The iptables packages are installed</t>
  </si>
  <si>
    <t>The iptables loopback traffic is configured</t>
  </si>
  <si>
    <t>The iptables outbound and established connections are configured</t>
  </si>
  <si>
    <t>The iptables rules exist for all open ports</t>
  </si>
  <si>
    <t>The iptables default deny firewall policy</t>
  </si>
  <si>
    <t>The iptables rules are saved</t>
  </si>
  <si>
    <t>The ip6tables loopback traffic is configured</t>
  </si>
  <si>
    <t>The ip6tables outbound and established connections are configured</t>
  </si>
  <si>
    <t>The ip6tables firewall rules exist for all open ports</t>
  </si>
  <si>
    <t>The ip6tables default deny firewall policy</t>
  </si>
  <si>
    <t>The ip6tables rules are saved</t>
  </si>
  <si>
    <t>The Password expiration warning days is 14 or more</t>
  </si>
  <si>
    <t>The permissions on /etc/security/opasswd are configured</t>
  </si>
  <si>
    <t>No Duplicate Uids Exist</t>
  </si>
  <si>
    <t>No Duplicate User Names Exist</t>
  </si>
  <si>
    <t>No Duplicate Group Names Exist</t>
  </si>
  <si>
    <t>The root path has integrity</t>
  </si>
  <si>
    <t>No Duplicate Gids Exist</t>
  </si>
  <si>
    <t>The SELinux mode is not disabled</t>
  </si>
  <si>
    <t>The iptables is installed</t>
  </si>
  <si>
    <t>The nftables service is enabled and active</t>
  </si>
  <si>
    <t>The iptables service is enabled and active</t>
  </si>
  <si>
    <t>The ip6tables is enabled and active</t>
  </si>
  <si>
    <t>The libpwquality is installed</t>
  </si>
  <si>
    <t>The authentication required for single user mode</t>
  </si>
  <si>
    <t>The All logfiles have appropriate access configured</t>
  </si>
  <si>
    <t>The no unconfined services exist</t>
  </si>
  <si>
    <t>The firewalld is installed</t>
  </si>
  <si>
    <t>The firewalld service enabled and running</t>
  </si>
  <si>
    <t>The network interfaces are assigned to appropriate zone</t>
  </si>
  <si>
    <t>The iptables are not flushed with nftables</t>
  </si>
  <si>
    <t>The nftables loopback traffic is not configured</t>
  </si>
  <si>
    <t>The nftables outbound and established connections are not configured</t>
  </si>
  <si>
    <t>The nftables rules are not permanent</t>
  </si>
  <si>
    <t>The iptables packages are not installed</t>
  </si>
  <si>
    <t>The iptables loopback traffic is not configured</t>
  </si>
  <si>
    <t>The iptables outbound and established connections are not configured</t>
  </si>
  <si>
    <t>The iptables default deny firewall policy is  not configured.</t>
  </si>
  <si>
    <t>The iptables rules are not saved</t>
  </si>
  <si>
    <t>The ip6tables loopback traffic is not configured</t>
  </si>
  <si>
    <t>The ip6tables outbound and established connections are not configured</t>
  </si>
  <si>
    <t>The ip6tables rules are not saved</t>
  </si>
  <si>
    <t>The sudo commands has not been configured to use psuedo-pty only.</t>
  </si>
  <si>
    <t>The permissions on /etc/security/opasswd are not configured</t>
  </si>
  <si>
    <t>The /The etc/shadow password fields are empty</t>
  </si>
  <si>
    <t>The root path does not have integrity</t>
  </si>
  <si>
    <t>The nodev option is not set on /home partition</t>
  </si>
  <si>
    <t>The nosuid option is not set on /home partition</t>
  </si>
  <si>
    <t>The nodev option is not set on /var partition</t>
  </si>
  <si>
    <t>The nosuid option is not set on /var partition</t>
  </si>
  <si>
    <t>The nodev option is not set on /var/tmp partition</t>
  </si>
  <si>
    <t>The nosuid option is not set on /var/tmp partition</t>
  </si>
  <si>
    <t>The noexec option is not set on /var/tmp partition</t>
  </si>
  <si>
    <t>The nodev option is not set on /var/log partition</t>
  </si>
  <si>
    <t>The nosuid option is not set on /var/log partition</t>
  </si>
  <si>
    <t>The noexec option is not set on /var/log partition</t>
  </si>
  <si>
    <t>The nodev option is not set on /var/log/audit partition</t>
  </si>
  <si>
    <t>The nosuid option is not set on /var/log/audit partition</t>
  </si>
  <si>
    <t>The noexec option is not set on /var/log/audit partition</t>
  </si>
  <si>
    <t>The SELinux mode is disabled</t>
  </si>
  <si>
    <t>The iptables is not installed</t>
  </si>
  <si>
    <t>The nftables service is not enabled and active</t>
  </si>
  <si>
    <t>The iptables service is not enabled and active</t>
  </si>
  <si>
    <t>The ip6tables is not enabled and active</t>
  </si>
  <si>
    <t>The libpwquality is not installed</t>
  </si>
  <si>
    <t>The Authentication is not required for single user mode.</t>
  </si>
  <si>
    <t>The pam_unix include nullok</t>
  </si>
  <si>
    <t>The pam_unix  include remember</t>
  </si>
  <si>
    <t>The pam_unix does not includes a strong password hashing algorithm</t>
  </si>
  <si>
    <t>The Not all logfiles have appropriate access configured</t>
  </si>
  <si>
    <t>The GDM screen locks can be overridden</t>
  </si>
  <si>
    <t>The firewalld is not installed</t>
  </si>
  <si>
    <t>The firewalld service is not enabled.</t>
  </si>
  <si>
    <t>The network interfaces are not assigned to appropriate zone</t>
  </si>
  <si>
    <t>The firewalld is not dropping unnecessary services and ports.</t>
  </si>
  <si>
    <t>No duplicate GIDs exist</t>
  </si>
  <si>
    <t>No duplicate group names exist</t>
  </si>
  <si>
    <t>No duplicate UIDs exist</t>
  </si>
  <si>
    <t>No duplicate user names exist</t>
  </si>
  <si>
    <t>Duplicate user names exist</t>
  </si>
  <si>
    <t>Duplicate group names exist</t>
  </si>
  <si>
    <t>Duplicate UIDs exist</t>
  </si>
  <si>
    <t>A single firewall configuration utility is in use</t>
  </si>
  <si>
    <t>Access to /etc/issue is configured</t>
  </si>
  <si>
    <t>Access to /etc/issue.net is configured</t>
  </si>
  <si>
    <t>Access to /etc/motd is configured</t>
  </si>
  <si>
    <t>Access to all logfiles has been configured</t>
  </si>
  <si>
    <t>Access to bootloader config is configured</t>
  </si>
  <si>
    <t>Access to the su command is restricted</t>
  </si>
  <si>
    <t>Accounts without a valid login shell are locked</t>
  </si>
  <si>
    <t>Address space layout randomization is enabled</t>
  </si>
  <si>
    <t>All users' last password change dates are in the past</t>
  </si>
  <si>
    <t>The at service is restricted to authorized users</t>
  </si>
  <si>
    <t>The autofs service is not in use</t>
  </si>
  <si>
    <t>The avahi daemon service is not in use</t>
  </si>
  <si>
    <t>The bluetooth service is not in use</t>
  </si>
  <si>
    <t>Bogus ICMP responses are ignored</t>
  </si>
  <si>
    <t>Broadcast ICMP requests are ignored</t>
  </si>
  <si>
    <t>Chrony is configured</t>
  </si>
  <si>
    <t>Chrony is not run as the root user</t>
  </si>
  <si>
    <t>Core dump backtraces are disabled</t>
  </si>
  <si>
    <t>Core dump storage is disabled</t>
  </si>
  <si>
    <t>Crontab is restricted to authorized users</t>
  </si>
  <si>
    <t>Cryptographic mechanisms are used to protect the integrity of audit tools</t>
  </si>
  <si>
    <t>The DHCP server service is not in use</t>
  </si>
  <si>
    <t>The DNS server service is not in use</t>
  </si>
  <si>
    <t>The dnsmasq service is not in use</t>
  </si>
  <si>
    <t>Filesystem integrity is regularly checked</t>
  </si>
  <si>
    <t>Firewalld drops unnecessary services and ports</t>
  </si>
  <si>
    <t>Firewalld loopback traffic is configured</t>
  </si>
  <si>
    <t>The FTP client is not installed</t>
  </si>
  <si>
    <t>The FTP server service is not in use</t>
  </si>
  <si>
    <t>Gpgcheck is globally activated</t>
  </si>
  <si>
    <t>The root group is the only GID 0 group</t>
  </si>
  <si>
    <t>ICMP redirects are not accepted</t>
  </si>
  <si>
    <t>The inactive password lock is configured</t>
  </si>
  <si>
    <t>IP forwarding is disabled</t>
  </si>
  <si>
    <t>IPv6 router advertisements are not accepted</t>
  </si>
  <si>
    <t>The journald Compress option is configured</t>
  </si>
  <si>
    <t>The journald ForwardToSyslog option is disabled</t>
  </si>
  <si>
    <t>Journald is configured to send logs to rsyslog</t>
  </si>
  <si>
    <t>Journald log file access is configured</t>
  </si>
  <si>
    <t>Journald log file rotation is configured</t>
  </si>
  <si>
    <t>The journald service is enabled and active</t>
  </si>
  <si>
    <t>Journald Storage is configured</t>
  </si>
  <si>
    <t>The latest version of libpwquality is installed</t>
  </si>
  <si>
    <t>Local interactive user dot files access is configured</t>
  </si>
  <si>
    <t>Local interactive user home directories are configured</t>
  </si>
  <si>
    <t>Mail transfer agents are configured for local-only mode</t>
  </si>
  <si>
    <t>The message access server service is not in use</t>
  </si>
  <si>
    <t>The network file system service is not in use</t>
  </si>
  <si>
    <t>nftables has a default deny firewall policy</t>
  </si>
  <si>
    <t>nftables established connections are configured</t>
  </si>
  <si>
    <t>The NIS client is not installed</t>
  </si>
  <si>
    <t>The NIS server service is not in use</t>
  </si>
  <si>
    <t>No files or directories without an owner and a group exist</t>
  </si>
  <si>
    <t>The nodev option is set on the /dev/shm partition</t>
  </si>
  <si>
    <t>The nodev option is set on the /home partition</t>
  </si>
  <si>
    <t>The nodev option is set on the /tmp partition</t>
  </si>
  <si>
    <t>The nodev option is set on the /var partition</t>
  </si>
  <si>
    <t>The nodev option is set on the /var/log partition</t>
  </si>
  <si>
    <t>The nodev option is set on the /var/log/audit partition</t>
  </si>
  <si>
    <t>The nodev option is set on the /var/tmp partition</t>
  </si>
  <si>
    <t>The noexec option is set on the /dev/shm partition</t>
  </si>
  <si>
    <t>The noexec option is set on the /tmp partition</t>
  </si>
  <si>
    <t>The noexec option is set on the /var/log partition</t>
  </si>
  <si>
    <t>The noexec option is set on the /var/log/audit partition</t>
  </si>
  <si>
    <t>The noexec option is set on the /var/tmp partition</t>
  </si>
  <si>
    <t>The nosuid option is set on the /dev/shm partition</t>
  </si>
  <si>
    <t>The nosuid option is set on the /home partition</t>
  </si>
  <si>
    <t>The nosuid option is set on the /tmp partition</t>
  </si>
  <si>
    <t>The nosuid option is set on the /var partition</t>
  </si>
  <si>
    <t>The nosuid option is set on the /var/log partition</t>
  </si>
  <si>
    <t>The nosuid option is set on the /var/log/audit partition</t>
  </si>
  <si>
    <t>The nosuid option is set on the /var/tmp partition</t>
  </si>
  <si>
    <t>Only approved services are listening on a network interface</t>
  </si>
  <si>
    <t>Only one logging system is in use</t>
  </si>
  <si>
    <t>Package manager repositories are configured</t>
  </si>
  <si>
    <t>Packet redirect sending is disabled</t>
  </si>
  <si>
    <t>The pam_pwhistory module includes the use_authtok option</t>
  </si>
  <si>
    <t>The pam_unix module does not include nullok</t>
  </si>
  <si>
    <t>The pam_unix module does not include the remember option</t>
  </si>
  <si>
    <t>The pam_unix module includes a strong password hashing algorithm</t>
  </si>
  <si>
    <t>The pam_unix module includes use_authtok</t>
  </si>
  <si>
    <t>Password complexity is configured</t>
  </si>
  <si>
    <t>Password dictionary check is enabled</t>
  </si>
  <si>
    <t>Password expiration warning days are configured</t>
  </si>
  <si>
    <t>Password failed attempts lockout is configured</t>
  </si>
  <si>
    <t>Password history is enforced for the root user</t>
  </si>
  <si>
    <t>Password history remember is configured</t>
  </si>
  <si>
    <t>Password length is configured</t>
  </si>
  <si>
    <t>Password maximum sequential characters is configured</t>
  </si>
  <si>
    <t>Password number of changed characters is configured</t>
  </si>
  <si>
    <t>Password quality is enforced for the root user</t>
  </si>
  <si>
    <t>Password same consecutive characters is configured</t>
  </si>
  <si>
    <t>Password unlock time is configured</t>
  </si>
  <si>
    <t>Permissions on /etc/cron.d are configured</t>
  </si>
  <si>
    <t>Permissions on /etc/cron.daily are configured</t>
  </si>
  <si>
    <t>Permissions on /etc/cron.hourly are configured</t>
  </si>
  <si>
    <t>Permissions on /etc/cron.monthly are configured</t>
  </si>
  <si>
    <t>Permissions on /etc/cron.weekly are configured</t>
  </si>
  <si>
    <t>Permissions on /etc/crontab are configured</t>
  </si>
  <si>
    <t>Permissions on /etc/group are configured</t>
  </si>
  <si>
    <t>Permissions on /etc/group- are configured</t>
  </si>
  <si>
    <t>Permissions on /etc/gshadow are configured</t>
  </si>
  <si>
    <t>Permissions on /etc/gshadow- are configured</t>
  </si>
  <si>
    <t>Permissions on /etc/passwd are configured</t>
  </si>
  <si>
    <t>Permissions on /etc/passwd- are configured</t>
  </si>
  <si>
    <t>Permissions on /etc/security/opasswd are configured</t>
  </si>
  <si>
    <t>Permissions on /etc/shadow are configured</t>
  </si>
  <si>
    <t>Permissions on /etc/shadow- are configured</t>
  </si>
  <si>
    <t>Permissions on /etc/shells are configured</t>
  </si>
  <si>
    <t>Permissions on /etc/ssh/sshd_config are configured</t>
  </si>
  <si>
    <t>Permissions on SSH private host key files are configured</t>
  </si>
  <si>
    <t>Permissions on SSH public host key files are configured</t>
  </si>
  <si>
    <t>The print server service is not in use</t>
  </si>
  <si>
    <t>Ptrace_scope is restricted</t>
  </si>
  <si>
    <t>Re-authentication for privilege escalation is not disabled globally</t>
  </si>
  <si>
    <t>Reverse path filtering is enabled</t>
  </si>
  <si>
    <t>Root account access is controlled</t>
  </si>
  <si>
    <t>Root is the only GID 0 account</t>
  </si>
  <si>
    <t>Root is the only UID 0 account</t>
  </si>
  <si>
    <t>Root path integrity is maintained</t>
  </si>
  <si>
    <t>The rpcbind service is not in use</t>
  </si>
  <si>
    <t>The rsync service is not in use</t>
  </si>
  <si>
    <t>Rsyslog is configured to send logs to a remote log host</t>
  </si>
  <si>
    <t>Rsyslog is installed</t>
  </si>
  <si>
    <t>Rsyslog is not configured to receive logs from a remote client</t>
  </si>
  <si>
    <t>Rsyslog log file creation mode is configured</t>
  </si>
  <si>
    <t>Rsyslog logging is configured</t>
  </si>
  <si>
    <t>Rsyslog logrotate is configured</t>
  </si>
  <si>
    <t>The rsyslog service is enabled and active</t>
  </si>
  <si>
    <t>The Samba file server service is not in use</t>
  </si>
  <si>
    <t>Secure ICMP redirects are not accepted</t>
  </si>
  <si>
    <t>The SNMP service is not in use</t>
  </si>
  <si>
    <t>Source routed packets are not accepted</t>
  </si>
  <si>
    <t>SSHD access is configured</t>
  </si>
  <si>
    <t>SSHD Banner is configured</t>
  </si>
  <si>
    <t>SSHD Ciphers are configured</t>
  </si>
  <si>
    <t>SSHD ClientAliveInterval and ClientAliveCountMax are configured</t>
  </si>
  <si>
    <t>SSHD HostbasedAuthentication is disabled</t>
  </si>
  <si>
    <t>SSHD IgnoreRhosts is enabled</t>
  </si>
  <si>
    <t>SSHD KexAlgorithms are configured</t>
  </si>
  <si>
    <t>SSHD LoginGraceTime is configured</t>
  </si>
  <si>
    <t>SSHD LogLevel is configured</t>
  </si>
  <si>
    <t>SSHD MACs are configured</t>
  </si>
  <si>
    <t>SSHD MaxAuthTries is configured</t>
  </si>
  <si>
    <t>SSHD MaxSessions is configured</t>
  </si>
  <si>
    <t>SSHD MaxStartups is configured</t>
  </si>
  <si>
    <t>SSHD PermitEmptyPasswords is disabled</t>
  </si>
  <si>
    <t>SSHD PermitRootLogin is disabled</t>
  </si>
  <si>
    <t>SSHD PermitUserEnvironment is disabled</t>
  </si>
  <si>
    <t>SSHD UsePAM is enabled</t>
  </si>
  <si>
    <t>A strong password hashing algorithm is configured</t>
  </si>
  <si>
    <t>Suspicious packets are logged</t>
  </si>
  <si>
    <t>System accounts do not have a valid login shell</t>
  </si>
  <si>
    <t>The system-wide crypto policy disables CBC for SSH</t>
  </si>
  <si>
    <t>The system-wide crypto policy disables chacha20-poly1305 for SSH</t>
  </si>
  <si>
    <t>The system-wide crypto policy disables EtM for SSH</t>
  </si>
  <si>
    <t>The system-wide crypto policy disables MACs less than 128 bits</t>
  </si>
  <si>
    <t>The system-wide crypto policy disables SHA-1 hash and signature support</t>
  </si>
  <si>
    <t>The system-wide crypto policy is not set in sshd configuration</t>
  </si>
  <si>
    <t>The system-wide crypto policy is not set to legacy</t>
  </si>
  <si>
    <t>The systemd-journal-remote service is not in use</t>
  </si>
  <si>
    <t>The systemd-journal-upload service is enabled and active</t>
  </si>
  <si>
    <t>TCP SYN cookies are enabled</t>
  </si>
  <si>
    <t>The telnet server service is not in use</t>
  </si>
  <si>
    <t>The tftp server service is not in use</t>
  </si>
  <si>
    <t>The MCS Translation Service (mcstrans) is not installed</t>
  </si>
  <si>
    <t>Time synchronization is in use</t>
  </si>
  <si>
    <t>Unused filesystem kernel modules are not available</t>
  </si>
  <si>
    <t>The web proxy server service is not in use</t>
  </si>
  <si>
    <t>The web server service is not in use</t>
  </si>
  <si>
    <t>Wireless interfaces are disabled</t>
  </si>
  <si>
    <t>World-writable files and directories are secured</t>
  </si>
  <si>
    <t>The xinetd service is not in use</t>
  </si>
  <si>
    <t>The nodev option is not set on the /tmp partition</t>
  </si>
  <si>
    <t>The noexec option is not set on the /tmp partition</t>
  </si>
  <si>
    <t>The nosuid option is not set on the /tmp partition</t>
  </si>
  <si>
    <t>The nodev option is not set on the /var partition</t>
  </si>
  <si>
    <t>The nosuid option is not set on the /var partition</t>
  </si>
  <si>
    <t>The noexec option is not set on the /var/tmp partition</t>
  </si>
  <si>
    <t>Firewalld does not drop unnecessary services and ports</t>
  </si>
  <si>
    <t>nftables established connections are not configured</t>
  </si>
  <si>
    <t>nftables does not have a default deny firewall policy</t>
  </si>
  <si>
    <t>Rsyslog is not installed</t>
  </si>
  <si>
    <t>Journald is not configured to send logs to rsyslog</t>
  </si>
  <si>
    <t>The nosuid option is not set on the /var/tmp partition</t>
  </si>
  <si>
    <t>Rsyslog is not configured to send logs to a remote log host</t>
  </si>
  <si>
    <t>Rsyslog is configured to receive logs from a remote client</t>
  </si>
  <si>
    <t>The nodev option is not set on the /var/tmp partition</t>
  </si>
  <si>
    <t>Permissions on /etc/crontab are not configured</t>
  </si>
  <si>
    <t>Permissions on /etc/cron.hourly are not configured</t>
  </si>
  <si>
    <t>Permissions on /etc/cron.daily are not configured</t>
  </si>
  <si>
    <t>Permissions on /etc/cron.weekly are not configured</t>
  </si>
  <si>
    <t>Permissions on /etc/cron.monthly are not configured</t>
  </si>
  <si>
    <t>Permissions on /etc/cron.d are not configured</t>
  </si>
  <si>
    <t>SSHD Banner is not configured</t>
  </si>
  <si>
    <t>The nodev option is not set on the /var/log partition</t>
  </si>
  <si>
    <t>The at service is not restricted to authorized users</t>
  </si>
  <si>
    <t>Permissions on /etc/ssh/sshd_config are not configured</t>
  </si>
  <si>
    <t>Permissions on SSH private host key files are not configured</t>
  </si>
  <si>
    <t>Permissions on SSH public host key files are not configured</t>
  </si>
  <si>
    <t>The noexec option is not set on the /var/log partition</t>
  </si>
  <si>
    <t>The nosuid option is not set on the /var/log partition</t>
  </si>
  <si>
    <t>The sudo log file does not exist</t>
  </si>
  <si>
    <t>Re-authentication for privilege escalation is disabled globally</t>
  </si>
  <si>
    <t>Access to the su command is not restricted</t>
  </si>
  <si>
    <t>The noexec option is not set on the /var/log/audit partition</t>
  </si>
  <si>
    <t>The nodev option is not set on the /var/log/audit partition</t>
  </si>
  <si>
    <t>All users' last password change dates are not in the past</t>
  </si>
  <si>
    <t>Permissions on /etc/passwd are not configured</t>
  </si>
  <si>
    <t>Permissions on /etc/passwd- are not configured</t>
  </si>
  <si>
    <t>Permissions on /etc/group are not configured</t>
  </si>
  <si>
    <t>Permissions on /etc/group- are not configured</t>
  </si>
  <si>
    <t>Permissions on /etc/shadow are not configured</t>
  </si>
  <si>
    <t>Permissions on /etc/shadow- are not configured</t>
  </si>
  <si>
    <t>Permissions on /etc/gshadow are not configured</t>
  </si>
  <si>
    <t>Permissions on /etc/gshadow- are not configured</t>
  </si>
  <si>
    <t>The nosuid option is not set on the /var/log/audit partition</t>
  </si>
  <si>
    <t>The accounts in /etc/passwd do not use shadowed passwords</t>
  </si>
  <si>
    <t>All groups in /etc/passwd do not exist in /etc/group</t>
  </si>
  <si>
    <t>Duplicate GIDs exist</t>
  </si>
  <si>
    <t>The nodev option is not set on the /home partition</t>
  </si>
  <si>
    <t>Root is not the only UID 0 account</t>
  </si>
  <si>
    <t>The nosuid option is not set on the /home partition</t>
  </si>
  <si>
    <t>Unused filesystem kernel modules are available</t>
  </si>
  <si>
    <t>Address space layout randomization is not enabled</t>
  </si>
  <si>
    <t>Ptrace_scope is not restricted</t>
  </si>
  <si>
    <t>The system-wide crypto policy is set to legacy</t>
  </si>
  <si>
    <t>The system-wide crypto policy is set in sshd configuration</t>
  </si>
  <si>
    <t>The system-wide crypto policy does not disable SHA-1 hash and signature support</t>
  </si>
  <si>
    <t>The system-wide crypto policy does not disable MACs less than 128 bits</t>
  </si>
  <si>
    <t>The system-wide crypto policy does not disable CBC for SSH</t>
  </si>
  <si>
    <t>The system-wide crypto policy does not disable chacha20-poly1305 for SSH</t>
  </si>
  <si>
    <t>The system-wide crypto policy does not disable EtM for SSH</t>
  </si>
  <si>
    <t>The autofs service is in use</t>
  </si>
  <si>
    <t>The avahi daemon service is in use</t>
  </si>
  <si>
    <t>The DHCP server service is in use</t>
  </si>
  <si>
    <t>The DNS server service is in use</t>
  </si>
  <si>
    <t>The dnsmasq service is in use</t>
  </si>
  <si>
    <t>The Samba file server service is in use</t>
  </si>
  <si>
    <t>The FTP server service is in use</t>
  </si>
  <si>
    <t>The message access server service is in use</t>
  </si>
  <si>
    <t>The network file system service is in use</t>
  </si>
  <si>
    <t>The nodev option is not set on the /dev/shm partition</t>
  </si>
  <si>
    <t>The NIS server service is in use</t>
  </si>
  <si>
    <t>The print server service is in use</t>
  </si>
  <si>
    <t>The rpcbind service is in use</t>
  </si>
  <si>
    <t>The rsync service is in use</t>
  </si>
  <si>
    <t>The SNMP service is in use</t>
  </si>
  <si>
    <t>The telnet server service is in use</t>
  </si>
  <si>
    <t>The tftp server service is in use</t>
  </si>
  <si>
    <t>The web proxy server service is in use</t>
  </si>
  <si>
    <t>The web server service is in use</t>
  </si>
  <si>
    <t>The xinetd service is in use</t>
  </si>
  <si>
    <t>The noexec option is not set on the /dev/shm partition</t>
  </si>
  <si>
    <t>Mail transfer agents are not configured for local-only mode</t>
  </si>
  <si>
    <t>Services other than approved ones are listening on a network interface</t>
  </si>
  <si>
    <t>The FTP client is installed</t>
  </si>
  <si>
    <t>Crontab is not restricted to authorized users</t>
  </si>
  <si>
    <t>The bluetooth service is in use</t>
  </si>
  <si>
    <t>IP forwarding is not disabled</t>
  </si>
  <si>
    <t>Broadcast ICMP requests are not ignored</t>
  </si>
  <si>
    <t>TCP SYN cookies are not enabled</t>
  </si>
  <si>
    <t>IPv6 router advertisements are accepted</t>
  </si>
  <si>
    <t>The nosuid option is not set on the /dev/shm partition</t>
  </si>
  <si>
    <t>Firewalld loopback traffic is not configured</t>
  </si>
  <si>
    <t>SSHD Ciphers are not configured</t>
  </si>
  <si>
    <t>SSHD KexAlgorithms are not configured</t>
  </si>
  <si>
    <t>SSHD MACs are not configured</t>
  </si>
  <si>
    <t>SSHD access is not configured</t>
  </si>
  <si>
    <t>SSHD ClientAliveInterval and ClientAliveCountMax are not configured</t>
  </si>
  <si>
    <t>SSHD HostbasedAuthentication is not disabled</t>
  </si>
  <si>
    <t>SSHD IgnoreRhosts is not enabled</t>
  </si>
  <si>
    <t>SSHD LoginGraceTime is not configured</t>
  </si>
  <si>
    <t>Gpgcheck is not globally activated</t>
  </si>
  <si>
    <t>SSHD LogLevel is not configured</t>
  </si>
  <si>
    <t>SSHD MaxAuthTries is not configured</t>
  </si>
  <si>
    <t>SSHD MaxStartups is not configured</t>
  </si>
  <si>
    <t>SSHD MaxSessions is not configured</t>
  </si>
  <si>
    <t>SSHD PermitEmptyPasswords is not disabled</t>
  </si>
  <si>
    <t>SSHD PermitRootLogin is not disabled</t>
  </si>
  <si>
    <t>SSHD PermitUserEnvironment is not disabled</t>
  </si>
  <si>
    <t>SSHD UsePAM is not enabled</t>
  </si>
  <si>
    <t>Package manager repositories are not configured</t>
  </si>
  <si>
    <t>The latest version of libpwquality is not installed</t>
  </si>
  <si>
    <t>The active authselect profile does not include pam modules</t>
  </si>
  <si>
    <t>Password failed attempts lockout is not configured</t>
  </si>
  <si>
    <t>Password unlock time is not configured</t>
  </si>
  <si>
    <t>Password number of changed characters is not configured</t>
  </si>
  <si>
    <t>Password length is not configured</t>
  </si>
  <si>
    <t>Password complexity is not configured</t>
  </si>
  <si>
    <t>Password same consecutive characters is not configured</t>
  </si>
  <si>
    <t>Password maximum sequential characters is not configured</t>
  </si>
  <si>
    <t>Password dictionary check is not enabled</t>
  </si>
  <si>
    <t>Password quality is not enforced for the root user</t>
  </si>
  <si>
    <t>Password history remember is not configured</t>
  </si>
  <si>
    <t>Password history is not enforced for the root user</t>
  </si>
  <si>
    <t>The pam_pwhistory module does not include the use_authtok option</t>
  </si>
  <si>
    <t>The pam_unix module includes nullok</t>
  </si>
  <si>
    <t>The pam_unix module includes the remember option</t>
  </si>
  <si>
    <t>Filesystem integrity is not regularly checked</t>
  </si>
  <si>
    <t>The pam_unix module does not include a strong password hashing algorithm</t>
  </si>
  <si>
    <t>The pam_unix module does not include use_authtok</t>
  </si>
  <si>
    <t>Password expiration is not configured</t>
  </si>
  <si>
    <t>Password expiration warning days are not configured</t>
  </si>
  <si>
    <t>A strong password hashing algorithm is not configured</t>
  </si>
  <si>
    <t>The inactive password lock is not configured</t>
  </si>
  <si>
    <t>Root is not the only GID 0 account</t>
  </si>
  <si>
    <t>The root group is not the only GID 0 group</t>
  </si>
  <si>
    <t>Root account access is not controlled</t>
  </si>
  <si>
    <t>Root path integrity is not maintained</t>
  </si>
  <si>
    <t>Cryptographic mechanisms are not used to protect the integrity of audit tools</t>
  </si>
  <si>
    <t>System accounts have a valid login shell</t>
  </si>
  <si>
    <t>Accounts without a valid login shell are not locked</t>
  </si>
  <si>
    <t>The journald service is not enabled and active</t>
  </si>
  <si>
    <t>Journald log file access is not configured</t>
  </si>
  <si>
    <t>Journald log file rotation is not configured</t>
  </si>
  <si>
    <t>Multiple logging systems are in use</t>
  </si>
  <si>
    <t>The journald ForwardToSyslog option is not disabled</t>
  </si>
  <si>
    <t>The journald Compress option is not configured</t>
  </si>
  <si>
    <t>Journald Storage is not configured</t>
  </si>
  <si>
    <t>The systemd-journal-upload service is not enabled and active</t>
  </si>
  <si>
    <t>The systemd-journal-remote service is in use</t>
  </si>
  <si>
    <t>The rsyslog service is not enabled and active</t>
  </si>
  <si>
    <t>Rsyslog log file creation mode is not configured</t>
  </si>
  <si>
    <t>Rsyslog logging is not configured</t>
  </si>
  <si>
    <t>Rsyslog logrotate is not configured</t>
  </si>
  <si>
    <t>Access to all logfiles has not been configured</t>
  </si>
  <si>
    <t>Access to bootloader config is not configured</t>
  </si>
  <si>
    <t>Permissions on /etc/shells are not configured</t>
  </si>
  <si>
    <t>Permissions on /etc/security/opasswd are not configured</t>
  </si>
  <si>
    <t>World-writable files and directories are not secured</t>
  </si>
  <si>
    <t>Files or directories without an owner and a group exist</t>
  </si>
  <si>
    <t>Local interactive user home directories are not configured</t>
  </si>
  <si>
    <t>Local interactive user dot files access is not configured</t>
  </si>
  <si>
    <t>Core dump storage is not disabled</t>
  </si>
  <si>
    <t>Core dump backtraces are not disabled</t>
  </si>
  <si>
    <t>The MCS Translation Service (mcstrans) is installed</t>
  </si>
  <si>
    <t>Access to /etc/motd is not configured</t>
  </si>
  <si>
    <t>Access to /etc/issue is not configured</t>
  </si>
  <si>
    <t>Access to /etc/issue.net is not configured</t>
  </si>
  <si>
    <t>GDM does not screen lock when the user is idle</t>
  </si>
  <si>
    <t>GDM automatic mounting of removable media is enabled</t>
  </si>
  <si>
    <t>Time synchronization is not in use</t>
  </si>
  <si>
    <t>Chrony is not configured</t>
  </si>
  <si>
    <t>The NIS client is installed</t>
  </si>
  <si>
    <t>Chrony is run as the root user</t>
  </si>
  <si>
    <t>Wireless interfaces are not disabled</t>
  </si>
  <si>
    <t>Packet redirect sending is not disabled</t>
  </si>
  <si>
    <t>Source routed packets are accepted</t>
  </si>
  <si>
    <t>Bogus ICMP responses are not ignored</t>
  </si>
  <si>
    <t>Suspicious packets are not logged</t>
  </si>
  <si>
    <t>ICMP redirects are accepted</t>
  </si>
  <si>
    <t>Secure ICMP redirects are accepted</t>
  </si>
  <si>
    <t>Reverse path filtering is not enabled</t>
  </si>
  <si>
    <t>A single firewall configuration utility is not in use</t>
  </si>
  <si>
    <t>nftables base chains do not exist</t>
  </si>
  <si>
    <t xml:space="preserve"> No unconfined services exist. </t>
  </si>
  <si>
    <t xml:space="preserve"> The /dev/shm partition is separate. </t>
  </si>
  <si>
    <t xml:space="preserve"> The password fields in /etc/shadow are not empty. </t>
  </si>
  <si>
    <t xml:space="preserve"> The /tmp partition is separate. </t>
  </si>
  <si>
    <t xml:space="preserve"> A single firewall configuration utility is in use. </t>
  </si>
  <si>
    <t xml:space="preserve"> Access to /etc/issue is configured. </t>
  </si>
  <si>
    <t xml:space="preserve"> Access to /etc/issue.net is configured. </t>
  </si>
  <si>
    <t xml:space="preserve"> Access to /etc/motd is configured. </t>
  </si>
  <si>
    <t xml:space="preserve"> Access to the su command is restricted. </t>
  </si>
  <si>
    <t xml:space="preserve"> The accounts in /etc/passwd use shadowed passwords. </t>
  </si>
  <si>
    <t xml:space="preserve"> The active authselect profile includes PAM modules. </t>
  </si>
  <si>
    <t xml:space="preserve"> Address space layout randomization (ASLR) is enabled. </t>
  </si>
  <si>
    <t xml:space="preserve"> AIDE is installed. </t>
  </si>
  <si>
    <t xml:space="preserve"> All groups in /etc/passwd exist in /etc/group. </t>
  </si>
  <si>
    <t xml:space="preserve"> All log files have appropriate access configured. </t>
  </si>
  <si>
    <t xml:space="preserve"> All users' last password change dates are in the past. </t>
  </si>
  <si>
    <t xml:space="preserve"> The at command is restricted to authorized users. </t>
  </si>
  <si>
    <t xml:space="preserve"> Autofs services are not in use. </t>
  </si>
  <si>
    <t xml:space="preserve"> Avahi daemon services are not in use. </t>
  </si>
  <si>
    <t xml:space="preserve"> Bluetooth services are not in use. </t>
  </si>
  <si>
    <t xml:space="preserve"> Bogus ICMP responses are ignored. </t>
  </si>
  <si>
    <t xml:space="preserve"> The bootloader password is set. </t>
  </si>
  <si>
    <t xml:space="preserve"> Broadcast ICMP requests are ignored. </t>
  </si>
  <si>
    <t xml:space="preserve"> Chrony is configured. </t>
  </si>
  <si>
    <t xml:space="preserve"> Chrony is not run as the root user. </t>
  </si>
  <si>
    <t xml:space="preserve"> Core dump backtraces are disabled. </t>
  </si>
  <si>
    <t xml:space="preserve"> Core dump storage is disabled. </t>
  </si>
  <si>
    <t xml:space="preserve"> The cramfs kernel module is not available. </t>
  </si>
  <si>
    <t xml:space="preserve"> The cron daemon is enabled and active. </t>
  </si>
  <si>
    <t xml:space="preserve"> Crontab is restricted to authorized users. </t>
  </si>
  <si>
    <t xml:space="preserve"> Cryptographic mechanisms are used to protect the integrity of audit tools. </t>
  </si>
  <si>
    <t xml:space="preserve"> The default group for the root account is GID 0. </t>
  </si>
  <si>
    <t xml:space="preserve"> The default user shell timeout is configured. </t>
  </si>
  <si>
    <t xml:space="preserve"> The default user umask is configured. </t>
  </si>
  <si>
    <t xml:space="preserve"> DHCP server services are not in use. </t>
  </si>
  <si>
    <t xml:space="preserve"> DNS server services are not in use. </t>
  </si>
  <si>
    <t xml:space="preserve"> Dnsmasq services are not in use. </t>
  </si>
  <si>
    <t xml:space="preserve"> Filesystem integrity is regularly checked. </t>
  </si>
  <si>
    <t xml:space="preserve"> Firewalld drops unnecessary services and ports. </t>
  </si>
  <si>
    <t xml:space="preserve"> The freevxfs kernel module is not available. </t>
  </si>
  <si>
    <t xml:space="preserve"> The FTP client is not installed. </t>
  </si>
  <si>
    <t xml:space="preserve"> FTP server services are not in use. </t>
  </si>
  <si>
    <t xml:space="preserve"> GDM automatic mounting of removable media is disabled. </t>
  </si>
  <si>
    <t xml:space="preserve"> GDM autorun-never is enabled. </t>
  </si>
  <si>
    <t xml:space="preserve"> GDM autorun-never is not overridden. </t>
  </si>
  <si>
    <t xml:space="preserve"> The GDM disable-user-list option is enabled. </t>
  </si>
  <si>
    <t xml:space="preserve"> GDM disabling of automatic mounting of removable media is not overridden. </t>
  </si>
  <si>
    <t xml:space="preserve"> The GDM login banner is configured. </t>
  </si>
  <si>
    <t xml:space="preserve"> GDM screen locks cannot be overridden. </t>
  </si>
  <si>
    <t xml:space="preserve"> GDM screen locks when the user is idle. </t>
  </si>
  <si>
    <t xml:space="preserve"> GPG keys are configured. </t>
  </si>
  <si>
    <t xml:space="preserve"> GPG check is globally activated. </t>
  </si>
  <si>
    <t xml:space="preserve"> The HFS kernel module is not available. </t>
  </si>
  <si>
    <t xml:space="preserve"> The HFSPlus kernel module is not available. </t>
  </si>
  <si>
    <t xml:space="preserve"> Host-based firewall loopback traffic is configured. </t>
  </si>
  <si>
    <t xml:space="preserve"> ICMP redirects are not accepted. </t>
  </si>
  <si>
    <t xml:space="preserve"> IP forwarding is disabled. </t>
  </si>
  <si>
    <t xml:space="preserve"> IPv6 router advertisements are not accepted. </t>
  </si>
  <si>
    <t xml:space="preserve"> IPv6 status is identified. </t>
  </si>
  <si>
    <t xml:space="preserve"> The JFFS2 kernel module is not available. </t>
  </si>
  <si>
    <t xml:space="preserve"> Journald is configured to compress large log files. </t>
  </si>
  <si>
    <t xml:space="preserve"> Journald is configured to send logs to rsyslog. </t>
  </si>
  <si>
    <t xml:space="preserve"> Journald is configured to write log files to a persistent disk. </t>
  </si>
  <si>
    <t xml:space="preserve"> Journald is not configured to receive logs from a remote client. </t>
  </si>
  <si>
    <t xml:space="preserve"> Journald is not configured to send logs to rsyslog. </t>
  </si>
  <si>
    <t xml:space="preserve"> Journald log rotation is configured per site policy. </t>
  </si>
  <si>
    <t xml:space="preserve"> The Journald service is enabled. </t>
  </si>
  <si>
    <t xml:space="preserve"> The latest version of Authselect is installed. </t>
  </si>
  <si>
    <t xml:space="preserve"> The latest version of PAM is installed. </t>
  </si>
  <si>
    <t xml:space="preserve"> Local interactive user dot file access is configured. </t>
  </si>
  <si>
    <t xml:space="preserve"> Local interactive user home directories are configured. </t>
  </si>
  <si>
    <t xml:space="preserve"> The local login warning banner is configured properly. </t>
  </si>
  <si>
    <t xml:space="preserve"> Logging is configured. </t>
  </si>
  <si>
    <t xml:space="preserve"> Logrotate is configured. </t>
  </si>
  <si>
    <t xml:space="preserve"> Mail transfer agents are configured for local-only mode. </t>
  </si>
  <si>
    <t xml:space="preserve"> Message access server services are not in use. </t>
  </si>
  <si>
    <t xml:space="preserve"> The message of the day is configured properly. </t>
  </si>
  <si>
    <t xml:space="preserve"> Network file system services are not in use. </t>
  </si>
  <si>
    <t xml:space="preserve"> Nftables base chains exist. </t>
  </si>
  <si>
    <t xml:space="preserve"> Nftables default deny firewall policy is in effect. </t>
  </si>
  <si>
    <t xml:space="preserve"> Nftables established connections are configured. </t>
  </si>
  <si>
    <t xml:space="preserve"> Nftables is installed. </t>
  </si>
  <si>
    <t xml:space="preserve"> The NIS client is not installed. </t>
  </si>
  <si>
    <t xml:space="preserve"> NIS server services are not in use. </t>
  </si>
  <si>
    <t xml:space="preserve"> No duplicate GIDs exist. </t>
  </si>
  <si>
    <t xml:space="preserve"> No duplicate group names exist. </t>
  </si>
  <si>
    <t xml:space="preserve"> No duplicate UIDs exist. </t>
  </si>
  <si>
    <t xml:space="preserve"> No duplicate user names exist. </t>
  </si>
  <si>
    <t xml:space="preserve"> No unowned or ungrouped files or directories exist. </t>
  </si>
  <si>
    <t xml:space="preserve"> The nodev option is set on the /dev/shm partition. </t>
  </si>
  <si>
    <t xml:space="preserve"> The nodev option is set on the /home partition. </t>
  </si>
  <si>
    <t xml:space="preserve"> The nodev option is set on the /tmp partition. </t>
  </si>
  <si>
    <t xml:space="preserve"> The nodev option is set on the /var partition. </t>
  </si>
  <si>
    <t xml:space="preserve"> The nodev option is set on the /var/log partition. </t>
  </si>
  <si>
    <t xml:space="preserve"> The nodev option is set on the /var/log/audit partition. </t>
  </si>
  <si>
    <t xml:space="preserve"> The nodev option is set on the /var/tmp partition. </t>
  </si>
  <si>
    <t xml:space="preserve"> The noexec option is set on the /dev/shm partition. </t>
  </si>
  <si>
    <t xml:space="preserve"> The noexec option is set on the /tmp partition. </t>
  </si>
  <si>
    <t xml:space="preserve"> The noexec option is set on the /var/log partition. </t>
  </si>
  <si>
    <t xml:space="preserve"> The noexec option is set on the /var/log/audit partition. </t>
  </si>
  <si>
    <t xml:space="preserve"> The noexec option is set on the /var/tmp partition. </t>
  </si>
  <si>
    <t xml:space="preserve"> The nosuid option is set on the /dev/shm partition. </t>
  </si>
  <si>
    <t xml:space="preserve"> The nosuid option is set on the /home partition. </t>
  </si>
  <si>
    <t xml:space="preserve"> The nosuid option is set on the /tmp partition. </t>
  </si>
  <si>
    <t xml:space="preserve"> The nosuid option is set on the /var partition. </t>
  </si>
  <si>
    <t xml:space="preserve"> The nosuid option is set on the /var/log partition. </t>
  </si>
  <si>
    <t xml:space="preserve"> The nosuid option is set on the /var/log/audit partition. </t>
  </si>
  <si>
    <t xml:space="preserve"> The nosuid option is set on the /var/tmp partition. </t>
  </si>
  <si>
    <t xml:space="preserve"> Only approved services are listening on a network interface. </t>
  </si>
  <si>
    <t xml:space="preserve"> Package manager repositories are configured. </t>
  </si>
  <si>
    <t xml:space="preserve"> Packet redirect sending is disabled. </t>
  </si>
  <si>
    <t xml:space="preserve"> The PAM faillock module is enabled. </t>
  </si>
  <si>
    <t xml:space="preserve"> The PAM pwhistory configuration includes use_authtok. </t>
  </si>
  <si>
    <t xml:space="preserve"> The PAM pwhistory module is enabled. </t>
  </si>
  <si>
    <t xml:space="preserve"> The PAM pwquality module is enabled. </t>
  </si>
  <si>
    <t xml:space="preserve"> The PAM Unix configuration does not include nullok. </t>
  </si>
  <si>
    <t xml:space="preserve"> The PAM Unix configuration does not include remember. </t>
  </si>
  <si>
    <t xml:space="preserve"> The PAM Unix configuration includes a strong password hashing algorithm. </t>
  </si>
  <si>
    <t xml:space="preserve"> The PAM Unix configuration includes use_authtok. </t>
  </si>
  <si>
    <t xml:space="preserve"> The PAM Unix module is enabled. </t>
  </si>
  <si>
    <t xml:space="preserve"> Password complexity is configured. </t>
  </si>
  <si>
    <t xml:space="preserve"> Password dictionary check is enabled. </t>
  </si>
  <si>
    <t xml:space="preserve"> Password expiration warning days are set to 14 or more. </t>
  </si>
  <si>
    <t xml:space="preserve"> Password failed attempts lockout is configured. </t>
  </si>
  <si>
    <t xml:space="preserve"> Password history is enforced for the root user. </t>
  </si>
  <si>
    <t xml:space="preserve"> The password history (remember) setting is configured. </t>
  </si>
  <si>
    <t xml:space="preserve"> Password length is configured. </t>
  </si>
  <si>
    <t xml:space="preserve"> The maximum sequential characters in the password are configured. </t>
  </si>
  <si>
    <t xml:space="preserve"> The number of changed characters in the password is configured. </t>
  </si>
  <si>
    <t xml:space="preserve"> Password quality is enforced for the root user. </t>
  </si>
  <si>
    <t xml:space="preserve"> The configuration for identical consecutive characters in the password is set. </t>
  </si>
  <si>
    <t xml:space="preserve"> Password unlock time is configured. </t>
  </si>
  <si>
    <t xml:space="preserve"> Permissions on /etc/cron.d are configured. </t>
  </si>
  <si>
    <t xml:space="preserve"> Permissions on /etc/cron.daily are configured. </t>
  </si>
  <si>
    <t xml:space="preserve"> Permissions on /etc/cron.hourly are configured. </t>
  </si>
  <si>
    <t xml:space="preserve"> Permissions on /etc/cron.monthly are configured. </t>
  </si>
  <si>
    <t xml:space="preserve"> Permissions on /etc/cron.weekly are configured. </t>
  </si>
  <si>
    <t xml:space="preserve"> Permissions on /etc/crontab are configured. </t>
  </si>
  <si>
    <t xml:space="preserve"> Permissions on /etc/group are configured. </t>
  </si>
  <si>
    <t xml:space="preserve"> Permissions on /etc/group- are configured. </t>
  </si>
  <si>
    <t xml:space="preserve"> Permissions on /etc/gshadow are configured. </t>
  </si>
  <si>
    <t xml:space="preserve"> Permissions on /etc/gshadow- are configured. </t>
  </si>
  <si>
    <t xml:space="preserve"> Permissions on /etc/opasswd are configured. </t>
  </si>
  <si>
    <t xml:space="preserve"> Permissions on /etc/passwd are configured. </t>
  </si>
  <si>
    <t xml:space="preserve"> Permissions on /etc/passwd- are configured. </t>
  </si>
  <si>
    <t xml:space="preserve"> Permissions on /etc/shadow are configured. </t>
  </si>
  <si>
    <t xml:space="preserve"> Permissions on /etc/shadow- are configured. </t>
  </si>
  <si>
    <t xml:space="preserve"> Permissions on /etc/shells are configured. </t>
  </si>
  <si>
    <t xml:space="preserve"> Permissions on /etc/ssh/sshd_config are configured. </t>
  </si>
  <si>
    <t xml:space="preserve"> Permissions on the bootloader configuration are set. </t>
  </si>
  <si>
    <t xml:space="preserve"> Permissions on SSH private host key files are configured. </t>
  </si>
  <si>
    <t xml:space="preserve"> Permissions on SSH public host key files are configured. </t>
  </si>
  <si>
    <t xml:space="preserve"> Print server services are not in use. </t>
  </si>
  <si>
    <t xml:space="preserve"> Ptrace_scope is restricted. </t>
  </si>
  <si>
    <t xml:space="preserve"> Re-authentication for privilege escalation is not disabled globally. </t>
  </si>
  <si>
    <t xml:space="preserve"> The remote login warning banner is configured properly. </t>
  </si>
  <si>
    <t xml:space="preserve"> Reverse path filtering is enabled. </t>
  </si>
  <si>
    <t xml:space="preserve"> Root is the only UID 0 account. </t>
  </si>
  <si>
    <t xml:space="preserve"> The root password is set. </t>
  </si>
  <si>
    <t xml:space="preserve"> Root path integrity is ensured. </t>
  </si>
  <si>
    <t xml:space="preserve"> The root user umask is configured. </t>
  </si>
  <si>
    <t xml:space="preserve"> RPCBind services are not in use. </t>
  </si>
  <si>
    <t xml:space="preserve"> Rsync services are not in use. </t>
  </si>
  <si>
    <t xml:space="preserve"> The default file permissions for rsyslog are configured. </t>
  </si>
  <si>
    <t xml:space="preserve"> Rsyslog is configured to send logs to a remote log host. </t>
  </si>
  <si>
    <t xml:space="preserve"> Rsyslog is installed. </t>
  </si>
  <si>
    <t xml:space="preserve"> Rsyslog is not configured to receive logs from a remote client. </t>
  </si>
  <si>
    <t xml:space="preserve"> The rsyslog service is enabled. </t>
  </si>
  <si>
    <t xml:space="preserve"> Samba file server services are not in use. </t>
  </si>
  <si>
    <t xml:space="preserve"> Secure ICMP redirects are not accepted. </t>
  </si>
  <si>
    <t xml:space="preserve"> SELinux is installed. </t>
  </si>
  <si>
    <t xml:space="preserve"> SELinux is not disabled in the bootloader configuration. </t>
  </si>
  <si>
    <t xml:space="preserve"> The SELinux policy is configured. </t>
  </si>
  <si>
    <t xml:space="preserve"> SETroubleshoot is not installed. </t>
  </si>
  <si>
    <t xml:space="preserve"> SNMP services are not in use. </t>
  </si>
  <si>
    <t xml:space="preserve"> Source routed packets are not accepted. </t>
  </si>
  <si>
    <t xml:space="preserve"> SSHD access is configured. </t>
  </si>
  <si>
    <t xml:space="preserve"> The SSHD banner is configured. </t>
  </si>
  <si>
    <t xml:space="preserve"> SSHD ciphers are configured. </t>
  </si>
  <si>
    <t xml:space="preserve"> SSHD ClientAliveInterval and ClientAliveCountMax are configured. </t>
  </si>
  <si>
    <t xml:space="preserve"> SSHD crypto policy is not set. </t>
  </si>
  <si>
    <t xml:space="preserve"> SSHD HostbasedAuthentication is disabled. </t>
  </si>
  <si>
    <t xml:space="preserve"> SSHD IgnoreRhosts is enabled. </t>
  </si>
  <si>
    <t xml:space="preserve"> SSHD Kex algorithms are configured. </t>
  </si>
  <si>
    <t xml:space="preserve"> SSHD LoginGraceTime is configured. </t>
  </si>
  <si>
    <t xml:space="preserve"> SSHD LogLevel is configured. </t>
  </si>
  <si>
    <t xml:space="preserve"> SSHD MACs are configured. </t>
  </si>
  <si>
    <t xml:space="preserve"> SSHD MaxAuthTries is configured. </t>
  </si>
  <si>
    <t xml:space="preserve"> SSHD MaxSessions is configured. </t>
  </si>
  <si>
    <t xml:space="preserve"> SSHD MaxStartups is configured. </t>
  </si>
  <si>
    <t xml:space="preserve"> SSHD PermitEmptyPasswords is disabled. </t>
  </si>
  <si>
    <t xml:space="preserve"> SSHD PermitRootLogin is disabled. </t>
  </si>
  <si>
    <t xml:space="preserve"> SSHD PermitUserEnvironment is disabled. </t>
  </si>
  <si>
    <t xml:space="preserve"> SSHD UsePAM is enabled. </t>
  </si>
  <si>
    <t xml:space="preserve"> The sudo authentication timeout is configured correctly. </t>
  </si>
  <si>
    <t xml:space="preserve"> Sudo commands use a PTY. </t>
  </si>
  <si>
    <t xml:space="preserve"> Sudo is installed. </t>
  </si>
  <si>
    <t xml:space="preserve"> The sudo log file exists. </t>
  </si>
  <si>
    <t xml:space="preserve"> SUID and SGID files have been reviewed. </t>
  </si>
  <si>
    <t xml:space="preserve"> Suspicious packets are logged. </t>
  </si>
  <si>
    <t xml:space="preserve"> System accounts are secured. </t>
  </si>
  <si>
    <t xml:space="preserve"> The system-wide crypto policy disables CBC for SSH. </t>
  </si>
  <si>
    <t xml:space="preserve"> The system-wide crypto policy disables MACs less than 128 bits. </t>
  </si>
  <si>
    <t xml:space="preserve"> The system-wide crypto policy disables SHA1 hash and signature support. </t>
  </si>
  <si>
    <t xml:space="preserve"> The system-wide crypto policy is not set to legacy. </t>
  </si>
  <si>
    <t xml:space="preserve"> Systemd-journal-remote is configured. </t>
  </si>
  <si>
    <t xml:space="preserve"> Systemd-journal-remote is enabled. </t>
  </si>
  <si>
    <t xml:space="preserve"> Systemd-journal-remote is installed. </t>
  </si>
  <si>
    <t xml:space="preserve"> TCP SYN cookies are enabled. </t>
  </si>
  <si>
    <t xml:space="preserve"> The Telnet client is not installed. </t>
  </si>
  <si>
    <t xml:space="preserve"> Telnet server services are not in use. </t>
  </si>
  <si>
    <t xml:space="preserve"> The TFTP client is not installed. </t>
  </si>
  <si>
    <t xml:space="preserve"> TFTP server services are not in use. </t>
  </si>
  <si>
    <t xml:space="preserve"> The MCS Translation Service (mcstrans) is not installed. </t>
  </si>
  <si>
    <t xml:space="preserve"> The SELinux mode is not disabled. </t>
  </si>
  <si>
    <t xml:space="preserve"> Time synchronization is in use. </t>
  </si>
  <si>
    <t xml:space="preserve"> Updates, patches, and additional security software are installed. </t>
  </si>
  <si>
    <t xml:space="preserve"> The USB-storage kernel module is not available. </t>
  </si>
  <si>
    <t xml:space="preserve"> Web proxy server services are not in use. </t>
  </si>
  <si>
    <t xml:space="preserve"> Web server services are not in use. </t>
  </si>
  <si>
    <t xml:space="preserve"> Wireless interfaces are disabled. </t>
  </si>
  <si>
    <t xml:space="preserve"> World-writable files and directories are secured. </t>
  </si>
  <si>
    <t xml:space="preserve"> XDMCP is not enabled. </t>
  </si>
  <si>
    <t xml:space="preserve"> Xinetd services are not in use. </t>
  </si>
  <si>
    <t xml:space="preserve"> Unconfined services exist. </t>
  </si>
  <si>
    <t xml:space="preserve"> The /dev/shm partition is not separate. </t>
  </si>
  <si>
    <t xml:space="preserve"> The password fields in /etc/shadow are empty. </t>
  </si>
  <si>
    <t xml:space="preserve"> The /tmp partition is not separate. </t>
  </si>
  <si>
    <t xml:space="preserve"> A single firewall configuration utility is not in use. </t>
  </si>
  <si>
    <t xml:space="preserve"> Access to /etc/issue is not configured. </t>
  </si>
  <si>
    <t xml:space="preserve"> Access to /etc/issue.net is not configured. </t>
  </si>
  <si>
    <t xml:space="preserve"> Access to /etc/motd is not configured. </t>
  </si>
  <si>
    <t xml:space="preserve"> Access to the su command is not restricted. </t>
  </si>
  <si>
    <t xml:space="preserve"> The accounts in /etc/passwd do not use shadowed passwords. </t>
  </si>
  <si>
    <t xml:space="preserve"> The active authselect profile does not include PAM modules. </t>
  </si>
  <si>
    <t xml:space="preserve"> Address space layout randomization (ASLR) is not enabled. </t>
  </si>
  <si>
    <t xml:space="preserve"> AIDE is not installed. </t>
  </si>
  <si>
    <t xml:space="preserve"> Some groups in /etc/passwd do not exist in /etc/group. </t>
  </si>
  <si>
    <t xml:space="preserve"> Not all log files have appropriate access configured. </t>
  </si>
  <si>
    <t xml:space="preserve"> Not all users' last password change dates are in the past. </t>
  </si>
  <si>
    <t xml:space="preserve"> The at command is not restricted to authorized users. </t>
  </si>
  <si>
    <t xml:space="preserve"> Autofs services are in use. </t>
  </si>
  <si>
    <t xml:space="preserve"> Avahi daemon services are in use. </t>
  </si>
  <si>
    <t xml:space="preserve"> Bluetooth services are in use. </t>
  </si>
  <si>
    <t xml:space="preserve"> Bogus ICMP responses are not ignored. </t>
  </si>
  <si>
    <t xml:space="preserve"> The bootloader password is not set. </t>
  </si>
  <si>
    <t xml:space="preserve"> Broadcast ICMP requests are not ignored. </t>
  </si>
  <si>
    <t xml:space="preserve"> Chrony is not configured. </t>
  </si>
  <si>
    <t xml:space="preserve"> Chrony is run as the root user. </t>
  </si>
  <si>
    <t xml:space="preserve"> Core dump backtraces are enabled. </t>
  </si>
  <si>
    <t xml:space="preserve"> Core dump storage is enabled. </t>
  </si>
  <si>
    <t xml:space="preserve"> The cramfs kernel module is available. </t>
  </si>
  <si>
    <t xml:space="preserve"> The cron daemon is not enabled and active. </t>
  </si>
  <si>
    <t xml:space="preserve"> Crontab is not restricted to authorized users. </t>
  </si>
  <si>
    <t xml:space="preserve"> Cryptographic mechanisms are not used to protect the integrity of audit tools. </t>
  </si>
  <si>
    <t xml:space="preserve"> The default group for the root account is not GID 0. </t>
  </si>
  <si>
    <t xml:space="preserve"> The default user shell timeout is not configured. </t>
  </si>
  <si>
    <t xml:space="preserve"> The default user umask is not configured. </t>
  </si>
  <si>
    <t xml:space="preserve"> DHCP server services are in use. </t>
  </si>
  <si>
    <t xml:space="preserve"> DNS server services are in use. </t>
  </si>
  <si>
    <t xml:space="preserve"> Dnsmasq services are in use. </t>
  </si>
  <si>
    <t xml:space="preserve"> Filesystem integrity is not regularly checked. </t>
  </si>
  <si>
    <t xml:space="preserve"> Firewalld does not drop unnecessary services and ports. </t>
  </si>
  <si>
    <t xml:space="preserve"> The freevxfs kernel module is available. </t>
  </si>
  <si>
    <t xml:space="preserve"> The FTP client is installed. </t>
  </si>
  <si>
    <t xml:space="preserve"> FTP server services are in use. </t>
  </si>
  <si>
    <t xml:space="preserve"> GDM automatic mounting of removable media is enabled. </t>
  </si>
  <si>
    <t xml:space="preserve"> GDM autorun-never is not enabled. </t>
  </si>
  <si>
    <t xml:space="preserve"> GDM autorun-never is overridden. </t>
  </si>
  <si>
    <t xml:space="preserve"> The GDM disable-user-list option is not enabled. </t>
  </si>
  <si>
    <t xml:space="preserve"> GDM disabling of automatic mounting of removable media is overridden. </t>
  </si>
  <si>
    <t xml:space="preserve"> The GDM login banner is not configured. </t>
  </si>
  <si>
    <t xml:space="preserve"> GDM screen locks can be overridden. </t>
  </si>
  <si>
    <t xml:space="preserve"> GDM does not lock the screen when the user is idle. </t>
  </si>
  <si>
    <t xml:space="preserve"> GPG keys are not configured. </t>
  </si>
  <si>
    <t xml:space="preserve"> GPG check is not globally activated. </t>
  </si>
  <si>
    <t xml:space="preserve"> The HFS kernel module is available. </t>
  </si>
  <si>
    <t xml:space="preserve"> The HFSPlus kernel module is available. </t>
  </si>
  <si>
    <t xml:space="preserve"> Host-based firewall loopback traffic is not configured. </t>
  </si>
  <si>
    <t xml:space="preserve"> ICMP redirects are accepted. </t>
  </si>
  <si>
    <t xml:space="preserve"> IP forwarding is enabled. </t>
  </si>
  <si>
    <t xml:space="preserve"> IPv6 router advertisements are accepted. </t>
  </si>
  <si>
    <t xml:space="preserve"> IPv6 status is not identified. </t>
  </si>
  <si>
    <t xml:space="preserve"> The JFFS2 kernel module is available. </t>
  </si>
  <si>
    <t xml:space="preserve"> Journald is not configured to compress large log files. </t>
  </si>
  <si>
    <t xml:space="preserve"> Journald is not configured to write log files to a persistent disk. </t>
  </si>
  <si>
    <t xml:space="preserve"> Journald is configured to receive logs from a remote client. </t>
  </si>
  <si>
    <t xml:space="preserve"> Journald log rotation is not configured per site policy. </t>
  </si>
  <si>
    <t xml:space="preserve"> The Journald service is not enabled. </t>
  </si>
  <si>
    <t xml:space="preserve"> The latest version of Authselect is not installed. </t>
  </si>
  <si>
    <t xml:space="preserve"> The latest version of PAM is not installed. </t>
  </si>
  <si>
    <t xml:space="preserve"> Local interactive user dot file access is not configured. </t>
  </si>
  <si>
    <t xml:space="preserve"> Local interactive user home directories are not configured. </t>
  </si>
  <si>
    <t xml:space="preserve"> The local login warning banner is not configured properly. </t>
  </si>
  <si>
    <t xml:space="preserve"> Logging is not configured. </t>
  </si>
  <si>
    <t xml:space="preserve"> Logrotate is not configured. </t>
  </si>
  <si>
    <t xml:space="preserve"> Mail transfer agents are not configured for local-only mode. </t>
  </si>
  <si>
    <t xml:space="preserve"> Message access server services are in use. </t>
  </si>
  <si>
    <t xml:space="preserve"> The message of the day is not configured properly. </t>
  </si>
  <si>
    <t xml:space="preserve"> Network file system services are in use. </t>
  </si>
  <si>
    <t xml:space="preserve"> Nftables base chains do not exist. </t>
  </si>
  <si>
    <t xml:space="preserve"> Nftables default deny firewall policy is not in effect. </t>
  </si>
  <si>
    <t xml:space="preserve"> Nftables established connections are not configured. </t>
  </si>
  <si>
    <t xml:space="preserve"> Nftables is not installed. </t>
  </si>
  <si>
    <t xml:space="preserve"> The NIS client is installed. </t>
  </si>
  <si>
    <t xml:space="preserve"> NIS server services are in use. </t>
  </si>
  <si>
    <t xml:space="preserve"> Duplicate GIDs exist. </t>
  </si>
  <si>
    <t xml:space="preserve"> Duplicate group names exist. </t>
  </si>
  <si>
    <t xml:space="preserve"> Duplicate UIDs exist. </t>
  </si>
  <si>
    <t xml:space="preserve"> Duplicate user names exist. </t>
  </si>
  <si>
    <t xml:space="preserve"> Unowned or ungrouped files or directories exist. </t>
  </si>
  <si>
    <t xml:space="preserve"> The nodev option is not set on the /dev/shm partition. </t>
  </si>
  <si>
    <t xml:space="preserve"> The nodev option is not set on the /home partition. </t>
  </si>
  <si>
    <t xml:space="preserve"> The nodev option is not set on the /tmp partition. </t>
  </si>
  <si>
    <t xml:space="preserve"> The nodev option is not set on the /var partition. </t>
  </si>
  <si>
    <t xml:space="preserve"> The nodev option is not set on the /var/log partition. </t>
  </si>
  <si>
    <t xml:space="preserve"> The nodev option is not set on the /var/log/audit partition. </t>
  </si>
  <si>
    <t xml:space="preserve"> The nodev option is not set on the /var/tmp partition. </t>
  </si>
  <si>
    <t xml:space="preserve"> The noexec option is not set on the /dev/shm partition. </t>
  </si>
  <si>
    <t xml:space="preserve"> The noexec option is not set on the /tmp partition. </t>
  </si>
  <si>
    <t xml:space="preserve"> The noexec option is not set on the /var/log partition. </t>
  </si>
  <si>
    <t xml:space="preserve"> The noexec option is not set on the /var/log/audit partition. </t>
  </si>
  <si>
    <t xml:space="preserve"> The noexec option is not set on the /var/tmp partition. </t>
  </si>
  <si>
    <t xml:space="preserve"> The nosuid option is not set on the /dev/shm partition. </t>
  </si>
  <si>
    <t xml:space="preserve"> The nosuid option is not set on the /home partition. </t>
  </si>
  <si>
    <t xml:space="preserve"> The nosuid option is not set on the /tmp partition. </t>
  </si>
  <si>
    <t xml:space="preserve"> The nosuid option is not set on the /var partition. </t>
  </si>
  <si>
    <t xml:space="preserve"> The nosuid option is not set on the /var/log partition. </t>
  </si>
  <si>
    <t xml:space="preserve"> The nosuid option is not set on the /var/log/audit partition. </t>
  </si>
  <si>
    <t xml:space="preserve"> The nosuid option is not set on the /var/tmp partition. </t>
  </si>
  <si>
    <t xml:space="preserve"> Unapproved services are listening on a network interface. </t>
  </si>
  <si>
    <t xml:space="preserve"> Package manager repositories are not configured. </t>
  </si>
  <si>
    <t xml:space="preserve"> Packet redirect sending is enabled. </t>
  </si>
  <si>
    <t xml:space="preserve"> The PAM faillock module is not enabled. </t>
  </si>
  <si>
    <t xml:space="preserve"> The PAM pwhistory configuration does not include use_authtok. </t>
  </si>
  <si>
    <t xml:space="preserve"> The PAM pwhistory module is not enabled. </t>
  </si>
  <si>
    <t xml:space="preserve"> The PAM pwquality module is not enabled. </t>
  </si>
  <si>
    <t xml:space="preserve"> The PAM Unix configuration includes nullok. </t>
  </si>
  <si>
    <t xml:space="preserve"> The PAM Unix configuration includes remember. </t>
  </si>
  <si>
    <t xml:space="preserve"> The PAM Unix configuration does not include a strong password hashing algorithm. </t>
  </si>
  <si>
    <t xml:space="preserve"> The PAM Unix configuration does not include use_authtok. </t>
  </si>
  <si>
    <t xml:space="preserve"> The PAM Unix module is not enabled. </t>
  </si>
  <si>
    <t xml:space="preserve"> Password complexity is not configured. </t>
  </si>
  <si>
    <t xml:space="preserve"> Password dictionary check is not enabled. </t>
  </si>
  <si>
    <t xml:space="preserve"> Password expiration is set to more than 90 days. </t>
  </si>
  <si>
    <t xml:space="preserve"> Password expiration warning days are set to less than 14. </t>
  </si>
  <si>
    <t xml:space="preserve"> Password failed attempts lockout is not configured. </t>
  </si>
  <si>
    <t xml:space="preserve"> Password history is not enforced for the root user. </t>
  </si>
  <si>
    <t xml:space="preserve"> The password history (remember) setting is not configured. </t>
  </si>
  <si>
    <t xml:space="preserve"> Password length is not configured. </t>
  </si>
  <si>
    <t xml:space="preserve"> The maximum sequential characters in the password are not configured. </t>
  </si>
  <si>
    <t xml:space="preserve"> The number of changed characters in the password is not configured. </t>
  </si>
  <si>
    <t xml:space="preserve"> Password quality is not enforced for the root user. </t>
  </si>
  <si>
    <t xml:space="preserve"> The configuration for identical consecutive characters in the password is not set. </t>
  </si>
  <si>
    <t xml:space="preserve"> Password unlock time is not configured. </t>
  </si>
  <si>
    <t xml:space="preserve"> Permissions on /etc/cron.d are not configured. </t>
  </si>
  <si>
    <t xml:space="preserve"> Permissions on /etc/cron.daily are not configured. </t>
  </si>
  <si>
    <t xml:space="preserve"> Permissions on /etc/cron.hourly are not configured. </t>
  </si>
  <si>
    <t xml:space="preserve"> Permissions on /etc/cron.monthly are not configured. </t>
  </si>
  <si>
    <t xml:space="preserve"> Permissions on /etc/cron.weekly are not configured. </t>
  </si>
  <si>
    <t xml:space="preserve"> Permissions on /etc/crontab are not configured. </t>
  </si>
  <si>
    <t xml:space="preserve"> Permissions on /etc/group are not configured. </t>
  </si>
  <si>
    <t xml:space="preserve"> Permissions on /etc/group- are not configured. </t>
  </si>
  <si>
    <t xml:space="preserve"> Permissions on /etc/gshadow are not configured. </t>
  </si>
  <si>
    <t xml:space="preserve"> Permissions on /etc/gshadow- are not configured. </t>
  </si>
  <si>
    <t xml:space="preserve"> Permissions on /etc/opasswd are not configured. </t>
  </si>
  <si>
    <t xml:space="preserve"> Permissions on /etc/passwd are not configured. </t>
  </si>
  <si>
    <t xml:space="preserve"> Permissions on /etc/passwd- are not configured. </t>
  </si>
  <si>
    <t xml:space="preserve"> Permissions on /etc/shadow are not configured. </t>
  </si>
  <si>
    <t xml:space="preserve"> Permissions on /etc/shadow- are not configured. </t>
  </si>
  <si>
    <t xml:space="preserve"> Permissions on /etc/shells are not configured. </t>
  </si>
  <si>
    <t xml:space="preserve"> Permissions on /etc/ssh/sshd_config are not configured. </t>
  </si>
  <si>
    <t xml:space="preserve"> Permissions on the bootloader configuration are not set. </t>
  </si>
  <si>
    <t xml:space="preserve"> Permissions on SSH private host key files are not configured. </t>
  </si>
  <si>
    <t xml:space="preserve"> Permissions on SSH public host key files are not configured. </t>
  </si>
  <si>
    <t xml:space="preserve"> Print server services are in use. </t>
  </si>
  <si>
    <t xml:space="preserve"> Ptrace_scope is not restricted. </t>
  </si>
  <si>
    <t xml:space="preserve"> Re-authentication for privilege escalation is disabled globally. </t>
  </si>
  <si>
    <t xml:space="preserve"> The remote login warning banner is not configured properly. </t>
  </si>
  <si>
    <t xml:space="preserve"> Reverse path filtering is not enabled. </t>
  </si>
  <si>
    <t xml:space="preserve"> Root is not the only UID 0 account. </t>
  </si>
  <si>
    <t xml:space="preserve"> The root password is not set. </t>
  </si>
  <si>
    <t xml:space="preserve"> Root path integrity is not ensured. </t>
  </si>
  <si>
    <t xml:space="preserve"> The root user umask is not configured. </t>
  </si>
  <si>
    <t xml:space="preserve"> RPCBind services are in use. </t>
  </si>
  <si>
    <t xml:space="preserve"> Rsync services are in use. </t>
  </si>
  <si>
    <t xml:space="preserve"> The default file permissions for rsyslog are not configured. </t>
  </si>
  <si>
    <t xml:space="preserve"> Rsyslog is not configured to send logs to a remote log host. </t>
  </si>
  <si>
    <t xml:space="preserve"> Rsyslog is not installed. </t>
  </si>
  <si>
    <t xml:space="preserve"> Rsyslog is configured to receive logs from a remote client. </t>
  </si>
  <si>
    <t xml:space="preserve"> The rsyslog service is not enabled. </t>
  </si>
  <si>
    <t xml:space="preserve"> Samba file server services are in use. </t>
  </si>
  <si>
    <t xml:space="preserve"> Secure ICMP redirects are accepted. </t>
  </si>
  <si>
    <t xml:space="preserve"> SELinux is not installed. </t>
  </si>
  <si>
    <t xml:space="preserve"> SELinux is disabled in the bootloader configuration. </t>
  </si>
  <si>
    <t xml:space="preserve"> The SELinux policy is not configured. </t>
  </si>
  <si>
    <t xml:space="preserve"> SETroubleshoot is installed. </t>
  </si>
  <si>
    <t xml:space="preserve"> SNMP services are in use. </t>
  </si>
  <si>
    <t xml:space="preserve"> Source routed packets are accepted. </t>
  </si>
  <si>
    <t xml:space="preserve"> SSHD access is not configured. </t>
  </si>
  <si>
    <t xml:space="preserve"> The SSHD banner is not configured. </t>
  </si>
  <si>
    <t xml:space="preserve"> SSHD ciphers are not configured. </t>
  </si>
  <si>
    <t xml:space="preserve"> SSHD ClientAliveInterval and ClientAliveCountMax are not configured. </t>
  </si>
  <si>
    <t xml:space="preserve"> SSHD crypto policy is set. </t>
  </si>
  <si>
    <t xml:space="preserve"> SSHD HostbasedAuthentication is enabled. </t>
  </si>
  <si>
    <t xml:space="preserve"> SSHD IgnoreRhosts is not enabled. </t>
  </si>
  <si>
    <t xml:space="preserve"> SSHD Kex algorithms are not configured. </t>
  </si>
  <si>
    <t xml:space="preserve"> SSHD LoginGraceTime is not configured. </t>
  </si>
  <si>
    <t xml:space="preserve"> SSHD LogLevel is not configured. </t>
  </si>
  <si>
    <t xml:space="preserve"> SSHD MACs are not configured. </t>
  </si>
  <si>
    <t xml:space="preserve"> SSHD MaxAuthTries is not configured. </t>
  </si>
  <si>
    <t xml:space="preserve"> SSHD MaxSessions is not configured. </t>
  </si>
  <si>
    <t xml:space="preserve"> SSHD MaxStartups is not configured. </t>
  </si>
  <si>
    <t xml:space="preserve"> SSHD PermitEmptyPasswords is enabled. </t>
  </si>
  <si>
    <t xml:space="preserve"> SSHD PermitRootLogin is enabled. </t>
  </si>
  <si>
    <t xml:space="preserve"> SSHD PermitUserEnvironment is enabled. </t>
  </si>
  <si>
    <t xml:space="preserve"> SSHD UsePAM is not enabled. </t>
  </si>
  <si>
    <t xml:space="preserve"> A strong password hashing algorithm is not configured. </t>
  </si>
  <si>
    <t xml:space="preserve"> The sudo authentication timeout is not configured correctly. </t>
  </si>
  <si>
    <t xml:space="preserve"> Sudo commands do not use a PTY. </t>
  </si>
  <si>
    <t xml:space="preserve"> Sudo is not installed. </t>
  </si>
  <si>
    <t xml:space="preserve"> The sudo log file does not exist. </t>
  </si>
  <si>
    <t xml:space="preserve"> SUID and SGID files have not been reviewed. </t>
  </si>
  <si>
    <t xml:space="preserve"> Suspicious packets are not logged. </t>
  </si>
  <si>
    <t xml:space="preserve"> System accounts are not secured. </t>
  </si>
  <si>
    <t xml:space="preserve"> The system-wide crypto policy does not disable CBC for SSH. </t>
  </si>
  <si>
    <t xml:space="preserve"> The system-wide crypto policy does not disable MACs less than 128 bits. </t>
  </si>
  <si>
    <t xml:space="preserve"> The system-wide crypto policy does not disable SHA1 hash and signature support. </t>
  </si>
  <si>
    <t xml:space="preserve"> The system-wide crypto policy is set to legacy. </t>
  </si>
  <si>
    <t xml:space="preserve"> Systemd-journal-remote is not configured. </t>
  </si>
  <si>
    <t xml:space="preserve"> Systemd-journal-remote is not enabled. </t>
  </si>
  <si>
    <t xml:space="preserve"> Systemd-journal-remote is not installed. </t>
  </si>
  <si>
    <t xml:space="preserve"> TCP SYN cookies are not enabled. </t>
  </si>
  <si>
    <t xml:space="preserve"> The Telnet client is installed. </t>
  </si>
  <si>
    <t xml:space="preserve"> Telnet server services are in use. </t>
  </si>
  <si>
    <t xml:space="preserve"> The TFTP client is installed. </t>
  </si>
  <si>
    <t xml:space="preserve"> TFTP server services are in use. </t>
  </si>
  <si>
    <t xml:space="preserve"> The MCS Translation Service (mcstrans) is installed. </t>
  </si>
  <si>
    <t xml:space="preserve"> The SELinux mode is disabled. </t>
  </si>
  <si>
    <t xml:space="preserve"> Time synchronization is not in use. </t>
  </si>
  <si>
    <t xml:space="preserve"> Updates, patches, and additional security software are not installed. </t>
  </si>
  <si>
    <t xml:space="preserve"> The USB-storage kernel module is available. </t>
  </si>
  <si>
    <t xml:space="preserve"> Web proxy server services are in use. </t>
  </si>
  <si>
    <t xml:space="preserve"> Web server services are in use. </t>
  </si>
  <si>
    <t xml:space="preserve"> Wireless interfaces are enabled. </t>
  </si>
  <si>
    <t xml:space="preserve"> World-writable files and directories are not secured. </t>
  </si>
  <si>
    <t xml:space="preserve"> XDMCP is enabled. </t>
  </si>
  <si>
    <t xml:space="preserve"> Xinetd services are in use. </t>
  </si>
  <si>
    <t>Duplicate Uids Exist</t>
  </si>
  <si>
    <t>Duplicate User Names Exist</t>
  </si>
  <si>
    <t>Duplicate Group Names Exist</t>
  </si>
  <si>
    <t>Duplicate Gids Exist</t>
  </si>
  <si>
    <r>
      <t xml:space="preserve">Note: If test case OELGEN-11 has passed, then this test case is not applicable.
</t>
    </r>
    <r>
      <rPr>
        <sz val="10"/>
        <color theme="1"/>
        <rFont val="Arial"/>
        <family val="2"/>
      </rPr>
      <t xml:space="preserve">
For password-based authentication, IRS Publication 1075 mandates that:
User account passwords must expire within 90 days or less.
Service account passwords must expire within 365 days or less.</t>
    </r>
  </si>
  <si>
    <t>The inactive password lock is 120 days or less</t>
  </si>
  <si>
    <t>Ensure inactive password lock is 120 days or less</t>
  </si>
  <si>
    <t>IRS Pub 1075: Disable accounts within 120 days if they are expired, unassigned, in violation of policy, or inactive (120 days for non‑privileged; 60 days for privileged).</t>
  </si>
  <si>
    <t>The inactive password lock is not 120 days or less</t>
  </si>
  <si>
    <t>The sudo commands do not use pty</t>
  </si>
  <si>
    <t>The systemd-journal-upload authentication is configured</t>
  </si>
  <si>
    <t>The systemd-journal-upload authentication is not configured</t>
  </si>
  <si>
    <t>IRS Publication 1075: If a user makes three consecutive invalid logon attempts within a 120-minute period, the account must be automatically locked for 15 minutes or until an administrator releases it.</t>
  </si>
  <si>
    <t>Changed from 5 to 3 to comply with Pub 1075.
IRS Publication 1075: If a user makes three consecutive invalid logon attempts within a 120-minute period, the account must be automatically locked for 15 minutes or until an administrator releases it.</t>
  </si>
  <si>
    <t>Note: If test case OELGEN-11 has passed, then this test case is not applicable.
RS Publication 1075 defines password-based authentication and specifies the following requirements:
* Password History: 24 generations (or 6 months non‑reuse)
* Minimum Password Length: 14 characters
* Password Complexity: Must include numbers, uppercase letters, lowercase letters, and special characters
* Minimum Character Difference: 1 character change
* Password Lifetime: 90 days for users / 366 days for service accounts
* Temporary Password: Immediate change required</t>
  </si>
  <si>
    <t>Note: If test case OELGEN-11 has passed, then this test case is not applicable.
IRS Publication 1075 defines password-based authentication and specifies the following requirements:
* Password History: 24 generations (or 6 months non‑reuse)
* Minimum Password Length: 14 characters
* Password Complexity: Must include numbers, uppercase letters, lowercase letters, and special characters
* Minimum Character Difference: 1 character change
* Password Lifetime: 90 days for users / 366 days for service accounts
* Temporary Password: Immediate change required</t>
  </si>
  <si>
    <t xml:space="preserve"> The inactive password lock is not set to 120 days or less. </t>
  </si>
  <si>
    <t xml:space="preserve"> The inactive password lock is set to 120 days or less. </t>
  </si>
  <si>
    <t>1.  OEL Linux 7 Test Results</t>
  </si>
  <si>
    <t>2.  OEL 8Test Results</t>
  </si>
  <si>
    <t>3.  OEL9 Test Results</t>
  </si>
  <si>
    <t>Run the following command and verify that `MaxAuthTries` is `3` or less:
```
# sshd -T | grep maxauthtries
maxauthtries 3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maxauthtries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</si>
  <si>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Note: If test case OELGEN-11 has passed, then this test case is not applicable.
For password-based authentication, IRS Publication 1075 requires that a password history of 24 generations be maintained, or that passwords are not reused for a period of 6 months.</t>
  </si>
  <si>
    <t>`minlen` - Minimum acceptable size for the new password (plus one if credits are not disabled which is the default).</t>
  </si>
  <si>
    <t>Note: If test case OELGEN-11 has passed, then this test case is not applicable.
IRS Publication 1075 defines password-based authentication. For password-based authentication, IRS requirements specify:
* Password History: 24 generations (or 6 months non‑reuse)
* Minimum Password Length: 14 characters
* Password Complexity: Must include numbers, uppercase letters, lowercase letters, and special characters
* Minimum Character Difference: 1 character change
* Password Lifetime: 90 days for users / 366 days for service accounts
* Temporary Password: Immediate change required</t>
  </si>
  <si>
    <t>Ensure password expiration is configured.
One method to achieve the recommended state is to execute the following method(s):
Set the `PASS_MAX_DAYS` parameter to conform to site policy in `/etc/login.defs` :
```
PASS_MAX_DAYS 90
```
Modify user parameters for all users with a password set to match:
```
# chage --maxdays 90 &lt;user&gt;
```
Edit `/etc/login.defs` and set `PASS_MAX_DAYS` to a value greater than `0` that follows local site policy:
_Example:_
```
PASS_MAX_DAYS 90
```
Run the following command to modify user parameters for all users with a password set to a maximum age no greater than `90` or less than `1` that follows local site policy:
```
# chage --maxdays &lt;N&gt; &lt;user&gt;
```
_Example:_
```
# awk -F: '($2~/^\$.+\$/) {if($5 &gt; 90 || $5 &lt; 1)system ("chage --maxdays 90 " $1)}' /etc/shadow
```
**Warning:** If a password has been set at system install or kickstart, the `last change date` field is not set, In this case, setting `PASS_MAX_DAYS` will immediately expire the password. One possible solution is to populate the `last change date` field through a command like: `chage -d "$(date +%Y-%m-%d)" root`</t>
  </si>
  <si>
    <t>Set the `PASS_MAX_DAYS` parameter to conform to site policy in `/etc/login.defs` :
```
PASS_MAX_DAYS 90
```
Modify user parameters for all users with a password set to match:
```
# chage --maxdays 90 &lt;user&gt;
```
Edit `/etc/login.defs` and set `PASS_MAX_DAYS` to a value greater than `0` that follows local site policy:
_Example:_
```
PASS_MAX_DAYS 90
```
Run the following command to modify user parameters for all users with a password set to a maximum age no greater than `90` or less than `1` that follows local site policy:
```
# chage --maxdays &lt;N&gt; &lt;user&gt;
```
_Example:_
```
# awk -F: '($2~/^\$.+\$/) {if($5 &gt; 90 || $5 &lt; 1)system ("chage --maxdays 365 " $1)}' /etc/shadow
```
**Warning:** If a password has been set at system install or kickstart, the `last change date` field is not set, In this case, setting `PASS_MAX_DAYS` will immediately expire the password. One possible solution is to populate the `last change date` field through a command like: `chage -d "$(date +%Y-%m-%d)" root`</t>
  </si>
  <si>
    <t>Run the following command and verify `PASS_MAX_DAYS` is set to 90 days or less and conforms to local site policy:
```
# grep -Pi -- '^\h*PASS_MAX_DAYS\h+\d+\b' /etc/login.defs
```
_Example output:_
```
PASS_MAX_DAYS 90
```
Run the following command to verify all `/etc/shadow` passwords `PASS_MAX_DAYS`:
- is greater than `0` days
- is less than or equal to `90` days
- conforms to local site policy
```
# awk -F: '($2~/^\$.+\$/) {if($5 &gt; 90 || $5 &lt; 1)print "User: " $1 " PASS_MAX_DAYS: " $5}' /etc/shadow
```
Nothing should be returned
Service accounts can 365 days and admin accounts 60 days.</t>
  </si>
  <si>
    <t>Changed from 365 to 90 to comply with Pub 1075.
Note: If test case OELGEN-11 has passed, then this test case is not applicable.</t>
  </si>
  <si>
    <t>Run the following command and verify `PASS_MAX_DAYS` conforms to site policy (no more than 90 days):
```
# grep PASS_MAX_DAYS /etc/login.defs
PASS_MAX_DAYS 90
```
Run the following command and Review list of users and PASS_MAX_DAYS to verify that all users' PASS_MAX_DAYS conforms to site policy (no more than 365 days):
```
# grep -E '^[^:]+:[^!*]' /etc/shadow | cut -d: -f1,5
&lt;user&gt;:&lt;PASS_MAX_DAYS&gt;
```
Service accounts can 366 days.</t>
  </si>
  <si>
    <t>The Password expiration is 90 days or less
Note: Services accounts are 366 days</t>
  </si>
  <si>
    <t xml:space="preserve"> Password expiration is set to 90 days or less.
Note: Services accounts are 366 days</t>
  </si>
  <si>
    <t>Password expiration is configured
Note: Services accounts are 366 days</t>
  </si>
  <si>
    <t>OEL7 General Support ended on December 1, 2024. Extended support is required</t>
  </si>
  <si>
    <t>OEL7 General Support ended on December 1, 2024. Extended support is required for OEL7.</t>
  </si>
  <si>
    <t>Impact Statement</t>
  </si>
  <si>
    <t>Setting the `noexec` option on `/tmp` may prevent installation and/or updating of some 3rd party software.</t>
  </si>
  <si>
    <t>Adding rules to a running nftables can cause loss of connectivity to the system</t>
  </si>
  <si>
    <t>If configuring nftables over ssh, `creating` a `base chain` with a policy of `drop` will cause loss of connectivity.
Ensure that a rule allowing ssh has been added to the base chain prior to setting the base chain's policy to drop</t>
  </si>
  <si>
    <t>If configuring nftables over ssh, creating a base chain with a policy of drop will cause loss of connectivity.
Ensure that a rule allowing `ssh` has been added to the base chain prior to setting the base chain's policy to drop</t>
  </si>
  <si>
    <t>**WARNING:** Editing the `sudo` configuration incorrectly can cause `sudo` to stop functioning. Always use `visudo` to modify `sudo` configuration files.</t>
  </si>
  <si>
    <t>**WARNING:** Editing the `sudo` configuration incorrectly can cause `sudo` to stop functioning. Always use `visudo` to modify `sudo` configuration files.
Creation of additional log files can cause disk space exhaustion if not correctly managed. You should configure `logrotate` to manage the sudo log in accordance with your local policy.</t>
  </si>
  <si>
    <t>The password expiration must be greater than the minimum days between password changes or users will be unable to change their password</t>
  </si>
  <si>
    <t>Disabling the `usb-storage` module will disable any usage of USB storage devices.
If requirements and local site policy allow the use of such devices, other solutions should be configured accordingly instead. One example of a commonly used solution is `USBGuard`.</t>
  </si>
  <si>
    <t>By design files saved to `/tmp` should have no expectation of surviving a reboot of the system. `tmpfs` is ram based and all files stored to `tmpfs` will be lost when the system is rebooted.
If files need to be persistent through a reboot, they should be saved to `/var/tmp` not `/tmp`.
Since the `/tmp` directory is intended to be world-writable, there is a risk of resource exhaustion if it is not bound to `tmpfs` or a separate partition. 
Running out of `/tmp` space is a problem regardless of what kind of filesystem lies under it, but in a configuration where `/tmp` is not a separate file system it will essentially have the whole disk available, as the default installation only creates a single `/` partition. On the other hand, a RAM-based `/tmp` (as with `tmpfs`) will almost certainly be much smaller, which can lead to applications filling up the filesystem much more easily. Another alternative is to create a dedicated partition for `/tmp` from a separate volume or disk. One of the downsides of a disk-based dedicated partition is that it will be slower than `tmpfs` which is RAM-based.</t>
  </si>
  <si>
    <t>Since the `/dev/shm` directory is intended to be world-writable, there is a risk of resource exhaustion if it is not bound to a separate partition.
`/dev/shm` utilizing `tmpfs` can be resized using the `size={size}` parameter in the relevant entry in `/etc/fstab`.</t>
  </si>
  <si>
    <t>The use of portable hard drives is very common for workstation users</t>
  </si>
  <si>
    <t>The use of portable hard drives is very common for workstation users. If your organization allows the use of portable storage or media on workstations and physical access controls to workstations is considered adequate there is little value add in turning off automounting.
There may be packages that are dependent on the `autofs` package. If the `autofs` package is removed, these dependent packages will be removed as well. Before removing the `autofs` package, review any dependent packages to determine if they are required on the system.
**-IF-** a dependent package is required: stop and mask the `autofs.service` leaving the `autofs` package installed.</t>
  </si>
  <si>
    <t>There may be packages that are dependent on the service's package. If the service's package is removed, these dependent packages will be removed as well. Before removing the service's package, review any dependent packages to determine if they are required on the system.
**-IF-** a dependent package is required: stop and mask the `&lt;service_name&gt;.socket` and `&lt;service_name&gt;.service` leaving the service's package installed.</t>
  </si>
  <si>
    <t>IETF RFC 4038 recommends that applications are built with an assumption of dual stack.
When enabled, IPv6 will require additional configuration to reduce risk to the system.</t>
  </si>
  <si>
    <t>Many personal electronic devices (PEDs) use Bluetooth technology. For example, you may be able to operate your computer with a wireless keyboard. Disabling Bluetooth will prevent these devices from connecting to the system.
There may be packages that are dependent on the `bluez` package. If the `bluez` package is removed, these dependent packages will be removed as well. Before removing the `bluez` package, review any dependent packages to determine if they are required on the system.
**-IF-** a dependent package is required: stop and mask `bluetooth.service` leaving the `bluez` package installed.</t>
  </si>
  <si>
    <t>IP forwarding is required on systems configured to act as a router. If these parameters are disabled, the system will not be able to perform as a router.
Many Cloud Service Provider (CSP) hosted systems require IP forwarding to be enabled. If the system is running on a CSP platform, this requirement should be reviewed before disabling IP forwarding.</t>
  </si>
  <si>
    <t>Changing firewall settings while connected over the network can result in being locked out of the system.</t>
  </si>
  <si>
    <t>If password protection is enabled, only the designated superuser can edit a GRUB 2 menu item by pressing `e` or access the GRUB 2 command line by pressing `c`
If GRUB 2 is set up to boot automatically to a password-protected menu entry the user has no option to back out of the password prompt to select another menu entry. Holding the SHIFT key will not display the menu in this case. The user must enter the correct username and password. If unable, the configuration files will have to be edited via the LiveCD or other means to fix the problem</t>
  </si>
  <si>
    <t>Use of `unlock_time=0` may allow an attacker to cause denial of service to legitimate users. This will also require a systems administrator with elevated privileges to unlock the account.</t>
  </si>
  <si>
    <t>If there are any automated processes that relies on access to the root account without authentication, they will fail after remediation.</t>
  </si>
  <si>
    <t>The systems global `umask` could override, but only making the file permissions stricter, what is configured in RSyslog with the `FileCreateMode` directive. RSyslog also has its own `$umask` directive that can alter the intended file creation mode. In addition, consideration should be given to how `FileCreateMode` is used. 
Thus it is critical to ensure that the intended file creation mode is not overridden with less restrictive settings in `/etc/rsyslog.conf`, `/etc/rsyslog.d/*conf` files and that `FileCreateMode` is set before any file is created.</t>
  </si>
  <si>
    <t>Files created while SELinux is disabled are not labeled at all. This behavior causes problems when changing to enforcing mode because files are labeled incorrectly or are not labeled at all. To prevent incorrectly labeled and unlabeled files from causing problems, file systems are automatically relabeled when changing from the disabled state to permissive or enforcing mode. This can be a long running process that should be accounted for as it may extend downtime during initial re-boot.</t>
  </si>
  <si>
    <t>The use of portable hard drives is very common for workstation users. If your organization allows the use of portable storage or media on workstations and physical access controls to workstations is considered adequate there is little value add in turning off automounting.</t>
  </si>
  <si>
    <t>There may be packages that are dependent on the `avahi` package. If the `avahi` package is removed, these dependent packages will be removed as well. Before removing the `avahi` package, review any dependent packages to determine if they are required on the system.
**-IF-** a dependent package is required: stop and mask the `avahi-daemon.socket` and `avahi-daemon.service` leaving the `avahi` package installed.</t>
  </si>
  <si>
    <t>There may be packages that are dependent on the `dhcp-server` package. If the `dhcp-server` package is removed, these dependent packages will be removed as well. Before removing the `dhcp-server` package, review any dependent packages to determine if they are required on the system.
**-IF-** a dependent package is required: stop and mask the `dhcpd.service` and `dhcpd6.service` leaving the `dhcp-server` package installed.</t>
  </si>
  <si>
    <t>There may be packages that are dependent on the `bind` package. If the `bind` package is removed, these dependent packages will be removed as well. Before removing the `bind` package, review any dependent packages to determine if they are required on the system.
**-IF-** a dependent package is required: stop and mask the `named.service` leaving the `bind` package installed.</t>
  </si>
  <si>
    <t>There may be packages that are dependent on the `dnsmasq` package. If the `dnsmasq` package is removed, these dependent packages will be removed as well. Before removing the `dnsmasq` package, review any dependent packages to determine if they are required on the system.
**-IF-** a dependent package is required: stop and mask the `dnsmasq.service` leaving the `dnsmasq` package installed.</t>
  </si>
  <si>
    <t>There may be packages that are dependent on the `samba` package. If the `samba` package is removed, these dependent packages will be removed as well. Before removing the `samba` package, review any dependent packages to determine if they are required on the system.
**-IF-** a dependent package is required: stop and mask the `smb.service` leaving the `samba` package installed.</t>
  </si>
  <si>
    <t>There may be packages that are dependent on the `vsftpd` package. If the `vsftpd` package is removed, these dependent packages will be removed as well. Before removing the `vsftpd` package, review any dependent packages to determine if they are required on the system.
**-IF-** a dependent package is required: stop and mask the `vsftpd.service` leaving the `vsftpd` package installed.</t>
  </si>
  <si>
    <t>There may be packages that are dependent on `dovecot` and `cyrus-imapd` packages. If `dovecot` and `cyrus-imapd` packages are removed, these dependent packages will be removed as well. Before removing `dovecot` and `cyrus-imapd` packages, review any dependent packages to determine if they are required on the system.
**-IF-** a dependent package is required: stop and mask `dovecot.socket`, `dovecot.service` and `cyrus-imapd.service` leaving `dovecot` and `cyrus-imapd` packages installed.</t>
  </si>
  <si>
    <t>Many of the `libvirt` packages used by Enterprise Linux virtualization are dependent on the `nfs-utils` package. If the `nfs-utils` package is removed, these dependent packages will be removed as well. Before removing the `nfs-utils` package, review any dependent packages to determine if they are required on the system.
**-IF-** a dependent package is required: stop and mask the `nfs-server.service` leaving the `nfs-utils` package installed.</t>
  </si>
  <si>
    <t>There may be packages that are dependent on the `ypserv` package. If the `ypserv` package is removed, these dependent packages will be removed as well. Before removing the `ypserv` package, review any dependent packages to determine if they are required on the system.
**-IF-** a dependent package is required: stop and mask the `ypserv.service` leaving the `ypserv` package installed.</t>
  </si>
  <si>
    <t>Removing the cups package, or disabling `cups.socket` and/or `cups.service` will prevent printing from the system, a common task for workstation systems.
There may be packages that are dependent on the `cups` package. If the `cups` package is removed, these dependent packages will be removed as well. Before removing the `cups` package, review any dependent packages to determine if they are required on the system.
**-IF-** a dependent package is required: stop and mask `cups.socket` and `cups.service` leaving the `cups` package installed.</t>
  </si>
  <si>
    <t>Many of the libvirt packages used by Enterprise Linux virtualization, and the `nfs-utils` package used for The Network File System (NFS), are dependent on the `rpcbind` package. If the `rpcbind` package is removed, these dependent packages will be removed as well. Before removing the `rpcbind` package, review any dependent packages to determine if they are required on the system.
**-IF-** a dependent package is required: stop and mask the `rpcbind.socket` and `rpcbind.service` leaving the `rpcbind` package installed.</t>
  </si>
  <si>
    <t>There may be packages that are dependent on the `rsync` package. If the `rsync` package is removed, these dependent packages will be removed as well. Before removing the `rsync` package, review any dependent packages to determine if they are required on the system.
**-IF-** a dependent package is required: stop and mask the `rsyncd.socket` and `rsyncd.service` leaving the `rsync` package installed.</t>
  </si>
  <si>
    <t>There may be packages that are dependent on the `net-snmp` package. If the `net-snmp` package is removed, these packages will be removed as well.
Before removing the `net-snmp` package, review any dependent packages to determine if they are required on the system. If a dependent package is required, stop and mask the `snmpd.service` leaving the `net-snmp` package installed.</t>
  </si>
  <si>
    <t>There may be packages that are dependent on the `telnet-server` package. If the `telnet-server` package is removed, these dependent packages will be removed as well. Before removing the `telnet-server` package, review any dependent packages to determine if they are required on the system.
**-IF-** a dependent package is required: stop and mask the `telnet.socket` leaving the `telnet-server` package installed.</t>
  </si>
  <si>
    <t>TFTP is often used to provide files for network booting such as for PXE based installation of servers.
There may be packages that are dependent on the `tftp-server` package. If the `tftp-server` package is removed, these dependent packages will be removed as well. Before removing the `tftp-server` package, review any dependent packages to determine if they are required on the system.
**-IF-** a dependent package is required: stop and mask the `tftp.socket` and `tftp.service` leaving the `tftp-server` package installed.</t>
  </si>
  <si>
    <t>There may be packages that are dependent on the `squid` package. If the `squid` package is removed, these dependent packages will be removed as well. Before removing the `squid` package, review any dependent packages to determine if they are required on the system.
**-IF-** a dependent package is required: stop and mask the `squid.service` leaving the `squid` package installed.</t>
  </si>
  <si>
    <t>Removal of web server packages will remove that ability for the server to host web services.
**-IF-** the web server package is required for a dependency, any related service or socket should be stopped and masked.
**Note:** If the remediation steps to mask a service are followed and that package is not installed on the system, the service and/or socket will still be masked. If the package is installed due to an approved requirement to host a web server, the associated service and/or socket would need to be unmasked before it could be enabled and/or started.</t>
  </si>
  <si>
    <t>There may be packages that are dependent on the `xinetd` package. If the `xinetd` package is removed, these dependent packages will be removed as well. Before removing the `xinetd` package, review any dependent packages to determine if they are required on the system.
-IF- a dependent package is required: stop and mask the avahi-daemon.socket and avahi-daemon.service leaving the avahi package installed.</t>
  </si>
  <si>
    <t>Many insecure service clients are used as troubleshooting tools and in testing environments. Uninstalling them can inhibit capability to test and troubleshoot. If they are required it is advisable to remove the clients after use to prevent accidental or intentional misuse.</t>
  </si>
  <si>
    <t>Many if not all laptop workstations and some desktop workstations will connect via wireless requiring these interfaces be enabled.</t>
  </si>
  <si>
    <t>IP forwarding is required on systems configured to act as a router. If these parameters are disabled, the system will not be able to perform as a router.</t>
  </si>
  <si>
    <t>If you are using asymmetrical routing on your system, you will not be able to enable this feature without breaking the routing.</t>
  </si>
  <si>
    <t>Changing firewall settings while connected over network can result in being locked out of the system.</t>
  </si>
  <si>
    <t>If configuring over ssh, `creating` a `base chain` with a policy of `drop` will cause loss of connectivity.
Ensure that a rule allowing ssh has been added to the base chain prior to setting the base chain's policy to drop</t>
  </si>
  <si>
    <t>CBC ciphers might be the only common cyphers when connecting to older SSH clients and servers</t>
  </si>
  <si>
    <t>If local site customizations have been made to an authselect default or custom profile created with the `--symlink-pam` option, these customizations may be over-written by updating authselect.
**WARNING:**
Do not use authselect if:
- your host is part of Linux Identity Management. Joining your host to an IdM domain with the ipa-client-install command automatically configures SSSD authentication on your host. 
- Your host is part of Active Directory via SSSD. Calling the realm join command to join your host to an Active Directory domain automatically configures SSSD authentication on your host.
It is **not** recommended to change the authselect profiles configured by ipa-client-install or realm join. If you need to modify them, display the current settings before making any modifications, so you can revert back to them if necessary</t>
  </si>
  <si>
    <t>If local site customizations have been made to the authselect template or files in `/etc/pam.d` these custom entries should be added to the newly created custom profile before it's applied to the system. Please note that the order within the pam stacks is important when adding these entries. Specifically for the password stack, the `use_authtok` option is important, and should appear on all modules except for the first entry.
_Example:_
```
password requisite pam_pwquality.so local_users_only #&lt;-- Top of password stack, doesn't include use_authtok
password required pam_pwhistory.so use_authtok #&lt;-- subsequent entry in password stack, includes use_authtok
```</t>
  </si>
  <si>
    <t>Environments that require compatibility with older insecure protocols may require the use
of the less secure `LEGACY` policy level.</t>
  </si>
  <si>
    <t>There may be packages that are dependent on the `rsync-daemon` package. If the `rsync-daemon` package is removed, these dependent packages will be removed as well. Before removing the `rsync-daemon` package, review any dependent packages to determine if they are required on the system.
**-IF-** a dependent package is required: stop and mask the `rsyncd.socket` and `rsyncd.service` leaving the `rsync-daemon` package installed.</t>
  </si>
  <si>
    <t>If configuring nftables over ssh, creating a base chain with a policy of drop will cause loss of connectivity.
**Ensure that a rule allowing `ssh` has been added to the base chain prior to setting the base chain's policy to drop**</t>
  </si>
  <si>
    <t>**- IF -** `Journald` is the preferred method for capturing logs, this section and Recommendation should be skipped and the "Configure Journald" section followed.</t>
  </si>
  <si>
    <t>This list may be quite extensive and covering all edges cases is difficult. Therefore, it's crucial to carefully consider the implications and dependencies before making any changes to the filesystem kernel module configurations.</t>
  </si>
  <si>
    <t>The use of portable hard drives is very common for workstation users. If your organization allows the use of portable storage or media on workstations and physical access controls to workstations is considered adequate there is little value add in turning off automounting.
There may be packages that are dependent on the `autofs` package. If the `autofs` package is removed, these dependent packages will be removed as well. Before removing the `autofs` package, review any dependent packages to determine if they are required on the system.
**- IF -** a dependent package is required: stop and mask the `autofs.service` leaving the `autofs` package installed.</t>
  </si>
  <si>
    <t>There may be packages that are dependent on the `avahi` package. If the `avahi` package is removed, these dependent packages will be removed as well. Before removing the `avahi` package, review any dependent packages to determine if they are required on the system.
**- IF -** a dependent package is required: stop and mask the `avahi-daemon.socket` and `avahi-daemon.service` leaving the `avahi` package installed.</t>
  </si>
  <si>
    <t>There may be packages that are dependent on the `dhcp-server` package. If the `dhcp-server` package is removed, these dependent packages will be removed as well. Before removing the `dhcp-server` package, review any dependent packages to determine if they are required on the system.
**- IF -** a dependent package is required: stop and mask the `dhcpd.service` and `dhcpd6.service` leaving the `dhcp-server` package installed.</t>
  </si>
  <si>
    <t>There may be packages that are dependent on the `bind` package. If the `bind` package is removed, these dependent packages will be removed as well. Before removing the `bind` package, review any dependent packages to determine if they are required on the system.
**- IF -** a dependent package is required: stop and mask the `named.service` leaving the `bind` package installed.</t>
  </si>
  <si>
    <t>There may be packages that are dependent on the `dnsmasq` package. If the `dnsmasq` package is removed, these dependent packages will be removed as well. Before removing the `dnsmasq` package, review any dependent packages to determine if they are required on the system.
**- IF -** a dependent package is required: stop and mask the `dnsmasq.service` leaving the `dnsmasq` package installed.</t>
  </si>
  <si>
    <t>There may be packages that are dependent on the `samba` package. If the `samba` package is removed, these dependent packages will be removed as well. Before removing the `samba` package, review any dependent packages to determine if they are required on the system.
**- IF -** a dependent package is required: stop and mask the `smb.service` leaving the `samba` package installed.</t>
  </si>
  <si>
    <t>There may be packages that are dependent on the `vsftpd` package. If the `vsftpd` package is removed, these dependent packages will be removed as well. Before removing the `vsftpd` package, review any dependent packages to determine if they are required on the system.
**- IF -** a dependent package is required: stop and mask the `vsftpd.service` leaving the `vsftpd` package installed.</t>
  </si>
  <si>
    <t>There may be packages that are dependent on `dovecot` and `cyrus-imapd` packages. If `dovecot` and `cyrus-imapd` packages are removed, these dependent packages will be removed as well. Before removing `dovecot` and `cyrus-imapd` packages, review any dependent packages to determine if they are required on the system.
**- IF -** a dependent package is required: stop and mask `dovecot.socket`, `dovecot.service` and `cyrus-imapd.service` leaving `dovecot` and `cyrus-imapd` packages installed.</t>
  </si>
  <si>
    <t>Many of the `libvirt` packages used by Enterprise Linux virtualization are dependent on the `nfs-utils` package. If the `nfs-utils` package is removed, these dependent packages will be removed as well. Before removing the `nfs-utils` package, review any dependent packages to determine if they are required on the system.
**- IF -** a dependent package is required: stop and mask the `nfs-server.service` leaving the `nfs-utils` package installed.</t>
  </si>
  <si>
    <t>There may be packages that are dependent on the `ypserv` package. If the `ypserv` package is removed, these dependent packages will be removed as well. Before removing the `ypserv` package, review any dependent packages to determine if they are required on the system.
**- IF -** a dependent package is required: stop and mask the `ypserv.service` leaving the `ypserv` package installed.</t>
  </si>
  <si>
    <t>Removing the cups package, or disabling `cups.socket` and/or `cups.service` will prevent printing from the system, a common task for workstation systems.
There may be packages that are dependent on the `cups` package. If the `cups` package is removed, these dependent packages will be removed as well. Before removing the `cups` package, review any dependent packages to determine if they are required on the system.
**- IF -** a dependent package is required: stop and mask `cups.socket` and `cups.service` leaving the `cups` package installed.</t>
  </si>
  <si>
    <t>Many of the libvirt packages used by Enterprise Linux virtualization, and the `nfs-utils` package used for The Network File System (NFS), are dependent on the `rpcbind` package. If the `rpcbind` package is removed, these dependent packages will be removed as well. Before removing the `rpcbind` package, review any dependent packages to determine if they are required on the system.
**- IF -** a dependent package is required: stop and mask the `rpcbind.socket` and `rpcbind.service` leaving the `rpcbind` package installed.</t>
  </si>
  <si>
    <t>There may be packages that are dependent on the `rsync-daemon` package. If the `rsync-daemon` package is removed, these dependent packages will be removed as well. Before removing the `rsync-daemon` package, review any dependent packages to determine if they are required on the system.
**- IF -** a dependent package is required: stop and mask the `rsyncd.socket` and `rsyncd.service` leaving the `rsync-daemon` package installed.</t>
  </si>
  <si>
    <t>There may be packages that are dependent on the `telnet-server` package. If the `telnet-server` package is removed, these dependent packages will be removed as well. Before removing the `telnet-server` package, review any dependent packages to determine if they are required on the system.
**- IF -** a dependent package is required: stop and mask the `telnet.socket` leaving the `telnet-server` package installed.</t>
  </si>
  <si>
    <t>TFTP is often used to provide files for network booting such as for PXE based installation of servers.
There may be packages that are dependent on the `tftp-server` package. If the `tftp-server` package is removed, these dependent packages will be removed as well. Before removing the `tftp-server` package, review any dependent packages to determine if they are required on the system.
**- IF -** a dependent package is required: stop and mask the `tftp.socket` and `tftp.service` leaving the `tftp-server` package installed.</t>
  </si>
  <si>
    <t>There may be packages that are dependent on the `squid` package. If the `squid` package is removed, these dependent packages will be removed as well. Before removing the `squid` package, review any dependent packages to determine if they are required on the system.
**- IF -** a dependent package is required: stop and mask the `squid.service` leaving the `squid` package installed.</t>
  </si>
  <si>
    <t>Removal of web server packages will remove that ability for the server to host web services.
**- IF -** the web server package is required for a dependency, any related service or socket should be stopped and masked.
**Note:** If the remediation steps to mask a service are followed and that package is not installed on the system, the service and/or socket will still be masked. If the package is installed due to an approved requirement to host a web server, the associated service and/or socket would need to be unmasked before it could be enabled and/or started.</t>
  </si>
  <si>
    <t>There may be packages that are dependent on the `xinetd` package. If the `xinetd` package is removed, these dependent packages will be removed as well. Before removing the `xinetd` package, review any dependent packages to determine if they are required on the system.
**- IF -** a dependent package is required: stop and mask the avahi-daemon.socket and avahi-daemon.service leaving the avahi package installed.</t>
  </si>
  <si>
    <t>There may be packages that are dependent on the service's package. If the service's package is removed, these dependent packages will be removed as well. Before removing the service's package, review any dependent packages to determine if they are required on the system.
**- IF -** a dependent package is required: stop and mask the `&lt;service_name&gt;.socket` and `&lt;service_name&gt;.service` leaving the service's package installed.</t>
  </si>
  <si>
    <t>Many personal electronic devices (PEDs) use Bluetooth technology. For example, you may be able to operate your computer with a wireless keyboard. Disabling Bluetooth will prevent these devices from connecting to the system.
There may be packages that are dependent on the `bluez` package. If the `bluez` package is removed, these dependent packages will be removed as well. Before removing the `bluez` package, review any dependent packages to determine if they are required on the system.
**- IF -** a dependent package is required: stop and mask `bluetooth.service` leaving the `bluez` package installed.</t>
  </si>
  <si>
    <t>If local site customizations have been made to the authselect template or files in `/etc/pam.d` these custom entries should be added to the newly created custom profile before it's applied to the system. 
**Note:** The order within the pam stacks is important when adding these entries. Specifically for the password stack, the `use_authtok` option is important, and should appear on all modules except for the first entry.
_Example:_
```
password requisite pam_pwquality.so local_users_only #&lt;-- Top of password stack, doesn't include use_authtok
password required pam_pwhistory.so use_authtok #&lt;-- subsequent entry in password stack, includes use_authtok
```</t>
  </si>
  <si>
    <t>The password expiration must be greater than the minimum days between password changes or users will be unable to change their password.
Excessive password expiration requirements do more harm than good, because these requirements make users select predictable passwords, composed of sequential words and numbers that are closely related to each other. In these cases, the next password can be predicted based on the previous one (incrementing a number used in the password for
example). Also, password expiration requirements offer no containment benefits because attackers will often use credentials as soon as they compromise them. Instead, immediate password changes should be based on key events including, but not limited to:
- Indication of compromise
- Change of user roles
- When a user leaves the organization.
Not only does changing passwords every few weeks or months frustrate the user, but it’s also been suggested that it does more harm than good, because it could lead to bad practices by the user such as adding a character to the end of their existing password.</t>
  </si>
  <si>
    <t>Transitioning from one logging service to another can be complex and time consuming, it involves reconfiguration and may result in data loss if not managed and reconfigured correctly.</t>
  </si>
  <si>
    <t>Run the following command to verify that a strong password hashing algorithm is set on the pam_unix.so module:
```
# grep -P -- '^\h*password\h+([^#\n\r]+)\h+pam_unix\.so\h+([^#\n\r]+\h+)?(sha512)\b' /etc/pam.d/{password,system}-auth
```
Output should be similar to:
```
/etc/pam.d/password-auth:password sufficient pam_unix.so sha512 shadow use_authtok
/etc/pam.d/system-auth:password sufficient pam_unix.so sha512 shadow use_authtok
```
Verify that the lines include either `sha512</t>
  </si>
  <si>
    <t>The `SHA-512` algorithms provide a stronger hash than other algorithms used by Linux for password hash generation. A stronger hash provides additional protection to the system by increasing the level of effort needed for an attacker to successfully determine local user passwords.
**Note:** These changes only apply to the local system.</t>
  </si>
  <si>
    <t xml:space="preserve">Run the following command to verify that either the root user's password is set or the root user's account is locked:
```
# passwd -S root | awk '$2 ~ /^P/ {print "User: \"" $1 "\" Password is set"}'
```
Verify the output is either:
```
(Password set, SHA512 crypt.)
- OR -
(Password locked.)
```
</t>
  </si>
  <si>
    <t>Ensure strong password hashing algorithm is configured.
One method to achieve the recommended state is to execute the following method(s):
Edit `/etc/login.defs` and set the `ENCRYPT_METHOD` to `SHA512`:
```
ENCRYPT_METHOD &lt;HASHING_ALGORITHM&gt;
```
_Example:_
```
ENCRYPT_METHOD SHA512
```
**Note:** 
- This only effects local groups' passwords created after updating the file to use `sha512`
- If it is determined that the password algorithm being used is not `sha512`, once it is changed, it is recommended that all group passwords be updated to use the stronger hashing algorithm.
- It is recommended that the chosen hashing algorithm is consistent across `/etc/login.defs` and the PAM configuration</t>
  </si>
  <si>
    <t>**Note:** 
- It is highly recommended that the chosen hashing algorithm is consistent across `/etc/libuser.conf`, `/etc/login.defs`, `/etc/pam.d/password-auth`, and `/etc/pam.d/system-auth`.
-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Run the following script to verify the active authselect profile includes a strong password hashing algorithm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'^\h*password\h+(requisite|required|sufficient)\h+pam_unix\.so\h+([^#\n\r]+\h+)?(sha512)\b'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either `sha512` , or includes a different hashing algorithm,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'^\h*password\h+()\h+pam_unix\.so\h+([^#\n\r]+\h+)?(sha512)\b' "$l_authselect_file"; then
 echo "- A strong password hashing algorithm is correctly set"
 elif grep -Pq '^\h*password\h+()\h+pam_unix\.so\h+([^#\n\r]+\h+)?(md5|bigcrypt|sha256|blowfish)\b' "$l_authselect_file"; then
 echo "- A weak password hashing algorithm is set, updating to \"sha512\""
 sed -ri 's/(^\s*password\s+(requisite|required|sufficient)\s+pam_unix\.so\s+.*)(md5|bigcrypt|sha256|blowfish)(\s*.*)$/\1\4 sha512/g' "$l_authselect_file"
 else
 echo "No password hashing algorithm is set, updating to \"sha512\""
 sed -ri 's/(^\s*password\s+(requisite|required|sufficient)\s+pam_unix\.so\s+.*)$/&amp; sha512/g' "$l_authselect_file"
 fi
 done
}
```
Run the following command to update the `password-auth` and `system-auth` files in `/etc/pam.d` to include `pam_unix.so` with a strong password hashing algorithm argument:
```
# authselect apply-changes
```</t>
  </si>
  <si>
    <t>The `SHA-512` algorithms provide a stronger hash than other algorithms used by Linux for password hash generation. A stronger hash provides additional protection to the system by increasing the level of effort needed for an attacker to successfully determine local group passwords.</t>
  </si>
  <si>
    <t>Run the following command to verify the hashing algorithm is `sha512` in `/etc/login.defs`:
```
# grep -Pi -- '^\h*ENCRYPT_METHOD\h+(SHA512)\b' /etc/login.defs
```
_Example output:_
```
ENCRYPT_METHOD SHA512
```</t>
  </si>
  <si>
    <t>Edit `/etc/login.defs` and set the `ENCRYPT_METHOD` to `SHA512`:
```
ENCRYPT_METHOD &lt;HASHING_ALGORITHM&gt;
```
_Example:_
```
ENCRYPT_METHOD SHA512
```
**Note:** 
- This only effects local groups' passwords created after updating the file to use `sha512`.
- If it is determined that the password algorithm being used is not `sha512`, once it is changed, it is recommended that all group passwords be updated to use the stronger hashing algorithm.
- It is recommended that the chosen hashing algorithm is consistent across `/etc/login.defs` and the PAM configuration</t>
  </si>
  <si>
    <t>Yescript algorithm removed from acceptable options</t>
  </si>
  <si>
    <t>Verify password hashing algorithm is sha512:
Run the following command to verify the hashing algorithm is `sha512` in `/etc/libuser.conf`:
```
# grep -Pi -- '^\h*crypt_style\h*=\h*(sha512)\b' /etc/libuser.conf
crypt_style = sha512
```
Run the following command to verify the hashing algorithm is `sha512` in `/etc/login.defs`:
```
# grep -Pi -- '^\h*ENCRYPT_METHOD\h+(SHA512)\b' /etc/login.defs
ENCRYPT_METHOD SHA512
```</t>
  </si>
  <si>
    <t>Set password hashing algorithm to sha512.
Edit `/etc/libuser.conf` and edit or add the following line:
```
crypt_style = sha512
```
Edit `/etc/login.defs` and edit or add the following line:
```
ENCRYPT_METHOD SHA512
```
**Note:** This only effects local users and passwords created after updating the files to use `sha512`. If it is determined that the password algorithm being used is not `sha512`, once it is changed, it is recommended that all group passwords be updated to use the stronger hashing algorithm.</t>
  </si>
  <si>
    <t>Ensure strong password hashing algorithm is configured.
One method to achieve the recommended state is to execute the following method(s):
Set password hashing algorithm to sha512.
Edit `/etc/libuser.conf` and edit or add the following line:
```
crypt_style = sha512
```
Edit `/etc/login.defs` and edit or add the following line:
```
ENCRYPT_METHOD SHA512
```
**Note:** This only effects local users and passwords created after updating the files to use `sha512`. If it is determined that the password algorithm being used is not `sha512`, once it is changed, it is recommended that all group passwords be updated to use the stronger hashing algorithm.</t>
  </si>
  <si>
    <t xml:space="preserve">Run the following command to verify that a strong password hashing algorithm is set on the pam_unix.so module:
```
# grep -P -- '^\h*password\h+([^#\n\r]+)\h+pam_unix\.so\h+([^#\n\r]+\h+)?(sha512)\b' /etc/pam.d/{password,system}-auth
```
Output should be similar to:
```
/etc/pam.d/password-auth:password sufficient pam_unix.so sha512 shadow use_authtok
/etc/pam.d/system-auth:password sufficient pam_unix.so sha512 shadow use_authtok
```
Verify that the lines include either `sha512` </t>
  </si>
  <si>
    <t>**Note:** 
-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Run the following script to verify the active authselect profile includes a strong password hashing algorithm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'^\h*password\h+(requisite|required|sufficient)\h+pam_unix\.so\h+([^#\n\r]+\h+)?(sha512)\b'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either `sha512`, or includes a different hashing algorithm,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'^\h*password\h+()\h+pam_unix\.so\h+([^#\n\r]+\h+)?(sha512)\b' "$l_authselect_file"; then
 echo "- A strong password hashing algorithm is correctly set"
 elif grep -Pq '^\h*password\h+()\h+pam_unix\.so\h+([^#\n\r]+\h+)?(md5|bigcrypt|sha256|blowfish)\b' "$l_authselect_file"; then
 echo "- A weak password hashing algorithm is set, updating to \"sha512\""
 sed -ri 's/(^\s*password\s+(requisite|required|sufficient)\s+pam_unix\.so\s+.*)(md5|bigcrypt|sha256|blowfish)(\s*.*)$/\1\4 sha512/g' "$l_authselect_file"
 else
 echo "No password hashing algorithm is set, updating to \"sha512\""
 sed -ri 's/(^\s*password\s+(requisite|required|sufficient)\s+pam_unix\.so\s+.*)$/&amp; sha512/g' "$l_authselect_file"
 fi
 done
}
```
Run the following command to update the `password-auth` and `system-auth` files in `/etc/pam.d` to include `pam_unix.so` with a strong password hashing algorithm argument:
```
# authselect apply-changes
```</t>
  </si>
  <si>
    <t xml:space="preserve">
Verify password hashing algorithm is sha512 :
Run the following command to verify the hashing algorithm is `sha512` in `/etc/libuser.conf`:
```
# grep -Pi -- '^\h*crypt_style\h*=\h*(sha512)\b' /etc/libuser.conf
crypt_style = sha512
```
Run the following command to verify the hashing algorithm is `sha512` in `/etc/login.defs`:
```
# grep -Pi -- '^\h*ENCRYPT_METHOD\h+(SHA512)\b' /etc/login.defs
ENCRYPT_METHOD SHA512
```</t>
  </si>
  <si>
    <t>Ensure pam_unix includes a strong password hashing algorithm.
One method to achieve the recommended state is to execute the following method(s):
**Note:** 
- This only effects local users and passwords created after updating the files to use `sha512` . If it is determined that the password algorithm being used is not `sha512` , once it is changed, it is recommended that all user ID's be immediately expired and forced to change their passwords on next login.
Run the following script to verify the active authselect profile includes a strong password hashing algorithm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'^\h*password\h+(requisite|required|sufficient)\h+pam_unix\.so\h+([^#\n\r]+\h+)?(sha512)\b'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either `sha512`, or includes a different hashing algorithm,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'^\h*password\h+()\h+pam_unix\.so\h+([^#\n\r]+\h+)?(sha512)\b' "$l_authselect_file"; then
 echo "- A strong password hashing algorithm is correctly set"
 elif grep -Pq '^\h*password\h+()\h+pam_unix\.so\h+([^#\n\r]+\h+)?(md5|bigcrypt|sha256|blowfish)\b' "$l_authselect_file"; then
 echo "- A weak password hashing algorithm is set, updating to \"sha512\""
 sed -ri 's/(^\s*password\s+(requisite|required|sufficient)\s+pam_unix\.so\s+.*)(md5|bigcrypt|sha256|blowfish)(\s*.*)$/\1\4 sha512/g' "$l_authselect_file"
 else
 echo "No password hashing algorithm is set, updating to \"sha512\""
 sed -ri 's/(^\s*password\s+(requisite|required|sufficient)\s+pam_unix\.so\s+.*)$/&amp; sha512/g' "$l_authselect_file"
 fi
 done
}
```
Run the following command to update the `password-auth` and `system-auth` files in `/etc/pam.d` to include `pam_unix.so` with a strong password hashing algorithm argument:
```
# authselect apply-changes
```</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</si>
  <si>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</si>
  <si>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</si>
  <si>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</si>
  <si>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</si>
  <si>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</si>
  <si>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</si>
  <si>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</si>
  <si>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</si>
  <si>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</si>
  <si>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</si>
  <si>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</si>
  <si>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</si>
  <si>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</si>
  <si>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</si>
  <si>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</si>
  <si>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</si>
  <si>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</si>
  <si>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</si>
  <si>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</si>
  <si>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</si>
  <si>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</si>
  <si>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</si>
  <si>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</si>
  <si>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</si>
  <si>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</si>
  <si>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</si>
  <si>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</si>
  <si>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</si>
  <si>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</si>
  <si>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</si>
  <si>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</si>
  <si>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</si>
  <si>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</si>
  <si>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</si>
  <si>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</si>
  <si>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</si>
  <si>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</si>
  <si>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Ensure pam_unix includes a strong password hashing algorithm such as SHA512..
One method to achieve the recommended state is to execute the following method(s):
**Note:** 
- It is highly recommended that the chosen hashing algorithm is consistent across `/etc/libuser.conf`, `/etc/login.defs`, `/etc/pam.d/password-auth`, and `/etc/pam.d/system-auth`.
-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Run the following script to verify the active authselect profile includes a strong password hashing algorithm on the password stack's pam_unix.so module lines:
```
#!/usr/bin/env bash
{
 l_pam_profile="$(head -1 /etc/authselect/authselect.conf)"
 if grep -Pq -- '^custom\/' &lt;&lt;&lt; "$l_pam_profile"; then
 l_pam_profile_path="/etc/authselect/$l_pam_profile"
 else
 l_pam_profile_path="/usr/share/authselect/default/$l_pam_profile"
 fi
 grep -P -- '^\h*password\h+(requisite|required|sufficient)\h+pam_unix\.so\h+([^#\n\r]+\h+)?(sha512)\b' "$l_pam_profile_path"/{password,system}-auth
}
```
_Example output:_
```
/etc/authselect/custom/custom-profile/password-auth:password sufficient pam_unix.so sha512 shadow {if not "without-nullok":nullok} use_authtok
/etc/authselect/custom/custom-profile/system-auth:password sufficient pam_unix.so sha512 shadow {if not "without-nullok":nullok} use_authtok
```
**- IF -** the output does not include either `sha512`, or includes a different hashing algorithm, run the following script:
```
#!/usr/bin/env bash
{
 l_pam_profile="$(head -1 /etc/authselect/authselect.conf)"
 if grep -Pq -- '^custom\/' &lt;&lt;&lt; "$l_pam_profile"; then
 l_pam_profile_path="/etc/authselect/$l_pam_profile"
 else
 l_pam_profile_path="/usr/share/authselect/default/$l_pam_profile"
 fi
 for l_authselect_file in "$l_pam_profile_path"/password-auth "$l_pam_profile_path"/system-auth; do
 if grep -Pq '^\h*password\h+()\h+pam_unix\.so\h+([^#\n\r]+\h+)?(sha512)\b' "$l_authselect_file"; then
 echo "- A strong password hashing algorithm is correctly set"
 elif grep -Pq '^\h*password\h+()\h+pam_unix\.so\h+([^#\n\r]+\h+)?(md5|bigcrypt|sha256|blowfish)\b' "$l_authselect_file"; then
 echo "- A weak password hashing algorithm is set, updating to \"sha512\""
 sed -ri 's/(^\s*password\s+(requisite|required|sufficient)\s+pam_unix\.so\s+.*)(md5|bigcrypt|sha256|blowfish)(\s*.*)$/\1\4 sha512/g' "$l_authselect_file"
 else
 echo "No password hashing algorithm is set, updating to \"sha512\""
 sed -ri 's/(^\s*password\s+(requisite|required|sufficient)\s+pam_unix\.so\s+.*)$/&amp; sha512/g' "$l_authselect_file"
 fi
 done
}
```
Run the following command to update the `password-auth` and `system-auth` files in `/etc/pam.d` to include `pam_unix.so` with a strong password hashing algorithm argument:
```
# authselect apply-changes
```</t>
  </si>
  <si>
    <t xml:space="preserve"> A strong password hashing algorithm (such as SHA512) is configured. </t>
  </si>
  <si>
    <t>The pam_unix includes a strong password hashing algorithm such as SHA512</t>
  </si>
  <si>
    <t>The strong password hashing algorithm (such as SHA512) is configured</t>
  </si>
  <si>
    <t>Ensure inactive password lock is 120 days or less.
One method to achieve the recommended state is to execute the following method(s):
Run the following command to set the default password inactivity period to 120 days:
```
# useradd -D -f 30
```
Modify user parameters for all users with a password set to match:
```
# chage --inactive 30 &lt;user&gt;
```</t>
  </si>
  <si>
    <t>To close this finding, please provide a screenshot or evidence showing that the inactive password lock is 120 days or less with the agency's CAP.</t>
  </si>
  <si>
    <t>The password failed attempts lockout is configured to 3 consecutive login attempts</t>
  </si>
  <si>
    <t>Set the `PASS_WARN_AGE` parameter to 14 in `/etc/login.defs` :
```
PASS_WARN_AGE 14
```
Modify user parameters for all users with a password set to match:
```
# chage --warndays 14 &lt;user&gt;
```</t>
  </si>
  <si>
    <t>User accounts that have been inactive for over a given period of time can be automatically disabled. It is recommended that accounts that are inactive for 120 days after password expiration be disabled.</t>
  </si>
  <si>
    <t>Ensure inactive password lock is configured.
One method to achieve the recommended state is to execute the following method(s):
Run the following command to set the default password inactivity period to 120 days or less that meets local site policy:
```
# useradd -D -f &lt;N&gt;
```
_Example:_
```
# useradd -D -f 120
```
Run the following command to modify user parameters for all users with a password set to a inactive age of `45` days or less that follows local site policy:
```
# chage --inactive &lt;N&gt; &lt;user&gt;
```
_Example:_
```
# awk -F: '($2~/^\$.+\$/) {if($7 &gt; 45 || $7 &lt; 0)system ("chage --inactive 120 " $1)}' /etc/shadow
```</t>
  </si>
  <si>
    <t>To close this finding, please provide a screenshot or evidence showing that the  INACTIVE ≤ 120 days in useradd default  with the agency's CAP.</t>
  </si>
  <si>
    <t>User accounts that have been inactive for over a given period of time can be automatically disabled. It is recommended that accounts that are inactive for 120 days (60 days for privileged accounts) after password expiration be disabled.</t>
  </si>
  <si>
    <t>Run the following command to set the default password inactivity period to 120 days:
```
# useradd -D -f 120
```
Modify user parameters for all users with a password set to match:
```
# chage --inactive 120 &lt;user&gt;
```</t>
  </si>
  <si>
    <t>Run the following command and verify `INACTIVE` conforms to site policy (no more than 120 days):
```
# useradd -D | grep INACTIVE
INACTIVE=120
```
Verify all users with a password have Password inactive no more than 120 days (60 days for privileged accounts) after password expires
Verify all users with a password have Password inactive no more than 120 days after password expires: Run the following command and Review list of users and INACTIVE to verify that all users' INACTIVE conforms to site policy (no more than 120 days):
```
# awk -F: '/^[^#:]+:[^!\*:]*:[^:]*:[^:]*:[^:]*:[^:]*:(\s*|-1|3[1-9]|[4-9][0-9]|[1-9][0-9][0-9]+):[^:]*:[^:]*\s*$/ {print $1":"$7}' /etc/shadow
No &lt;user&gt;:&lt;INACTIVE&gt; should be returned
```</t>
  </si>
  <si>
    <t>Run the following command and verify `INACTIVE` conforms to site policy (no more than 120 days non-privileged accounts and 60 days privileged):
```
# useradd -D | grep INACTIVE
INACTIVE=120
```
Verify all users with a password have Password inactive no more than 120 days after password expires
Verify all users with a password have Password inactive no more than 120 days after password expires: Run the following command and Review list of users and `INACTIVE` to verify that all users `INACTIVE` conforms to site policy (no more than 120 days):
```
# awk -F: '($2~/^\$.+\$/) {if($7 &gt; 45 || $7 &lt; 0)print "User: " $1 " INACTIVE: " $7}' /etc/shadow
```
Nothing should be returned</t>
  </si>
  <si>
    <t>Run the following command to set the default password inactivity period to 120 days or less that meets local site policy:
```
# useradd -D -f &lt;N&gt;
```
_Example:_
```
# useradd -D -f 120
```
Run the following command to modify user parameters for all users with a password set to a inactive age of `45` days or less that follows local site policy:
```
# chage --inactive &lt;N&gt; &lt;user&gt;
```
_Example:_
```
# awk -F: '($2~/^\$.+\$/) {if($7 &gt; 45 || $7 &lt; 0)system ("chage --inactive 120 " $1)}' /etc/shadow
```</t>
  </si>
  <si>
    <t>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OEL7 Test Cases - Test cases specific to Oracle Enterprise Linux 7.  These should be tested in conjunction with the Gen Test Cases. 
▪ OEL8 Test Cases - Test cases specific to Oracle Enterprise Linux 8.  These should be tested in conjunction with the Gen Test Cases.
▪ OEL9 Test Cases - Test cases specific to Oracle Enterprise Linux 9.  These should be tested in conjunction with the Gen Test Cases.</t>
  </si>
  <si>
    <t>The  nftables default deny firewall policy is not set.</t>
  </si>
  <si>
    <t>Set the `PASS_MAX_DAYS` parameter to conform to site policy in `/etc/login.defs` :
```
PASS_MAX_DAYS 90
```
Modify user parameters for all users with a password set to match:
```
# change --maxdays 90 &lt;user&gt;
```</t>
  </si>
  <si>
    <t>Run the following command and verify `INACTIVE` conforms to site policy (no more than 120 days):
```
# useradd -D | grep INACTIVE
INACTIVE=120
```
Verify all users with a password have Password inactive no more than 120 days after password expires
Verify all users with a password have Password inactive no more than 120 days after password expires: Run the following command and Review list of users and INACTIVE to verify that all users' INACTIVE conforms to site policy (no more than 120 days):
```
# awk -F: '/^[^#:]+:[^!\*:]*:[^:]*:[^:]*:[^:]*:[^:]*:(\s*|-1|3[1-9]|[4-9][0-9]|[1-9][0-9][0-9]+):[^:]*:[^:]*\s*$/ {print $1":"$7}' /etc/shadow
No &lt;user&gt;:&lt;INACTIVE&gt; should be returned
```</t>
  </si>
  <si>
    <t>To close this finding, please provide a screenshot or evidence showing that the  SELinux mode is not disabled with the agency's CAP.</t>
  </si>
  <si>
    <t>Run the following script to verify that the banner message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_**OR**_
Run the following command to remove the gdm package:
```
# dnf remove gdm
```</t>
  </si>
  <si>
    <t>Ensure GDM login banner is configured.
One method to achieve the recommended state is to execute the following method(s):
Run the following script to verify that the banner message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_**OR**_
Run the following command to remove the gdm package:
```
# dnf remove gdm
```</t>
  </si>
  <si>
    <t>To close this finding, please provide a screenshot or evidence showing that the system wide crypto policy disables sha1 hash and signature support with the agency's CAP.</t>
  </si>
  <si>
    <t>To close this finding, please provide a screenshot or evidence showing that the cryptographic mechanisms are used to protect the integrity of audit tools with the agency's CAP.</t>
  </si>
  <si>
    <t>To close this finding, please provide a screenshot or evidence showing that the system wide crypto policy is not set to legacy with the agency's CAP.</t>
  </si>
  <si>
    <t>To close this finding, please provide a screenshot or evidence showing that the all logfiles have appropriate access configured with the agency's CAP.</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</si>
  <si>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</si>
  <si>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To close this finding, please provide a screenshot or evidence showing that the root path integrity is ensured. with the agency's CAP.</t>
  </si>
  <si>
    <t>To close this finding, please provide a screenshot or evidence showing that the host based firewall loopback traffic is configured with the agency's CAP.</t>
  </si>
  <si>
    <t>To close this finding, please provide a screenshot or evidence showing that the nftables established connections are configured with the agency's CAP.</t>
  </si>
  <si>
    <t>To close this finding, please provide a screenshot or evidence showing that the system wide crypto policy disables cbc for ssh with the agency's CAP.</t>
  </si>
  <si>
    <t>To close this finding, please provide a screenshot or evidence showing that the system wide crypto policy disables macs less than 128 bits with the agency's CAP.</t>
  </si>
  <si>
    <t>To close this finding, please provide a screenshot or evidence showing that the SELinux mode is not disabled with the agency's CAP.</t>
  </si>
  <si>
    <t>To close this finding, please provide a screenshot or evidence showing that the MCS Translation Service (mcstrans) is not installed with the agency's CAP.</t>
  </si>
  <si>
    <t>To close this finding, please provide a screenshot or evidence showing that the sshd crypto_policy is not set with the agency's CAP.</t>
  </si>
  <si>
    <t>To close this finding, please provide a screenshot or evidence showing that the latest version of authselect is installed with the agency's CAP.</t>
  </si>
  <si>
    <t>To close this finding, please provide a screenshot or evidence showing that the active authselect profile includes pam modules with the agency's CAP.</t>
  </si>
  <si>
    <t>To close this finding, please provide a screenshot or evidence showing that the pam_unix module is enabled with the agency's CAP.</t>
  </si>
  <si>
    <t>To close this finding, please provide a screenshot or evidence showing that the password quality is enforced for the root user with the agency's CAP.</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</si>
  <si>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**one** of the  following lines:
```
cipher@SSH = -*-CBC # Disables the CBC cipher for SSH
-OR-
cipher = -*-CBC # Disables the CBC cipher
```
_Example:_
```
# echo -e "# This is a subpolicy to disable all CBC mode ciphers\n# for the SSH protocol (libssh and OpenSSH)\ncipher@SSH = -*-CBC" &gt; /etc/crypto-policies/policies/modules/NO-SSHCBC.pmod
```
Run the following command to update the system-wide cryptographic policy
```
# update-crypto-policies --set &lt;CRYPTO_POLICY&gt;:&lt;CRYPTO_SUBPOLICY1&gt;:&lt;CRYPTO_SUBPOLICY2&gt;:&lt;SUBPOLICY3&gt;
```
_Example:_
```
update-crypto-policies --set DEFAULT:NO-SHA1:NO-SSHCBC
```
Run the following command to reboot the system to make your cryptographic settings effective for already running services and applications:
```
# reboot
```</t>
  </si>
  <si>
    <t>Ensure system wide crypto policy disables cbc for ssh.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Any subpolicy not included in the `update-crypto-policies --set` command will **not** be applied to the system wide crypto policy.
- Subpolicies **must exist** before they can be applied to the system wide crypto policy.
Create or edit a file in `/etc/crypto-policies/policies/modules/` ending in `.pmod` and add or modify **one** of the  following lines:
```
cipher@SSH = -*-CBC # Disables the CBC cipher for SSH
-OR-
cipher = -*-CBC # Disables the CBC cipher
```
_Example:_
```
# echo -e "# This is a subpolicy to disable all CBC mode ciphers\n# for the SSH protocol (libssh and OpenSSH)\ncipher@SSH = -*-CBC" &gt; /etc/crypto-policies/policies/modules/NO-SSHCBC.pmod
```
Run the following command to update the system-wide cryptographic policy
```
# update-crypto-policies --set &lt;CRYPTO_POLICY&gt;:&lt;CRYPTO_SUBPOLICY1&gt;:&lt;CRYPTO_SUBPOLICY2&gt;:&lt;SUBPOLICY3&gt;
```
_Example:_
```
update-crypto-policies --set DEFAULT:NO-SHA1:NO-SSHCBC
```
Run the following command to reboot the system to make your cryptographic settings effective for already running services and applications:
```
# reboot
```</t>
  </si>
  <si>
    <t>Run the following script to verify automatic mounting is disabled: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</si>
  <si>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To close this finding, please provide a screenshot or evidence showing that the permissions on /etc/opasswd are configured with the agency's CAP.</t>
  </si>
  <si>
    <t>Verify that `sudo` can only run other commands from a pseudo terminal.
Run the following command to verify `Defaults use_pty` is set:
```
# grep -rPi -- '^\h*Defaults\h+([^#\n\r]+,\h*)?use_pty\b' /etc/sudoers*
```
Verify the output matches:
```
/etc/sudoers:Defaults use_pty
```
Run the follow command to  verify `Defaults !use_pty` is not set:
```
# grep -rPi -- '^\h*Defaults\h+([^#\n\r]+,\h*)?!use_pty\b' /etc/sudoers*
```
Nothing should be returned</t>
  </si>
  <si>
    <t>**Note:** 
- The commands below are written for the included `DEFAULT` system-wide crypto policy. If another policy is in use and follows local site policy, replace `DEFAULT` with the name of your system-wide crypto policy.
- `CBC`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`NO-SSHCBC.pmod`, or they will **not** be read by the `update-crypto-policies --set` command.
Create or edit a file in `/etc/crypto-policies/policies/modules/` ending in `.pmod` and add or modify **one** of the  following lines:
```
cipher@SSH = -*-CBC # Disables the CBC cipher for SSH
```
_Example:_
```
# printf '%s\n' "# This is a subpolicy to disable all CBC mode ciphers" "# for the SSH protocol (libssh and OpenSSH)" "cipher@SSH = -*-CBC" &gt;&gt; /etc/crypto-policies/policies/modules/NO-SSHCBC.pmod
```
Run the following command to update the system-wide cryptographic policy
```
# update-crypto-policies --set &lt;CRYPTO_POLICY&gt;:&lt;CRYPTO_SUBPOLICY1&gt;:&lt;CRYPTO_SUBPOLICY2&gt;:&lt;CRYPTO_SUBPOLICY3&gt;
```
_Example:_
```
update-crypto-policies --set DEFAULT:NO-SHA1:NO-WEAKMAC:NO-SSHCBC
```
Run the following command to reboot the system to make your cryptographic settings effective for already running services and applications:
```
# reboot
```</t>
  </si>
  <si>
    <t>Ensure system wide crypto policy disables cbc for ssh.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`CBC`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`NO-SSHCBC.pmod`, or they will **not** be read by the `update-crypto-policies --set` command.
Create or edit a file in `/etc/crypto-policies/policies/modules/` ending in `.pmod` and add or modify **one** of the  following lines:
```
cipher@SSH = -*-CBC # Disables the CBC cipher for SSH
```
_Example:_
```
# printf '%s\n' "# This is a subpolicy to disable all CBC mode ciphers" "# for the SSH protocol (libssh and OpenSSH)" "cipher@SSH = -*-CBC" &gt;&gt; /etc/crypto-policies/policies/modules/NO-SSHCBC.pmod
```
Run the following command to update the system-wide cryptographic policy
```
# update-crypto-policies --set &lt;CRYPTO_POLICY&gt;:&lt;CRYPTO_SUBPOLICY1&gt;:&lt;CRYPTO_SUBPOLICY2&gt;:&lt;CRYPTO_SUBPOLICY3&gt;
```
_Example:_
```
update-crypto-policies --set DEFAULT:NO-SHA1:NO-WEAKMAC:NO-SSHCBC
```
Run the following command to reboot the system to make your cryptographic settings effective for already running services and applications:
```
# reboot
```</t>
  </si>
  <si>
    <t>**Note:** 
- The commands below are written for the included `DEFAULT` system-wide crypto policy. If another policy is in use and follows local site policy, replace `DEFAULT` with the name of your system-wide crypto policy.
- `chacha20-poly1305`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**one** of the  following lines:
```
cipher@SSH = -CHACHA20-POLY1305 # Disables the chacha20-poly1305 cipher for SSH
```
_Example:_
```
# printf '%s\n' "# This is a subpolicy to disable the chacha20-poly1305 ciphers" "# for the SSH protocol (libssh and OpenSSH)" "cipher@SSH = -CHACHA20-POLY1305" &gt;&gt; /etc/crypto-policies/policies/modules/NO-SSHCHACHA20.pmod
```
Run the following command to update the system-wide cryptographic policy
```
# update-crypto-policies --set &lt;CRYPTO_POLICY&gt;:&lt;CRYPTO_SUBPOLICY1&gt;:&lt;CRYPTO_SUBPOLICY2&gt;:&lt;CRYPTO_SUBPOLICY3&gt;
```
_Example:_
```
# update-crypto-policies --set DEFAULT:NO-SHA1:NO-WEAKMAC:NO-SSHCBC:NO-SSHCHACHA20
```
Run the following command to reboot the system to make your cryptographic settings effective for already running services and applications:
```
# reboot
```</t>
  </si>
  <si>
    <t>Ensure system wide crypto policy disables chacha20-poly1305 for ssh.
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`chacha20-poly1305`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**one** of the  following lines:
```
cipher@SSH = -CHACHA20-POLY1305 # Disables the chacha20-poly1305 cipher for SSH
```
_Example:_
```
# printf '%s\n' "# This is a subpolicy to disable the chacha20-poly1305 ciphers" "# for the SSH protocol (libssh and OpenSSH)" "cipher@SSH = -CHACHA20-POLY1305" &gt;&gt; /etc/crypto-policies/policies/modules/NO-SSHCHACHA20.pmod
```
Run the following command to update the system-wide cryptographic policy
```
# update-crypto-policies --set &lt;CRYPTO_POLICY&gt;:&lt;CRYPTO_SUBPOLICY1&gt;:&lt;CRYPTO_SUBPOLICY2&gt;:&lt;CRYPTO_SUBPOLICY3&gt;
```
_Example:_
```
# update-crypto-policies --set DEFAULT:NO-SHA1:NO-WEAKMAC:NO-SSHCBC:NO-SSHCHACHA20
```
Run the following command to reboot the system to make your cryptographic settings effective for already running services and applications:
```
# reboot
```</t>
  </si>
  <si>
    <t>**Note:**
- First occurrence of an option takes precedence.
- Though ciphers may be configured through the `Ciphers` option in the `/etc/ssh/sshd_config` file, it is recommended that the ciphers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`Cipher` argument.
- Defaults:
 - The file `/etc/ssh/sshd_config` includes the line: `Include /etc/ssh/sshd_config.d/*.conf`. This line must appear before any lines containing the `Cipher`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 IF -** `CVE-2023-48795` has been addressed, and it meets local site policy, `chacha20-poly1305` may be removed from the list of excluded ciphers.
Create or edit a file in `/etc/crypto-policies/policies/modules/` ending in `.pmod` and add or modify the  following line:
```
cipher@SSH = -3DES-CBC -AES-128-CBC -AES-192-CBC -AES-256-CBC -CHACHA20-POLY1305
```
_Example:_
```
# printf '%s\n' "# This is a subpolicy to disable weak ciphers" "# for the SSH protocol (libssh and OpenSSH)" "cipher@SSH = -3DES-CBC -AES-128-CBC -AES-192-CBC -AES-256-CBC -CHACHA20-POLY1305" &gt;&gt; /etc/crypto-policies/policies/modules/NO-SSHWEAKCIPHERS.pmod
```
Run the following command to update the system-wide cryptographic policy
```
# update-crypto-policies --set &lt;CRYPTO_POLICY&gt;:&lt;CRYPTO_SUBPOLICY1&gt;:&lt;CRYPTO_SUBPOLICY2&gt;:&lt;CRYPTO_SUBPOLICY3&gt;
```
_Example:_
```
# update-crypto-policies --set DEFAULT:NO-SHA1:NO-WEAKMAC:NO-SSHCBC:NO-SSHCHACHA20:NO-SSHWEAKCIPHERS
```
Run the following command to reload the openSSH server to make your cryptographic settings effective:
```
# systemctl reload-or-restart sshd
```
**- OR -** If system-wide-crypto-policy is not being used to configure available ciphers (**This is not recommended**)
Edit the /etc/ssh/sshd_config file and add/modify the `Ciphers` line to contain a comma separated list of the site unapproved (weak) Ciphers preceded with a `-` above any `Include` entries:
_Example:_
```
Ciphers -3des-cbc,aes128-cbc,aes192-cbc,aes256-cbc,chacha20-poly1305@openssh.com
```</t>
  </si>
  <si>
    <t>Ensure sshd Ciphers are configured.
One method to achieve the recommended state is to execute the following method(s):
**Note:**
- First occurrence of an option takes precedence.
- Though ciphers may be configured through the `Ciphers` option in the `/etc/ssh/sshd_config` file, it is recommended that the ciphers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`Cipher` argument.
- Defaults:
 - The file `/etc/ssh/sshd_config` includes the line: `Include /etc/ssh/sshd_config.d/*.conf`. This line must appear before any lines containing the `Cipher`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 IF -** `CVE-2023-48795` has been addressed, and it meets local site policy, `chacha20-poly1305` may be removed from the list of excluded ciphers.
Create or edit a file in `/etc/crypto-policies/policies/modules/` ending in `.pmod` and add or modify the  following line:
```
cipher@SSH = -3DES-CBC -AES-128-CBC -AES-192-CBC -AES-256-CBC -CHACHA20-POLY1305
```
_Example:_
```
# printf '%s\n' "# This is a subpolicy to disable weak ciphers" "# for the SSH protocol (libssh and OpenSSH)" "cipher@SSH = -3DES-CBC -AES-128-CBC -AES-192-CBC -AES-256-CBC -CHACHA20-POLY1305" &gt;&gt; /etc/crypto-policies/policies/modules/NO-SSHWEAKCIPHERS.pmod
```
Run the following command to update the system-wide cryptographic policy
```
# update-crypto-policies --set &lt;CRYPTO_POLICY&gt;:&lt;CRYPTO_SUBPOLICY1&gt;:&lt;CRYPTO_SUBPOLICY2&gt;:&lt;CRYPTO_SUBPOLICY3&gt;
```
_Example:_
```
# update-crypto-policies --set DEFAULT:NO-SHA1:NO-WEAKMAC:NO-SSHCBC:NO-SSHCHACHA20:NO-SSHWEAKCIPHERS
```
Run the following command to reload the openSSH server to make your cryptographic settings effective:
```
# systemctl reload-or-restart sshd
```
**- OR -** If system-wide-crypto-policy is not being used to configure available ciphers (**This is not recommended**)
Edit the /etc/ssh/sshd_config file and add/modify the `Ciphers` line to contain a comma separated list of the site unapproved (weak) Ciphers preceded with a `-` above any `Include` entries:
_Example:_
```
Ciphers -3des-cbc,aes128-cbc,aes192-cbc,aes256-cbc,chacha20-poly1305@openssh.com
```</t>
  </si>
  <si>
    <t>**Note:**
- First occurrence of an option takes precedence.
- Though MACs may be configured through the `MACs` option in the `/etc/ssh/sshd_config` file, it is recommended that the MACs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`MACs` argument.
- Defaults:
 - The file `/etc/ssh/sshd_config` includes the line: `Include /etc/ssh/sshd_config.d/*.conf`. This line must appear before any lines containing the `MACs`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 IF -** `CVE-2023-48795` has not been reviewed and addressed, Recommendation _"Ensure system wide crypto policy disables EtM for ssh"_ should be followed.
Create or edit a file in `/etc/crypto-policies/policies/modules/` ending in `.pmod` and add or modify the  following line:
```
mac@SSH = -HMAC-MD5* -UMAC-64* -UMAC-128*
```
_Example:_
```
# printf '%s\n' "# This is a subpolicy to disable weak MACs" "# for the SSH protocol (libssh and OpenSSH)" "mac@SSH = -HMAC-MD5* -UMAC-64* -UMAC-128*" &gt;&gt; /etc/crypto-policies/policies/modules/NO-SSHWEAKMACS.pmod
```
Run the following command to update the system-wide cryptographic policy
```
# update-crypto-policies --set &lt;CRYPTO_POLICY&gt;:&lt;CRYPTO_SUBPOLICY1&gt;:&lt;CRYPTO_SUBPOLICY2&gt;:&lt;CRYPTO_SUBPOLICY3&gt;
```
_Example:_
```
# update-crypto-policies --set DEFAULT:NO-SHA1:NO-WEAKMAC:NO-SSHCBC:NO-SSHCHACHA20:NO-SSHETM:NO-SSHWEAKCIPHERS:NO-SSHWEAKMACS
```
Run the following command to reload the openSSH server to make your cryptographic settings effective:
```
# systemctl reload-or-restart sshd
```
**- OR -** If system-wide-crypto-policy is not being used to configure available ciphers (**This is not recommended**)
Edit the `/etc/ssh/sshd_config` file and add/modify the `MACs` line to contain a comma separated list of the site unapproved (weak) MACs preceded with a `-` above any `Include` entries:
_Example:_
```
MACs -hmac-md5,hmac-md5-96,hmac-ripemd160,hmac-sha1-96,umac-64@openssh.com,hmac-md5-etm@openssh.com,hmac-md5-96-etm@openssh.com,hmac-ripemd160-etm@openssh.com,hmac-sha1-96-etm@openssh.com,umac-64-etm@openssh.com,umac-128-etm@openssh.com
```
**- IF -** `CVE-2023-48795` has not been reviewed and addressed, the following `etm` MACs should be added to the exclude list: hmac-sha1-etm@openssh.com,hmac-sha2-256-etm@openssh.com,hmac-sha2-512-etm@openssh.com</t>
  </si>
  <si>
    <t>Ensure sshd MACs are configured.
One method to achieve the recommended state is to execute the following method(s):
**Note:**
- First occurrence of an option takes precedence.
- Though MACs may be configured through the `MACs` option in the `/etc/ssh/sshd_config` file, it is recommended that the MACs available to openSSH server are configured through system-wide-crypto-policy
- If the recommendations in the subsection "Configure system wide crypto policy" have been followed, this Audit should be in a passing state. Please review that section before following this Remediation Procedure
- By default, system-wide-crypto-policy is applied to the openSSH server. If the following defaults don't exist due to modifications or upgrade from a earlier release, the system-wide-crypto-policy may not be included by the openSSH server. It is recommended that these defaults be restored, created, or the line `Include /etc/crypto-policies/back-ends/opensshserver.config` be added before any lines containing the `MACs` argument.
- Defaults:
 - The file `/etc/ssh/sshd_config` includes the line: `Include /etc/ssh/sshd_config.d/*.conf`. This line must appear before any lines containing the `MACs` argument
 - This directory `/etc/ssh/sshd_config.d/` includes a file `/etc/ssh/sshd_config.d/50-redhat.conf`
 - The file `/etc/ssh/sshd_config.d/50-redhat.conf` includes the line `Include /etc/crypto-policies/back-ends/opensshserver.config`
 - The file `/etc/crypto-policies/back-ends/opensshserver.config` is generated by system-wide-crypto-policy
**- IF -** `CVE-2023-48795` has not been reviewed and addressed, Recommendation _"Ensure system wide crypto policy disables EtM for ssh"_ should be followed.
Create or edit a file in `/etc/crypto-policies/policies/modules/` ending in `.pmod` and add or modify the  following line:
```
mac@SSH = -HMAC-MD5* -UMAC-64* -UMAC-128*
```
_Example:_
```
# printf '%s\n' "# This is a subpolicy to disable weak MACs" "# for the SSH protocol (libssh and OpenSSH)" "mac@SSH = -HMAC-MD5* -UMAC-64* -UMAC-128*" &gt;&gt; /etc/crypto-policies/policies/modules/NO-SSHWEAKMACS.pmod
```
Run the following command to update the system-wide cryptographic policy
```
# update-crypto-policies --set &lt;CRYPTO_POLICY&gt;:&lt;CRYPTO_SUBPOLICY1&gt;:&lt;CRYPTO_SUBPOLICY2&gt;:&lt;CRYPTO_SUBPOLICY3&gt;
```
_Example:_
```
# update-crypto-policies --set DEFAULT:NO-SHA1:NO-WEAKMAC:NO-SSHCBC:NO-SSHCHACHA20:NO-SSHETM:NO-SSHWEAKCIPHERS:NO-SSHWEAKMACS
```
Run the following command to reload the openSSH server to make your cryptographic settings effective:
```
# systemctl reload-or-restart sshd
```
**- OR -** If system-wide-crypto-policy is not being used to configure available ciphers (**This is not recommended**)
Edit the `/etc/ssh/sshd_config` file and add/modify the `MACs` line to contain a comma separated list of the site unapproved (weak) MACs preceded with a `-` above any `Include` entries:
_Example:_
```
MACs -hmac-md5,hmac-md5-96,hmac-ripemd160,hmac-sha1-96,umac-64@openssh.com,hmac-md5-etm@openssh.com,hmac-md5-96-etm@openssh.com,hmac-ripemd160-etm@openssh.com,hmac-sha1-96-etm@openssh.com,umac-64-etm@openssh.com,umac-128-etm@openssh.com
```
**- IF -** `CVE-2023-48795` has not been reviewed and addressed, the following `etm` MACs should be added to the exclude list: hmac-sha1-etm@openssh.com,hmac-sha2-256-etm@openssh.com,hmac-sha2-512-etm@openssh.com</t>
  </si>
  <si>
    <t>Run the following command to verify repositories are configured correctly. The output may vary depending on which repositories are currently configured on the system.
_Example:_
```
# dnf repolist
Last metadata expiration check: 1:00:00 ago on Mon 1 Jan 2021 00:00:00 BST.
repo id repo name status
*fedora  28 - x86_64 57,327
*updates Fedora 28 - x86_64 - Updates 22,133
```
For the repositories in use, inspect the configuration file to ensure all settings are correctly applied according to site policy.
_Example:_
Depending on the distribution being used the repo file name might differ.
```
cat /etc/yum.repos.d/*.repo
```</t>
  </si>
  <si>
    <t>Run the following command to verify the active authselect profile includes lines for the `pwquality`, `pwhistory`, `faillock`, and `unix` modules:
```
# grep -P -- '\b(pam_pwquality\.so|pam_pwhistory\.so|pam_faillock\.so|pam_unix\.so)\b' /etc/authselect/"$(head -1 /etc/authselect/authselect.conf)"/{system,password}-auth
```
_Example output:_
```
/etc/authselect/custom/custom-profile/password-auth:auth required pam_faillock.so preauth silent {include if "with-faillock"}
/etc/authselect/custom/custom-profile/password-auth:auth sufficient pam_unix.so {if not "withoutt-nullok":nullok}
/etc/authselect/custom/custom-profile/password-auth:auth required pam_faillock.so authfail {include if "with-faillock"}
/etc/authselect/custom/custom-profile/password-auth:account required pam_faillock.so {include if "with-faillock"}
/etc/authselect/custom/custom-profile/password-auth:account required pam_unix.so
/etc/authselect/custom/custom-profile/password-auth:password requisite pam_pwquality.so local_users_only
/etc/authselect/custom/custom-profile/password-auth:password required pam_pwhistory.so use_authtok
/etc/authselect/custom/custom-profile/password-auth:password sufficient pam_unix.so sha512 shadow {if not "without-nullok":nullok} use_authtok
/etc/authselect/custom/custom-profile/password-auth:session required pam_unix.so
/etc/authselect/custom/custom-profile/system-auth:auth required pam_faillock.so preauth silent {include if "with-faillock"}
/etc/authselect/custom/custom-profile/system-auth:auth sufficient pam_unix.so {if not "without-nullok":nullok}
/etc/authselect/custom/custom-profile/system-auth:auth required pam_faillock.so authfail {include if "with-faillock"}
/etc/authselect/custom/custom-profile/system-auth:account required pam_faillock.so {include if "with-faillock"}
/etc/authselect/custom/custom-profile/system-auth:account required pam_unix.so
/etc/authselect/custom/custom-profile/system-auth:password requisite pam_pwquality.so local_users_only
/etc/authselect/custom/custom-profile/system-auth:password required pam_pwhistory.so use_authtok
/etc/authselect/custom/custom-profile/system-auth:password sufficient pam_unix.so sha512 shadow {if not "without-nullok":nullok}
/etc/authselect/custom/custom-profile/system-auth:session required pam_unix.so
```
**Notes:**
- The lines may or may not include feature options defined by text surrounded by curly brackets (`{}`) e.g. `{include if "with-faillock"}`
- File path may be different due to the active profile in use</t>
  </si>
  <si>
    <t>Perform the following to create a custom authselect profile, with the modules covered in this Benchmark correctly included in the custom profile template files
Run the following command to create a custom authselect profile:
```
# authselect create-profile &lt;custom-profile name&gt; &lt;options&gt;
```
_Example:_
```
# authselect create-profile custom-profile -b sssd
```
Run the following command to select a custom authselect profile:
```
# authselect select custom/&lt;CUSTOM PROFILE NAME&gt; {with-&lt;OPTIONS&gt;} {--force}
```
_Example:_
```
# authselect select custom/custom-profile --backup=PAM_CONFIG_BACKUP --force
```
**Notes:** 
- The PAM and authselect packages must be versions `pam-1.3.1-25` and `authselect-1.2.6-1` or newer
- The example is based on a custom profile built (copied) from the  `SSSD` default authselect profile.
- The example does not include the `symlink` option for the `PAM` or `Metadata` files. This is due to the fact that by linking the `PAM` files future updates to `authselect` may overwrite local site customizations to the custom profile
- The `--backup=PAM_CONFIG_BACKUP` option will create a backup of the current config. The backup will be stored at `/var/lib/authselect/backups/PAM_CONFIG_BACKUP`
- The `--force` option will force the overwrite of the existing files and automatically backup system files before writing any change unless the `--nobackup` option is set.
 - On a new system where authselect has not been configured. In this case, the `--force` option will force the selected authselect profile to be active and overwrite the existing files with files generated from the selected authselect profile's templates
 - On an existing system with a custom configuration. The `--force` option may be used, but **ensure that you note the backup location included as your custom files will be overwritten.** This will allow you to review the changes and add any necessary customizations to the template files for the authselect profile. After updating the templates, run the command `authselect apply-changes` to add these custom entries to the files in `/etc/pam.d/`
**- IF -** you receive an error ending with a message similar to:
```
[error] Refusing to activate profile unless those changes are removed or overwrite is requested.
Some unexpected changes to the configuration were detected. Use 'select' command instead.
```
This error is caused when the previous configuration was not created by authselect but by other tool or by manual changes and the `--force` option will be required to enable the authselect profile.</t>
  </si>
  <si>
    <t>Ensure active authselect profile includes pam modules.
One method to achieve the recommended state is to execute the following method(s):
Perform the following to create a custom authselect profile, with the modules covered in this Benchmark correctly included in the custom profile template files
Run the following command to create a custom authselect profile:
```
# authselect create-profile &lt;custom-profile name&gt; &lt;options&gt;
```
_Example:_
```
# authselect create-profile custom-profile -b sssd
```
Run the following command to select a custom authselect profile:
```
# authselect select custom/&lt;CUSTOM PROFILE NAME&gt; {with-&lt;OPTIONS&gt;} {--force}
```
_Example:_
```
# authselect select custom/custom-profile --backup=PAM_CONFIG_BACKUP --force
```
**Notes:** 
- The PAM and authselect packages must be versions `pam-1.3.1-25` and `authselect-1.2.6-1` or newer
- The example is based on a custom profile built (copied) from the  `SSSD` default authselect profile.
- The example does not include the `symlink` option for the `PAM` or `Metadata` files. This is due to the fact that by linking the `PAM` files future updates to `authselect` may overwrite local site customizations to the custom profile
- The `--backup=PAM_CONFIG_BACKUP` option will create a backup of the current config. The backup will be stored at `/var/lib/authselect/backups/PAM_CONFIG_BACKUP`
- The `--force` option will force the overwrite of the existing files and automatically backup system files before writing any change unless the `--nobackup` option is set.
 - On a new system where authselect has not been configured. In this case, the `--force` option will force the selected authselect profile to be active and overwrite the existing files with files generated from the selected authselect profile's templates
 - On an existing system with a custom configuration. The `--force` option may be used, but **ensure that you note the backup location included as your custom files will be overwritten.** This will allow you to review the changes and add any necessary customizations to the template files for the authselect profile. After updating the templates, run the command `authselect apply-changes` to add these custom entries to the files in `/etc/pam.d/`
**- IF -** you receive an error ending with a message similar to:
```
[error] Refusing to activate profile unless those changes are removed or overwrite is requested.
Some unexpected changes to the configuration were detected. Use 'select' command instead.
```
This error is caused when the previous configuration was not created by authselect but by other tool or by manual changes and the `--force` option will be required to enable the authselect profile.</t>
  </si>
  <si>
    <t>Log files contain information from many services on the  local system, or in the event of a centralized log server, others systems logs as well. 
In general log files are found in `/var/log/`, although application can be configured to store logs elsewhere. Should your application store logs in another, ensure to run the same test on that location.</t>
  </si>
  <si>
    <t>Run the following script to verify that `autorun-never` is set to `true` for GDM: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exists"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</si>
  <si>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YESCRYPT was removed from acceptable options because it is not FIPS 140 validated.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</si>
</sst>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1"/>
      <color indexed="8"/>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sz val="10"/>
      <color theme="1" tint="4.9989318521683403E-2"/>
      <name val="Arial"/>
      <family val="2"/>
    </font>
    <font>
      <sz val="10"/>
      <color indexed="8"/>
      <name val="Calibri"/>
      <family val="2"/>
    </font>
    <font>
      <sz val="8"/>
      <name val="Calibri"/>
      <family val="2"/>
    </font>
    <font>
      <sz val="8"/>
      <name val="Calibri"/>
      <family val="2"/>
    </font>
    <font>
      <sz val="8"/>
      <name val="Calibri"/>
      <family val="2"/>
    </font>
    <font>
      <sz val="8"/>
      <name val="Calibri"/>
      <family val="2"/>
    </font>
    <font>
      <sz val="10"/>
      <color rgb="FF000000"/>
      <name val="Arial"/>
      <family val="2"/>
    </font>
    <font>
      <sz val="11"/>
      <color theme="1"/>
      <name val="Calibri"/>
      <family val="2"/>
    </font>
    <font>
      <b/>
      <sz val="10"/>
      <color theme="0"/>
      <name val="Arial"/>
      <family val="2"/>
    </font>
    <font>
      <b/>
      <sz val="11"/>
      <color theme="0"/>
      <name val="Calibri"/>
      <family val="2"/>
    </font>
    <font>
      <sz val="11"/>
      <name val="Calibri"/>
      <family val="2"/>
    </font>
    <font>
      <b/>
      <sz val="11"/>
      <color rgb="FF000000"/>
      <name val="Calibri"/>
      <family val="2"/>
    </font>
    <font>
      <sz val="12"/>
      <color rgb="FF000000"/>
      <name val="Calibri"/>
      <family val="2"/>
    </font>
  </fonts>
  <fills count="2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FFFFFF"/>
        <bgColor indexed="64"/>
      </patternFill>
    </fill>
    <fill>
      <patternFill patternType="solid">
        <fgColor theme="0" tint="-0.34998626667073579"/>
        <bgColor indexed="64"/>
      </patternFill>
    </fill>
    <fill>
      <patternFill patternType="solid">
        <fgColor rgb="FF99CCFF"/>
        <bgColor rgb="FF000000"/>
      </patternFill>
    </fill>
    <fill>
      <patternFill patternType="solid">
        <fgColor theme="0"/>
        <bgColor indexed="8"/>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
      <patternFill patternType="solid">
        <fgColor rgb="FFD0CECE"/>
        <bgColor rgb="FF000000"/>
      </patternFill>
    </fill>
    <fill>
      <patternFill patternType="solid">
        <fgColor rgb="FFFFFFFF"/>
        <bgColor rgb="FF000000"/>
      </patternFill>
    </fill>
  </fills>
  <borders count="6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rgb="FF333333"/>
      </left>
      <right/>
      <top style="thin">
        <color rgb="FF333333"/>
      </top>
      <bottom/>
      <diagonal/>
    </border>
    <border>
      <left style="thin">
        <color indexed="64"/>
      </left>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indexed="63"/>
      </left>
      <right/>
      <top style="thin">
        <color indexed="64"/>
      </top>
      <bottom/>
      <diagonal/>
    </border>
    <border>
      <left style="thin">
        <color indexed="64"/>
      </left>
      <right/>
      <top style="thin">
        <color auto="1"/>
      </top>
      <bottom/>
      <diagonal/>
    </border>
    <border>
      <left style="thin">
        <color auto="1"/>
      </left>
      <right/>
      <top style="thin">
        <color auto="1"/>
      </top>
      <bottom style="thin">
        <color auto="1"/>
      </bottom>
      <diagonal/>
    </border>
    <border>
      <left style="thin">
        <color theme="4" tint="0.39997558519241921"/>
      </left>
      <right/>
      <top style="thin">
        <color theme="4" tint="0.39997558519241921"/>
      </top>
      <bottom/>
      <diagonal/>
    </border>
    <border>
      <left/>
      <right style="thin">
        <color indexed="64"/>
      </right>
      <top style="thin">
        <color theme="4" tint="0.39997558519241921"/>
      </top>
      <bottom/>
      <diagonal/>
    </border>
    <border>
      <left style="thin">
        <color indexed="64"/>
      </left>
      <right/>
      <top style="thin">
        <color indexed="63"/>
      </top>
      <bottom/>
      <diagonal/>
    </border>
    <border>
      <left style="thin">
        <color indexed="63"/>
      </left>
      <right/>
      <top style="thin">
        <color indexed="63"/>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7">
    <xf numFmtId="0" fontId="0" fillId="0" borderId="0" applyFill="0" applyProtection="0"/>
    <xf numFmtId="0" fontId="13" fillId="0" borderId="0" applyNumberFormat="0" applyFill="0" applyBorder="0" applyAlignment="0" applyProtection="0"/>
    <xf numFmtId="0" fontId="3" fillId="0" borderId="0"/>
    <xf numFmtId="0" fontId="3" fillId="0" borderId="0"/>
    <xf numFmtId="0" fontId="14"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12" fillId="0" borderId="0"/>
    <xf numFmtId="0" fontId="5" fillId="0" borderId="0"/>
    <xf numFmtId="0" fontId="1" fillId="0" borderId="0" applyFill="0" applyProtection="0"/>
    <xf numFmtId="0" fontId="3" fillId="0" borderId="0"/>
    <xf numFmtId="0" fontId="3" fillId="0" borderId="0"/>
    <xf numFmtId="0" fontId="3" fillId="0" borderId="0"/>
  </cellStyleXfs>
  <cellXfs count="451">
    <xf numFmtId="0" fontId="0" fillId="0" borderId="0" xfId="0" applyFill="1" applyProtection="1"/>
    <xf numFmtId="0" fontId="0" fillId="0" borderId="0" xfId="0"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3" fillId="0" borderId="14" xfId="0" applyFont="1" applyBorder="1" applyAlignment="1" applyProtection="1">
      <alignment horizontal="left" vertical="center"/>
      <protection locked="0"/>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0" fillId="0" borderId="0" xfId="0"/>
    <xf numFmtId="0" fontId="0" fillId="5" borderId="13" xfId="0" applyFill="1" applyBorder="1" applyAlignment="1">
      <alignment vertical="center"/>
    </xf>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5"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6"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7" xfId="0" applyFont="1" applyFill="1" applyBorder="1" applyAlignment="1" applyProtection="1">
      <alignment vertical="top"/>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9" fillId="0" borderId="0" xfId="0" applyFont="1" applyFill="1" applyProtection="1"/>
    <xf numFmtId="0" fontId="3" fillId="0" borderId="19" xfId="0" applyFont="1" applyFill="1" applyBorder="1" applyAlignment="1">
      <alignment horizontal="left" vertical="top" wrapText="1"/>
    </xf>
    <xf numFmtId="0" fontId="3" fillId="0" borderId="19" xfId="0" applyFont="1" applyFill="1" applyBorder="1" applyAlignment="1">
      <alignment vertical="top" wrapText="1"/>
    </xf>
    <xf numFmtId="0" fontId="3" fillId="0" borderId="19" xfId="0" quotePrefix="1" applyFont="1" applyFill="1" applyBorder="1" applyAlignment="1">
      <alignment horizontal="lef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5" xfId="0" applyFont="1" applyFill="1" applyBorder="1" applyAlignment="1" applyProtection="1">
      <alignment vertical="center"/>
    </xf>
    <xf numFmtId="0" fontId="5" fillId="0" borderId="19" xfId="0" applyFont="1" applyFill="1" applyBorder="1" applyProtection="1"/>
    <xf numFmtId="0" fontId="0" fillId="7" borderId="0" xfId="0" applyFill="1" applyProtection="1"/>
    <xf numFmtId="0" fontId="0" fillId="7" borderId="0" xfId="0" applyFill="1"/>
    <xf numFmtId="0" fontId="3" fillId="7" borderId="5" xfId="0" applyFont="1" applyFill="1" applyBorder="1" applyAlignment="1">
      <alignment vertical="top"/>
    </xf>
    <xf numFmtId="0" fontId="3" fillId="7" borderId="0" xfId="0" applyFont="1" applyFill="1" applyAlignment="1">
      <alignment vertical="top"/>
    </xf>
    <xf numFmtId="0" fontId="3" fillId="7" borderId="7" xfId="0" applyFont="1" applyFill="1" applyBorder="1" applyAlignment="1">
      <alignment vertical="top"/>
    </xf>
    <xf numFmtId="0" fontId="3" fillId="7" borderId="8" xfId="0" applyFont="1" applyFill="1" applyBorder="1" applyAlignment="1">
      <alignment vertical="top"/>
    </xf>
    <xf numFmtId="0" fontId="0" fillId="7" borderId="20" xfId="0" applyFill="1" applyBorder="1"/>
    <xf numFmtId="0" fontId="0" fillId="7" borderId="21" xfId="0" applyFill="1" applyBorder="1"/>
    <xf numFmtId="0" fontId="0" fillId="7" borderId="22" xfId="0" applyFill="1" applyBorder="1"/>
    <xf numFmtId="0" fontId="7" fillId="7" borderId="22" xfId="0" applyFont="1" applyFill="1" applyBorder="1" applyAlignment="1">
      <alignment vertical="top"/>
    </xf>
    <xf numFmtId="0" fontId="7" fillId="7" borderId="0" xfId="0" applyFont="1" applyFill="1" applyAlignment="1">
      <alignment vertical="top"/>
    </xf>
    <xf numFmtId="0" fontId="7" fillId="7" borderId="0" xfId="0" applyFont="1" applyFill="1" applyAlignment="1">
      <alignment vertical="top" wrapText="1"/>
    </xf>
    <xf numFmtId="0" fontId="0" fillId="7" borderId="23" xfId="0" applyFill="1" applyBorder="1"/>
    <xf numFmtId="0" fontId="0" fillId="7" borderId="24" xfId="0" applyFill="1" applyBorder="1"/>
    <xf numFmtId="0" fontId="6" fillId="7" borderId="22" xfId="0" applyFont="1" applyFill="1" applyBorder="1"/>
    <xf numFmtId="0" fontId="6" fillId="5" borderId="20" xfId="0" applyFont="1" applyFill="1" applyBorder="1"/>
    <xf numFmtId="0" fontId="6" fillId="5" borderId="21" xfId="0" applyFont="1" applyFill="1" applyBorder="1"/>
    <xf numFmtId="0" fontId="6" fillId="5" borderId="25" xfId="0" applyFont="1" applyFill="1" applyBorder="1"/>
    <xf numFmtId="0" fontId="7" fillId="5" borderId="23" xfId="0" applyFont="1" applyFill="1" applyBorder="1"/>
    <xf numFmtId="0" fontId="6" fillId="5" borderId="24" xfId="0" applyFont="1" applyFill="1" applyBorder="1"/>
    <xf numFmtId="0" fontId="6" fillId="5" borderId="26" xfId="0" applyFont="1" applyFill="1" applyBorder="1"/>
    <xf numFmtId="0" fontId="6" fillId="3" borderId="23" xfId="0" applyFont="1" applyFill="1" applyBorder="1"/>
    <xf numFmtId="0" fontId="0" fillId="8" borderId="24" xfId="0" applyFill="1" applyBorder="1"/>
    <xf numFmtId="0" fontId="0" fillId="8" borderId="26"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3"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14" xfId="0" applyFont="1" applyFill="1" applyBorder="1" applyAlignment="1">
      <alignment horizontal="center" vertical="center"/>
    </xf>
    <xf numFmtId="0" fontId="6" fillId="7" borderId="31" xfId="0" applyFont="1" applyFill="1" applyBorder="1" applyAlignment="1">
      <alignment vertical="center"/>
    </xf>
    <xf numFmtId="0" fontId="6" fillId="7" borderId="32" xfId="0" applyFont="1" applyFill="1" applyBorder="1" applyAlignment="1">
      <alignment vertical="center"/>
    </xf>
    <xf numFmtId="0" fontId="6" fillId="7" borderId="0" xfId="0" applyFont="1" applyFill="1"/>
    <xf numFmtId="0" fontId="6" fillId="3" borderId="33" xfId="0" applyFont="1" applyFill="1" applyBorder="1"/>
    <xf numFmtId="0" fontId="6" fillId="3" borderId="34" xfId="0" applyFont="1" applyFill="1" applyBorder="1"/>
    <xf numFmtId="0" fontId="8" fillId="5" borderId="35" xfId="0" applyFont="1" applyFill="1" applyBorder="1" applyAlignment="1">
      <alignment horizontal="center" vertical="center"/>
    </xf>
    <xf numFmtId="0" fontId="8" fillId="7" borderId="0" xfId="0" applyFont="1" applyFill="1" applyAlignment="1">
      <alignment horizontal="center" vertical="center"/>
    </xf>
    <xf numFmtId="0" fontId="3" fillId="0" borderId="19" xfId="0" applyFont="1" applyBorder="1" applyAlignment="1">
      <alignment horizontal="center" vertical="center"/>
    </xf>
    <xf numFmtId="0" fontId="7" fillId="7" borderId="24" xfId="0" applyFont="1" applyFill="1" applyBorder="1" applyAlignment="1">
      <alignment vertical="top" wrapText="1"/>
    </xf>
    <xf numFmtId="0" fontId="6" fillId="4" borderId="33" xfId="0" applyFont="1" applyFill="1" applyBorder="1"/>
    <xf numFmtId="0" fontId="6" fillId="4" borderId="34" xfId="0" applyFont="1" applyFill="1" applyBorder="1"/>
    <xf numFmtId="0" fontId="1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5" xfId="0" applyFont="1" applyFill="1" applyBorder="1" applyAlignment="1" applyProtection="1">
      <alignment vertical="top"/>
    </xf>
    <xf numFmtId="0" fontId="6" fillId="6" borderId="22" xfId="0" applyFont="1" applyFill="1" applyBorder="1" applyAlignment="1" applyProtection="1">
      <alignment vertical="top"/>
    </xf>
    <xf numFmtId="0" fontId="6" fillId="6" borderId="6" xfId="0" applyFont="1" applyFill="1" applyBorder="1" applyAlignment="1" applyProtection="1">
      <alignment vertical="top"/>
    </xf>
    <xf numFmtId="0" fontId="6" fillId="5" borderId="19" xfId="0" applyFont="1" applyFill="1" applyBorder="1" applyAlignment="1" applyProtection="1">
      <alignment vertical="top" wrapText="1"/>
      <protection locked="0"/>
    </xf>
    <xf numFmtId="0" fontId="0" fillId="0" borderId="0" xfId="0" applyProtection="1">
      <protection locked="0"/>
    </xf>
    <xf numFmtId="0" fontId="5" fillId="3" borderId="0" xfId="0" applyFont="1" applyFill="1" applyProtection="1">
      <protection locked="0"/>
    </xf>
    <xf numFmtId="0" fontId="5" fillId="0" borderId="0" xfId="0" applyFont="1" applyFill="1" applyProtection="1">
      <protection locked="0"/>
    </xf>
    <xf numFmtId="0" fontId="0" fillId="0" borderId="0" xfId="0" applyFill="1" applyProtection="1">
      <protection locked="0"/>
    </xf>
    <xf numFmtId="0" fontId="0" fillId="8" borderId="0" xfId="0" applyFill="1" applyProtection="1">
      <protection locked="0"/>
    </xf>
    <xf numFmtId="0" fontId="0" fillId="7" borderId="6" xfId="0" applyFill="1" applyBorder="1" applyProtection="1"/>
    <xf numFmtId="0" fontId="6" fillId="7" borderId="10" xfId="0" applyFont="1" applyFill="1" applyBorder="1" applyAlignment="1" applyProtection="1">
      <alignment vertical="center"/>
    </xf>
    <xf numFmtId="0" fontId="15" fillId="7" borderId="12" xfId="0" applyFont="1" applyFill="1" applyBorder="1" applyAlignment="1" applyProtection="1">
      <alignment vertical="center" wrapText="1"/>
    </xf>
    <xf numFmtId="165" fontId="15" fillId="7" borderId="12" xfId="0" applyNumberFormat="1" applyFont="1" applyFill="1" applyBorder="1" applyAlignment="1" applyProtection="1">
      <alignment vertical="center" wrapText="1"/>
    </xf>
    <xf numFmtId="0" fontId="3" fillId="7" borderId="0" xfId="0" applyFont="1" applyFill="1" applyAlignment="1">
      <alignment vertical="center"/>
    </xf>
    <xf numFmtId="0" fontId="3" fillId="7" borderId="8" xfId="0" applyFont="1" applyFill="1" applyBorder="1" applyAlignment="1" applyProtection="1">
      <alignment horizontal="center" vertical="top"/>
    </xf>
    <xf numFmtId="0" fontId="3" fillId="7" borderId="0" xfId="0" applyFont="1" applyFill="1" applyProtection="1"/>
    <xf numFmtId="0" fontId="3" fillId="7" borderId="2" xfId="0" applyFont="1" applyFill="1" applyBorder="1" applyAlignment="1" applyProtection="1">
      <alignment vertical="top"/>
    </xf>
    <xf numFmtId="0" fontId="3" fillId="7" borderId="3" xfId="0" applyFont="1" applyFill="1" applyBorder="1" applyAlignment="1" applyProtection="1">
      <alignment vertical="top"/>
    </xf>
    <xf numFmtId="0" fontId="3" fillId="7" borderId="15" xfId="0" applyFont="1" applyFill="1" applyBorder="1" applyAlignment="1" applyProtection="1">
      <alignment vertical="top"/>
    </xf>
    <xf numFmtId="0" fontId="3" fillId="7" borderId="7" xfId="0" applyFont="1" applyFill="1" applyBorder="1" applyAlignment="1" applyProtection="1">
      <alignment vertical="top"/>
    </xf>
    <xf numFmtId="0" fontId="3" fillId="7" borderId="8" xfId="0" applyFont="1" applyFill="1" applyBorder="1" applyAlignment="1" applyProtection="1">
      <alignment vertical="top"/>
    </xf>
    <xf numFmtId="0" fontId="3" fillId="7" borderId="16" xfId="0" applyFont="1" applyFill="1" applyBorder="1" applyAlignment="1" applyProtection="1">
      <alignment vertical="top"/>
    </xf>
    <xf numFmtId="0" fontId="3" fillId="7" borderId="10" xfId="0" applyFont="1" applyFill="1" applyBorder="1" applyAlignment="1" applyProtection="1">
      <alignment vertical="top"/>
    </xf>
    <xf numFmtId="0" fontId="3" fillId="7" borderId="11" xfId="0" applyFont="1" applyFill="1" applyBorder="1" applyAlignment="1" applyProtection="1">
      <alignment vertical="top"/>
    </xf>
    <xf numFmtId="0" fontId="3" fillId="7" borderId="13" xfId="0" applyFont="1" applyFill="1" applyBorder="1" applyAlignment="1" applyProtection="1">
      <alignment vertical="top"/>
    </xf>
    <xf numFmtId="0" fontId="3" fillId="7" borderId="5" xfId="0" applyFont="1" applyFill="1" applyBorder="1" applyAlignment="1" applyProtection="1">
      <alignment vertical="top"/>
    </xf>
    <xf numFmtId="0" fontId="3" fillId="7" borderId="0" xfId="0" applyFont="1" applyFill="1" applyAlignment="1" applyProtection="1">
      <alignment vertical="top"/>
    </xf>
    <xf numFmtId="0" fontId="3" fillId="7" borderId="17" xfId="0" applyFont="1" applyFill="1" applyBorder="1" applyAlignment="1" applyProtection="1">
      <alignment vertical="top"/>
    </xf>
    <xf numFmtId="0" fontId="7" fillId="0" borderId="19" xfId="0" applyFont="1" applyFill="1" applyBorder="1" applyAlignment="1">
      <alignment horizontal="center" vertical="center" wrapText="1"/>
    </xf>
    <xf numFmtId="0" fontId="3" fillId="7" borderId="33" xfId="0" applyFont="1" applyFill="1" applyBorder="1"/>
    <xf numFmtId="0" fontId="3" fillId="7" borderId="34" xfId="0" applyFont="1" applyFill="1" applyBorder="1"/>
    <xf numFmtId="0" fontId="3" fillId="7" borderId="2" xfId="0" applyFont="1" applyFill="1" applyBorder="1" applyAlignment="1">
      <alignment vertical="top"/>
    </xf>
    <xf numFmtId="0" fontId="3" fillId="7" borderId="3" xfId="0" applyFont="1" applyFill="1" applyBorder="1" applyAlignment="1">
      <alignment vertical="top"/>
    </xf>
    <xf numFmtId="0" fontId="3" fillId="0" borderId="19" xfId="2" applyBorder="1" applyAlignment="1">
      <alignment horizontal="center" vertical="top"/>
    </xf>
    <xf numFmtId="0" fontId="6" fillId="6" borderId="33" xfId="0" applyFont="1" applyFill="1" applyBorder="1" applyAlignment="1" applyProtection="1">
      <alignment vertical="top"/>
    </xf>
    <xf numFmtId="0" fontId="6" fillId="6" borderId="34" xfId="0" applyFont="1" applyFill="1" applyBorder="1" applyAlignment="1" applyProtection="1">
      <alignment vertical="top"/>
    </xf>
    <xf numFmtId="0" fontId="6" fillId="6" borderId="38" xfId="0" applyFont="1" applyFill="1" applyBorder="1" applyAlignment="1" applyProtection="1">
      <alignment vertical="top"/>
    </xf>
    <xf numFmtId="0" fontId="3" fillId="7" borderId="39" xfId="0" applyFont="1" applyFill="1" applyBorder="1" applyAlignment="1" applyProtection="1">
      <alignment horizontal="left" vertical="top"/>
    </xf>
    <xf numFmtId="0" fontId="3" fillId="7" borderId="34" xfId="0" applyFont="1" applyFill="1" applyBorder="1" applyAlignment="1" applyProtection="1">
      <alignment horizontal="left" vertical="top"/>
    </xf>
    <xf numFmtId="0" fontId="3" fillId="7" borderId="36" xfId="0" applyFont="1" applyFill="1" applyBorder="1" applyAlignment="1" applyProtection="1">
      <alignment horizontal="left" vertical="top"/>
    </xf>
    <xf numFmtId="0" fontId="16" fillId="6" borderId="33" xfId="0" applyFont="1" applyFill="1" applyBorder="1" applyAlignment="1" applyProtection="1">
      <alignment vertical="top"/>
    </xf>
    <xf numFmtId="0" fontId="6" fillId="6" borderId="36" xfId="0" applyFont="1" applyFill="1" applyBorder="1" applyAlignment="1" applyProtection="1">
      <alignment vertical="top"/>
    </xf>
    <xf numFmtId="0" fontId="6" fillId="7"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7" borderId="0" xfId="0" applyFont="1" applyFill="1" applyProtection="1"/>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6" fillId="6" borderId="26" xfId="0" applyFont="1" applyFill="1" applyBorder="1" applyAlignment="1" applyProtection="1">
      <alignment vertical="top"/>
    </xf>
    <xf numFmtId="0" fontId="6" fillId="4" borderId="36" xfId="0" applyFont="1" applyFill="1" applyBorder="1" applyProtection="1">
      <protection locked="0"/>
    </xf>
    <xf numFmtId="0" fontId="6" fillId="4" borderId="0" xfId="0" applyFont="1" applyFill="1" applyProtection="1">
      <protection locked="0"/>
    </xf>
    <xf numFmtId="0" fontId="6" fillId="0" borderId="0" xfId="0" applyFont="1" applyFill="1" applyProtection="1">
      <protection locked="0"/>
    </xf>
    <xf numFmtId="0" fontId="6" fillId="4" borderId="40" xfId="0" applyFont="1" applyFill="1" applyBorder="1"/>
    <xf numFmtId="0" fontId="6" fillId="4" borderId="41" xfId="0" applyFont="1" applyFill="1" applyBorder="1"/>
    <xf numFmtId="0" fontId="6" fillId="4" borderId="42" xfId="0" applyFont="1" applyFill="1" applyBorder="1"/>
    <xf numFmtId="0" fontId="6" fillId="5" borderId="30" xfId="0" applyFont="1" applyFill="1" applyBorder="1" applyAlignment="1">
      <alignment vertical="center"/>
    </xf>
    <xf numFmtId="0" fontId="6" fillId="5" borderId="12" xfId="0" applyFont="1" applyFill="1" applyBorder="1" applyAlignment="1">
      <alignment vertical="center"/>
    </xf>
    <xf numFmtId="0" fontId="3" fillId="7" borderId="43" xfId="0" applyFont="1" applyFill="1" applyBorder="1" applyAlignment="1">
      <alignment vertical="top"/>
    </xf>
    <xf numFmtId="0" fontId="3" fillId="7" borderId="4" xfId="0" applyFont="1" applyFill="1" applyBorder="1" applyAlignment="1">
      <alignment vertical="top"/>
    </xf>
    <xf numFmtId="0" fontId="3" fillId="7" borderId="22" xfId="0" applyFont="1" applyFill="1" applyBorder="1" applyAlignment="1">
      <alignment vertical="top"/>
    </xf>
    <xf numFmtId="0" fontId="3" fillId="7" borderId="6" xfId="0" applyFont="1" applyFill="1" applyBorder="1" applyAlignment="1">
      <alignment vertical="top"/>
    </xf>
    <xf numFmtId="0" fontId="3" fillId="7" borderId="23" xfId="0" applyFont="1" applyFill="1" applyBorder="1" applyAlignment="1">
      <alignment vertical="top"/>
    </xf>
    <xf numFmtId="0" fontId="3" fillId="7" borderId="24" xfId="0" applyFont="1" applyFill="1" applyBorder="1" applyAlignment="1">
      <alignment vertical="top"/>
    </xf>
    <xf numFmtId="0" fontId="3" fillId="7" borderId="26" xfId="0" applyFont="1" applyFill="1" applyBorder="1" applyAlignment="1">
      <alignment vertical="top"/>
    </xf>
    <xf numFmtId="0" fontId="17" fillId="9" borderId="19" xfId="0" applyFont="1" applyFill="1" applyBorder="1" applyAlignment="1" applyProtection="1">
      <alignment horizontal="left" wrapText="1"/>
    </xf>
    <xf numFmtId="0" fontId="17" fillId="10" borderId="19" xfId="0" applyFont="1" applyFill="1" applyBorder="1" applyAlignment="1" applyProtection="1">
      <alignment horizontal="left" wrapText="1"/>
    </xf>
    <xf numFmtId="0" fontId="17" fillId="11" borderId="19" xfId="0" applyFont="1" applyFill="1" applyBorder="1" applyAlignment="1" applyProtection="1">
      <alignment horizontal="left" wrapText="1"/>
    </xf>
    <xf numFmtId="0" fontId="17" fillId="12" borderId="19" xfId="0" applyFont="1" applyFill="1" applyBorder="1" applyAlignment="1" applyProtection="1">
      <alignment horizontal="left" wrapText="1"/>
    </xf>
    <xf numFmtId="0" fontId="18" fillId="13" borderId="19" xfId="0" applyFont="1" applyFill="1" applyBorder="1" applyAlignment="1" applyProtection="1">
      <alignment horizontal="left" vertical="top" wrapText="1"/>
    </xf>
    <xf numFmtId="15" fontId="18" fillId="13" borderId="19" xfId="0" applyNumberFormat="1" applyFont="1" applyFill="1" applyBorder="1" applyAlignment="1" applyProtection="1">
      <alignment horizontal="left" vertical="top" wrapText="1"/>
    </xf>
    <xf numFmtId="0" fontId="6" fillId="5" borderId="4" xfId="0" applyFont="1" applyFill="1" applyBorder="1" applyAlignment="1">
      <alignment vertical="center"/>
    </xf>
    <xf numFmtId="0" fontId="3" fillId="5" borderId="9" xfId="0" applyFont="1" applyFill="1" applyBorder="1" applyAlignment="1">
      <alignment vertical="center"/>
    </xf>
    <xf numFmtId="0" fontId="3" fillId="7" borderId="9" xfId="0" applyFont="1" applyFill="1" applyBorder="1" applyAlignment="1">
      <alignment vertical="top"/>
    </xf>
    <xf numFmtId="0" fontId="3" fillId="0" borderId="19" xfId="5" applyBorder="1" applyAlignment="1">
      <alignment horizontal="left" vertical="top" wrapText="1"/>
    </xf>
    <xf numFmtId="0" fontId="3" fillId="0" borderId="19" xfId="0" applyFont="1" applyFill="1" applyBorder="1" applyAlignment="1" applyProtection="1">
      <alignment horizontal="left" vertical="top" wrapText="1"/>
      <protection locked="0"/>
    </xf>
    <xf numFmtId="0" fontId="6" fillId="4" borderId="0" xfId="0" applyFont="1" applyFill="1" applyAlignment="1" applyProtection="1">
      <alignment wrapText="1"/>
      <protection locked="0"/>
    </xf>
    <xf numFmtId="0" fontId="0" fillId="8" borderId="0" xfId="0" applyFill="1" applyAlignment="1" applyProtection="1">
      <alignment wrapText="1"/>
      <protection locked="0"/>
    </xf>
    <xf numFmtId="0" fontId="0" fillId="0" borderId="0" xfId="0" applyAlignment="1" applyProtection="1">
      <alignment wrapText="1"/>
      <protection locked="0"/>
    </xf>
    <xf numFmtId="0" fontId="0" fillId="7" borderId="26" xfId="0" applyFill="1" applyBorder="1"/>
    <xf numFmtId="0" fontId="10" fillId="7" borderId="19" xfId="0" applyFont="1" applyFill="1" applyBorder="1" applyAlignment="1">
      <alignment horizontal="center" vertical="center"/>
    </xf>
    <xf numFmtId="0" fontId="10" fillId="7" borderId="19" xfId="0" applyFont="1" applyFill="1" applyBorder="1" applyAlignment="1">
      <alignment horizontal="center" vertical="center" wrapText="1"/>
    </xf>
    <xf numFmtId="9" fontId="10" fillId="7" borderId="19" xfId="0" applyNumberFormat="1" applyFont="1" applyFill="1" applyBorder="1" applyAlignment="1">
      <alignment horizontal="center" vertical="center"/>
    </xf>
    <xf numFmtId="0" fontId="3" fillId="7" borderId="37" xfId="0" applyFont="1" applyFill="1" applyBorder="1" applyAlignment="1">
      <alignment horizontal="center" vertical="center"/>
    </xf>
    <xf numFmtId="0" fontId="3" fillId="7" borderId="44" xfId="0" applyFont="1" applyFill="1" applyBorder="1" applyAlignment="1">
      <alignment horizontal="center" vertical="center"/>
    </xf>
    <xf numFmtId="0" fontId="7" fillId="7" borderId="19" xfId="0" applyFont="1" applyFill="1" applyBorder="1" applyAlignment="1">
      <alignment horizontal="center" vertical="center"/>
    </xf>
    <xf numFmtId="0" fontId="3" fillId="7" borderId="19" xfId="0" applyFont="1" applyFill="1" applyBorder="1" applyAlignment="1">
      <alignment horizontal="center" vertical="center" wrapText="1"/>
    </xf>
    <xf numFmtId="2" fontId="6" fillId="7" borderId="36" xfId="0" applyNumberFormat="1" applyFont="1" applyFill="1" applyBorder="1" applyAlignment="1">
      <alignment horizontal="center" vertical="center"/>
    </xf>
    <xf numFmtId="0" fontId="3" fillId="7" borderId="19" xfId="0" applyFont="1" applyFill="1" applyBorder="1" applyAlignment="1">
      <alignment horizontal="center" vertical="center"/>
    </xf>
    <xf numFmtId="0" fontId="7" fillId="7" borderId="19" xfId="0" applyFont="1" applyFill="1" applyBorder="1" applyAlignment="1">
      <alignment horizontal="center" vertical="center" wrapText="1"/>
    </xf>
    <xf numFmtId="0" fontId="6" fillId="7" borderId="20" xfId="0" applyFont="1" applyFill="1" applyBorder="1" applyAlignment="1">
      <alignment vertical="center"/>
    </xf>
    <xf numFmtId="0" fontId="6" fillId="7" borderId="21" xfId="0" applyFont="1" applyFill="1" applyBorder="1" applyAlignment="1">
      <alignment vertical="center"/>
    </xf>
    <xf numFmtId="0" fontId="0" fillId="7" borderId="25" xfId="0" applyFill="1" applyBorder="1"/>
    <xf numFmtId="0" fontId="0" fillId="7" borderId="6" xfId="0" applyFill="1" applyBorder="1"/>
    <xf numFmtId="0" fontId="6" fillId="4" borderId="36" xfId="0" applyFont="1" applyFill="1" applyBorder="1"/>
    <xf numFmtId="0" fontId="19" fillId="7" borderId="0" xfId="0" applyFont="1" applyFill="1"/>
    <xf numFmtId="0" fontId="20" fillId="7" borderId="0" xfId="0" applyFont="1" applyFill="1"/>
    <xf numFmtId="0" fontId="6" fillId="8" borderId="24" xfId="0" applyFont="1" applyFill="1" applyBorder="1"/>
    <xf numFmtId="0" fontId="6" fillId="8" borderId="34" xfId="0" applyFont="1" applyFill="1" applyBorder="1"/>
    <xf numFmtId="0" fontId="6" fillId="8" borderId="36" xfId="0" applyFont="1" applyFill="1" applyBorder="1"/>
    <xf numFmtId="0" fontId="6" fillId="8" borderId="40" xfId="0" applyFont="1" applyFill="1" applyBorder="1"/>
    <xf numFmtId="0" fontId="6" fillId="8" borderId="41" xfId="0" applyFont="1" applyFill="1" applyBorder="1"/>
    <xf numFmtId="0" fontId="6" fillId="8" borderId="42" xfId="0" applyFont="1" applyFill="1" applyBorder="1"/>
    <xf numFmtId="0" fontId="6" fillId="8" borderId="23" xfId="0" applyFont="1" applyFill="1" applyBorder="1"/>
    <xf numFmtId="0" fontId="6" fillId="8" borderId="33" xfId="0" applyFont="1" applyFill="1" applyBorder="1"/>
    <xf numFmtId="0" fontId="5" fillId="3" borderId="15" xfId="0" applyFont="1" applyFill="1" applyBorder="1" applyAlignment="1" applyProtection="1">
      <alignment vertical="center"/>
    </xf>
    <xf numFmtId="49" fontId="0" fillId="7" borderId="0" xfId="0" applyNumberFormat="1" applyFill="1"/>
    <xf numFmtId="0" fontId="0" fillId="8" borderId="21" xfId="0" applyFill="1" applyBorder="1" applyProtection="1">
      <protection locked="0"/>
    </xf>
    <xf numFmtId="0" fontId="5" fillId="0" borderId="19" xfId="0" applyFont="1" applyFill="1" applyBorder="1" applyAlignment="1" applyProtection="1">
      <alignment vertical="top" wrapText="1"/>
      <protection locked="0"/>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11" fillId="0" borderId="19" xfId="0" applyFont="1" applyFill="1" applyBorder="1" applyAlignment="1" applyProtection="1">
      <alignment horizontal="left" vertical="top" wrapText="1"/>
    </xf>
    <xf numFmtId="0" fontId="5" fillId="0" borderId="19" xfId="0" applyFont="1" applyFill="1" applyBorder="1" applyAlignment="1" applyProtection="1">
      <alignment vertical="top"/>
      <protection locked="0"/>
    </xf>
    <xf numFmtId="0" fontId="11" fillId="0" borderId="0" xfId="0" applyFont="1" applyFill="1" applyAlignment="1" applyProtection="1">
      <alignment horizontal="left" vertical="top" wrapText="1"/>
    </xf>
    <xf numFmtId="0" fontId="11" fillId="14" borderId="19" xfId="0" applyFont="1" applyFill="1" applyBorder="1" applyAlignment="1" applyProtection="1">
      <alignment horizontal="left" vertical="top" wrapText="1"/>
    </xf>
    <xf numFmtId="0" fontId="11" fillId="8" borderId="0" xfId="0" applyFont="1" applyFill="1" applyAlignment="1" applyProtection="1">
      <alignment horizontal="left" vertical="top" wrapText="1"/>
    </xf>
    <xf numFmtId="0" fontId="0" fillId="8" borderId="0" xfId="0" applyFill="1" applyAlignment="1" applyProtection="1">
      <alignment horizontal="left" vertical="top"/>
    </xf>
    <xf numFmtId="0" fontId="15" fillId="2" borderId="5" xfId="0" applyFont="1" applyFill="1" applyBorder="1" applyProtection="1"/>
    <xf numFmtId="166" fontId="3" fillId="0" borderId="19" xfId="2" applyNumberFormat="1" applyBorder="1" applyAlignment="1">
      <alignment horizontal="left" vertical="top" wrapText="1"/>
    </xf>
    <xf numFmtId="14" fontId="3" fillId="0" borderId="19" xfId="2" applyNumberFormat="1" applyBorder="1" applyAlignment="1">
      <alignment horizontal="left" vertical="top" wrapText="1"/>
    </xf>
    <xf numFmtId="0" fontId="3" fillId="0" borderId="19" xfId="0" applyFont="1" applyBorder="1" applyAlignment="1">
      <alignment horizontal="left" vertical="top"/>
    </xf>
    <xf numFmtId="0" fontId="6" fillId="4" borderId="19" xfId="0" applyFont="1" applyFill="1" applyBorder="1" applyAlignment="1">
      <alignment vertical="top"/>
    </xf>
    <xf numFmtId="49" fontId="6" fillId="4" borderId="19" xfId="0" applyNumberFormat="1" applyFont="1" applyFill="1" applyBorder="1" applyAlignment="1">
      <alignment vertical="top"/>
    </xf>
    <xf numFmtId="0" fontId="6" fillId="5" borderId="19" xfId="0" applyFont="1" applyFill="1" applyBorder="1" applyAlignment="1">
      <alignment horizontal="left" vertical="top" wrapText="1"/>
    </xf>
    <xf numFmtId="49" fontId="6" fillId="5" borderId="19" xfId="0" applyNumberFormat="1" applyFont="1" applyFill="1" applyBorder="1" applyAlignment="1">
      <alignment horizontal="left" vertical="top" wrapText="1"/>
    </xf>
    <xf numFmtId="0" fontId="3" fillId="0" borderId="19" xfId="2" applyBorder="1" applyAlignment="1">
      <alignment vertical="top" wrapText="1"/>
    </xf>
    <xf numFmtId="166" fontId="3" fillId="0" borderId="18" xfId="2" applyNumberFormat="1" applyBorder="1" applyAlignment="1">
      <alignment horizontal="left" vertical="top" wrapText="1"/>
    </xf>
    <xf numFmtId="49" fontId="3" fillId="0" borderId="18" xfId="2" applyNumberFormat="1" applyBorder="1" applyAlignment="1">
      <alignment horizontal="left" vertical="top" wrapText="1"/>
    </xf>
    <xf numFmtId="0" fontId="3" fillId="0" borderId="18" xfId="0" applyFont="1" applyBorder="1" applyAlignment="1">
      <alignment horizontal="left" vertical="top"/>
    </xf>
    <xf numFmtId="166" fontId="5" fillId="0" borderId="19" xfId="0" applyNumberFormat="1" applyFont="1" applyBorder="1" applyAlignment="1">
      <alignment horizontal="left" vertical="top"/>
    </xf>
    <xf numFmtId="0" fontId="3" fillId="0" borderId="19" xfId="0" applyFont="1" applyBorder="1" applyAlignment="1">
      <alignment horizontal="left" vertical="top" wrapText="1"/>
    </xf>
    <xf numFmtId="0" fontId="3" fillId="0" borderId="14" xfId="0" applyFont="1" applyBorder="1" applyAlignment="1" applyProtection="1">
      <alignment horizontal="left" vertical="top" wrapText="1"/>
      <protection locked="0"/>
    </xf>
    <xf numFmtId="14" fontId="3" fillId="0" borderId="14" xfId="0" quotePrefix="1" applyNumberFormat="1" applyFont="1" applyBorder="1" applyAlignment="1" applyProtection="1">
      <alignment horizontal="left" vertical="top" wrapText="1"/>
      <protection locked="0"/>
    </xf>
    <xf numFmtId="164" fontId="3" fillId="0" borderId="14" xfId="0" applyNumberFormat="1"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65" fontId="15" fillId="0" borderId="12" xfId="0" applyNumberFormat="1" applyFont="1" applyBorder="1" applyAlignment="1" applyProtection="1">
      <alignment horizontal="left" vertical="top" wrapText="1"/>
      <protection locked="0"/>
    </xf>
    <xf numFmtId="0" fontId="5" fillId="0" borderId="0" xfId="0" applyFont="1" applyFill="1" applyProtection="1"/>
    <xf numFmtId="0" fontId="11" fillId="0" borderId="35" xfId="0" applyFont="1" applyFill="1" applyBorder="1" applyAlignment="1" applyProtection="1">
      <alignment horizontal="left" vertical="top" wrapText="1"/>
    </xf>
    <xf numFmtId="10" fontId="5" fillId="0" borderId="0" xfId="0" applyNumberFormat="1" applyFont="1" applyFill="1" applyAlignment="1" applyProtection="1">
      <alignment wrapText="1"/>
    </xf>
    <xf numFmtId="0" fontId="22" fillId="8" borderId="0" xfId="0" applyFont="1" applyFill="1" applyProtection="1">
      <protection locked="0"/>
    </xf>
    <xf numFmtId="0" fontId="2" fillId="15" borderId="49" xfId="0" applyFont="1" applyFill="1" applyBorder="1" applyProtection="1"/>
    <xf numFmtId="0" fontId="6" fillId="4" borderId="10" xfId="14" applyFont="1" applyFill="1" applyBorder="1"/>
    <xf numFmtId="0" fontId="6" fillId="4" borderId="11" xfId="14" applyFont="1" applyFill="1" applyBorder="1"/>
    <xf numFmtId="0" fontId="3" fillId="0" borderId="0" xfId="14"/>
    <xf numFmtId="0" fontId="6" fillId="5" borderId="1" xfId="14" applyFont="1" applyFill="1" applyBorder="1" applyAlignment="1">
      <alignment horizontal="left" vertical="center" wrapText="1"/>
    </xf>
    <xf numFmtId="166" fontId="3" fillId="0" borderId="1" xfId="14" applyNumberFormat="1" applyBorder="1" applyAlignment="1">
      <alignment horizontal="left" vertical="top"/>
    </xf>
    <xf numFmtId="0" fontId="5" fillId="16" borderId="47" xfId="14" applyFont="1" applyFill="1" applyBorder="1" applyAlignment="1">
      <alignment horizontal="left" vertical="top" wrapText="1"/>
    </xf>
    <xf numFmtId="14" fontId="3" fillId="0" borderId="1" xfId="14" applyNumberFormat="1" applyBorder="1" applyAlignment="1">
      <alignment horizontal="left" vertical="top"/>
    </xf>
    <xf numFmtId="0" fontId="11" fillId="14" borderId="0" xfId="0" applyFont="1" applyFill="1" applyAlignment="1" applyProtection="1">
      <alignment horizontal="left" vertical="top" wrapText="1"/>
    </xf>
    <xf numFmtId="0" fontId="5" fillId="3" borderId="0" xfId="0" applyFont="1" applyFill="1" applyAlignment="1" applyProtection="1">
      <alignment vertical="center"/>
    </xf>
    <xf numFmtId="0" fontId="3" fillId="0" borderId="19" xfId="2" applyBorder="1" applyAlignment="1" applyProtection="1">
      <alignment vertical="top" wrapText="1"/>
      <protection locked="0"/>
    </xf>
    <xf numFmtId="0" fontId="3" fillId="0" borderId="19" xfId="2" applyBorder="1" applyAlignment="1">
      <alignment horizontal="left" vertical="top" wrapText="1"/>
    </xf>
    <xf numFmtId="0" fontId="3" fillId="0" borderId="19" xfId="5"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0" borderId="19" xfId="0" applyFont="1" applyFill="1" applyBorder="1" applyAlignment="1">
      <alignment horizontal="left" vertical="top"/>
    </xf>
    <xf numFmtId="0" fontId="3" fillId="0" borderId="48" xfId="4" applyFont="1" applyBorder="1" applyAlignment="1">
      <alignment vertical="top" wrapText="1"/>
    </xf>
    <xf numFmtId="0" fontId="3" fillId="0" borderId="0" xfId="4" applyFont="1" applyAlignment="1">
      <alignment vertical="top" wrapText="1"/>
    </xf>
    <xf numFmtId="0" fontId="3" fillId="0" borderId="37" xfId="0" applyFont="1" applyFill="1" applyBorder="1" applyAlignment="1" applyProtection="1">
      <alignment horizontal="left" vertical="top" wrapText="1"/>
      <protection locked="0"/>
    </xf>
    <xf numFmtId="0" fontId="5" fillId="0" borderId="33" xfId="0" applyFont="1" applyFill="1" applyBorder="1" applyAlignment="1" applyProtection="1">
      <alignment vertical="top" wrapText="1"/>
      <protection locked="0"/>
    </xf>
    <xf numFmtId="0" fontId="3" fillId="0" borderId="50" xfId="4" applyFont="1" applyBorder="1" applyAlignment="1">
      <alignment vertical="top" wrapText="1"/>
    </xf>
    <xf numFmtId="0" fontId="3" fillId="0" borderId="50" xfId="0" applyFont="1" applyFill="1" applyBorder="1" applyAlignment="1" applyProtection="1">
      <alignment horizontal="left" vertical="top" wrapText="1"/>
      <protection locked="0"/>
    </xf>
    <xf numFmtId="0" fontId="5" fillId="0" borderId="50" xfId="0" applyFont="1" applyFill="1" applyBorder="1" applyAlignment="1" applyProtection="1">
      <alignment vertical="top" wrapText="1"/>
      <protection locked="0"/>
    </xf>
    <xf numFmtId="0" fontId="3" fillId="0" borderId="50" xfId="0" applyFont="1" applyFill="1" applyBorder="1" applyAlignment="1">
      <alignment horizontal="left" vertical="top" wrapText="1"/>
    </xf>
    <xf numFmtId="0" fontId="5" fillId="0" borderId="50" xfId="0" applyFont="1" applyFill="1" applyBorder="1" applyAlignment="1" applyProtection="1">
      <alignment vertical="top"/>
      <protection locked="0"/>
    </xf>
    <xf numFmtId="0" fontId="29" fillId="0" borderId="18" xfId="0" applyFont="1" applyFill="1" applyBorder="1" applyAlignment="1" applyProtection="1">
      <alignment vertical="center" wrapText="1"/>
    </xf>
    <xf numFmtId="0" fontId="29" fillId="0" borderId="1" xfId="0" applyFont="1" applyFill="1" applyBorder="1" applyAlignment="1" applyProtection="1">
      <alignment vertical="center" wrapText="1"/>
    </xf>
    <xf numFmtId="0" fontId="29" fillId="0" borderId="36" xfId="0" applyFont="1" applyFill="1" applyBorder="1" applyAlignment="1" applyProtection="1">
      <alignment vertical="center" wrapText="1"/>
      <protection locked="0"/>
    </xf>
    <xf numFmtId="0" fontId="29" fillId="0" borderId="19" xfId="0" applyFont="1" applyFill="1" applyBorder="1" applyAlignment="1" applyProtection="1">
      <alignment vertical="center" wrapText="1"/>
      <protection locked="0"/>
    </xf>
    <xf numFmtId="0" fontId="29" fillId="0" borderId="50" xfId="0" applyFont="1" applyFill="1" applyBorder="1" applyAlignment="1" applyProtection="1">
      <alignment vertical="center" wrapText="1"/>
      <protection locked="0"/>
    </xf>
    <xf numFmtId="0" fontId="28" fillId="0" borderId="51" xfId="0" applyFont="1" applyBorder="1"/>
    <xf numFmtId="0" fontId="3" fillId="18" borderId="20" xfId="0" applyFont="1" applyFill="1" applyBorder="1" applyAlignment="1">
      <alignment horizontal="left" vertical="top" wrapText="1"/>
    </xf>
    <xf numFmtId="0" fontId="3" fillId="18" borderId="20" xfId="10" applyFont="1" applyFill="1" applyBorder="1" applyAlignment="1">
      <alignment horizontal="left" vertical="top" wrapText="1"/>
    </xf>
    <xf numFmtId="10" fontId="3" fillId="18" borderId="20" xfId="12" applyNumberFormat="1" applyFont="1" applyFill="1" applyBorder="1" applyAlignment="1">
      <alignment horizontal="left" vertical="top" wrapText="1"/>
    </xf>
    <xf numFmtId="0" fontId="15" fillId="18" borderId="20" xfId="0" applyFont="1" applyFill="1" applyBorder="1" applyAlignment="1">
      <alignment horizontal="left" vertical="top" wrapText="1"/>
    </xf>
    <xf numFmtId="0" fontId="15" fillId="18" borderId="20" xfId="0" applyFont="1" applyFill="1" applyBorder="1" applyAlignment="1">
      <alignment vertical="top" wrapText="1"/>
    </xf>
    <xf numFmtId="0" fontId="15" fillId="8" borderId="52" xfId="0" applyFont="1" applyFill="1" applyBorder="1" applyAlignment="1">
      <alignment vertical="top" wrapText="1"/>
    </xf>
    <xf numFmtId="0" fontId="15" fillId="8" borderId="52" xfId="0" applyFont="1" applyFill="1" applyBorder="1" applyAlignment="1">
      <alignment horizontal="left" vertical="top" wrapText="1"/>
    </xf>
    <xf numFmtId="0" fontId="28" fillId="18" borderId="53" xfId="0" applyFont="1" applyFill="1" applyBorder="1" applyAlignment="1">
      <alignment horizontal="left" vertical="top" wrapText="1"/>
    </xf>
    <xf numFmtId="0" fontId="28" fillId="18" borderId="53" xfId="0" applyFont="1" applyFill="1" applyBorder="1"/>
    <xf numFmtId="0" fontId="3" fillId="18" borderId="45" xfId="2" applyFill="1" applyBorder="1" applyAlignment="1">
      <alignment horizontal="center" vertical="top"/>
    </xf>
    <xf numFmtId="0" fontId="3" fillId="0" borderId="20" xfId="0" applyFont="1" applyBorder="1" applyAlignment="1">
      <alignment horizontal="left" vertical="top" wrapText="1"/>
    </xf>
    <xf numFmtId="10" fontId="3" fillId="0" borderId="20" xfId="0" applyNumberFormat="1" applyFont="1" applyBorder="1" applyAlignment="1">
      <alignment horizontal="left" vertical="top" wrapText="1"/>
    </xf>
    <xf numFmtId="0" fontId="3" fillId="0" borderId="20" xfId="10" applyFont="1" applyBorder="1" applyAlignment="1">
      <alignment horizontal="left" vertical="top" wrapText="1"/>
    </xf>
    <xf numFmtId="0" fontId="15" fillId="0" borderId="20" xfId="0" applyFont="1" applyBorder="1" applyAlignment="1">
      <alignment horizontal="left" vertical="top" wrapText="1"/>
    </xf>
    <xf numFmtId="0" fontId="15" fillId="0" borderId="20" xfId="0" applyFont="1" applyBorder="1" applyAlignment="1">
      <alignment vertical="top" wrapText="1"/>
    </xf>
    <xf numFmtId="0" fontId="28" fillId="0" borderId="53" xfId="0" applyFont="1" applyBorder="1" applyAlignment="1">
      <alignment horizontal="left" vertical="top" wrapText="1"/>
    </xf>
    <xf numFmtId="0" fontId="28" fillId="0" borderId="53" xfId="0" applyFont="1" applyBorder="1"/>
    <xf numFmtId="0" fontId="3" fillId="0" borderId="45" xfId="2" applyBorder="1" applyAlignment="1">
      <alignment horizontal="center" vertical="top"/>
    </xf>
    <xf numFmtId="10" fontId="3" fillId="18" borderId="20" xfId="0" applyNumberFormat="1" applyFont="1" applyFill="1" applyBorder="1" applyAlignment="1">
      <alignment horizontal="left" vertical="top" wrapText="1"/>
    </xf>
    <xf numFmtId="10" fontId="3" fillId="0" borderId="20" xfId="12" applyNumberFormat="1" applyFont="1" applyBorder="1" applyAlignment="1">
      <alignment horizontal="left" vertical="top" wrapText="1"/>
    </xf>
    <xf numFmtId="0" fontId="27" fillId="0" borderId="20" xfId="0" applyFont="1" applyBorder="1" applyAlignment="1">
      <alignment vertical="top" wrapText="1"/>
    </xf>
    <xf numFmtId="10" fontId="3" fillId="0" borderId="20" xfId="10" applyNumberFormat="1" applyFont="1" applyBorder="1" applyAlignment="1">
      <alignment horizontal="left" vertical="top" wrapText="1"/>
    </xf>
    <xf numFmtId="0" fontId="27" fillId="18" borderId="20" xfId="0" applyFont="1" applyFill="1" applyBorder="1" applyAlignment="1">
      <alignment vertical="top" wrapText="1"/>
    </xf>
    <xf numFmtId="0" fontId="3" fillId="0" borderId="20" xfId="5" applyBorder="1" applyAlignment="1">
      <alignment horizontal="left" vertical="top" wrapText="1"/>
    </xf>
    <xf numFmtId="0" fontId="3" fillId="18" borderId="20" xfId="5" applyFill="1" applyBorder="1" applyAlignment="1">
      <alignment horizontal="left" vertical="top" wrapText="1"/>
    </xf>
    <xf numFmtId="10" fontId="3" fillId="18" borderId="20" xfId="10" applyNumberFormat="1" applyFont="1" applyFill="1" applyBorder="1" applyAlignment="1">
      <alignment horizontal="left" vertical="top" wrapText="1"/>
    </xf>
    <xf numFmtId="0" fontId="3" fillId="0" borderId="33" xfId="0" applyFont="1" applyBorder="1" applyAlignment="1">
      <alignment horizontal="left" vertical="top" wrapText="1"/>
    </xf>
    <xf numFmtId="0" fontId="3" fillId="0" borderId="33" xfId="10" applyFont="1" applyBorder="1" applyAlignment="1">
      <alignment horizontal="left" vertical="top" wrapText="1"/>
    </xf>
    <xf numFmtId="10" fontId="3" fillId="0" borderId="33" xfId="12" applyNumberFormat="1" applyFont="1" applyBorder="1" applyAlignment="1">
      <alignment horizontal="left" vertical="top" wrapText="1"/>
    </xf>
    <xf numFmtId="0" fontId="15" fillId="0" borderId="33" xfId="0" applyFont="1" applyBorder="1" applyAlignment="1">
      <alignment horizontal="left" vertical="top" wrapText="1"/>
    </xf>
    <xf numFmtId="0" fontId="15" fillId="0" borderId="33" xfId="0" applyFont="1" applyBorder="1" applyAlignment="1">
      <alignment vertical="top" wrapText="1"/>
    </xf>
    <xf numFmtId="0" fontId="15" fillId="8" borderId="54" xfId="0" applyFont="1" applyFill="1" applyBorder="1" applyAlignment="1">
      <alignment vertical="top" wrapText="1"/>
    </xf>
    <xf numFmtId="0" fontId="15" fillId="8" borderId="54" xfId="0" applyFont="1" applyFill="1" applyBorder="1" applyAlignment="1">
      <alignment horizontal="left" vertical="top" wrapText="1"/>
    </xf>
    <xf numFmtId="0" fontId="28" fillId="0" borderId="51" xfId="0" applyFont="1" applyBorder="1" applyAlignment="1">
      <alignment horizontal="left" vertical="top" wrapText="1"/>
    </xf>
    <xf numFmtId="0" fontId="29" fillId="17" borderId="2" xfId="0" applyFont="1" applyFill="1" applyBorder="1" applyAlignment="1">
      <alignment horizontal="center" vertical="center" wrapText="1"/>
    </xf>
    <xf numFmtId="0" fontId="29" fillId="17" borderId="20" xfId="0" applyFont="1" applyFill="1" applyBorder="1" applyAlignment="1">
      <alignment horizontal="center" vertical="center" wrapText="1"/>
    </xf>
    <xf numFmtId="0" fontId="29" fillId="17" borderId="52" xfId="0" applyFont="1" applyFill="1" applyBorder="1" applyAlignment="1">
      <alignment horizontal="center" vertical="center"/>
    </xf>
    <xf numFmtId="0" fontId="30" fillId="17" borderId="52" xfId="0" applyFont="1" applyFill="1" applyBorder="1" applyAlignment="1">
      <alignment horizontal="center" vertical="center"/>
    </xf>
    <xf numFmtId="0" fontId="30" fillId="17" borderId="53" xfId="0" applyFont="1" applyFill="1" applyBorder="1" applyAlignment="1">
      <alignment horizontal="center" vertical="center" wrapText="1"/>
    </xf>
    <xf numFmtId="0" fontId="30" fillId="17" borderId="53" xfId="0" applyFont="1" applyFill="1" applyBorder="1" applyAlignment="1">
      <alignment horizontal="center" vertical="center"/>
    </xf>
    <xf numFmtId="0" fontId="29" fillId="17" borderId="45" xfId="0" applyFont="1" applyFill="1" applyBorder="1" applyAlignment="1">
      <alignment horizontal="center" vertical="center" wrapText="1"/>
    </xf>
    <xf numFmtId="0" fontId="19" fillId="0" borderId="0" xfId="0" applyFont="1" applyFill="1" applyAlignment="1" applyProtection="1">
      <alignment horizontal="center" vertical="center"/>
    </xf>
    <xf numFmtId="0" fontId="3" fillId="18" borderId="43" xfId="0" applyFont="1" applyFill="1" applyBorder="1" applyAlignment="1">
      <alignment vertical="top" wrapText="1"/>
    </xf>
    <xf numFmtId="0" fontId="3" fillId="18" borderId="20" xfId="0" applyFont="1" applyFill="1" applyBorder="1" applyAlignment="1">
      <alignment vertical="top" wrapText="1"/>
    </xf>
    <xf numFmtId="0" fontId="3" fillId="18" borderId="52" xfId="0" applyFont="1" applyFill="1" applyBorder="1" applyAlignment="1">
      <alignment vertical="top"/>
    </xf>
    <xf numFmtId="0" fontId="3" fillId="18" borderId="52" xfId="0" applyFont="1" applyFill="1" applyBorder="1" applyAlignment="1">
      <alignment horizontal="left" vertical="top" wrapText="1"/>
    </xf>
    <xf numFmtId="0" fontId="31" fillId="18" borderId="53" xfId="0" applyFont="1" applyFill="1" applyBorder="1" applyAlignment="1">
      <alignment horizontal="left" vertical="top" wrapText="1"/>
    </xf>
    <xf numFmtId="0" fontId="31" fillId="18" borderId="53" xfId="0" applyFont="1" applyFill="1" applyBorder="1"/>
    <xf numFmtId="0" fontId="3" fillId="0" borderId="43" xfId="0" applyFont="1" applyBorder="1" applyAlignment="1">
      <alignment vertical="top" wrapText="1"/>
    </xf>
    <xf numFmtId="0" fontId="3" fillId="0" borderId="20" xfId="0" applyFont="1" applyBorder="1" applyAlignment="1">
      <alignment vertical="top" wrapText="1"/>
    </xf>
    <xf numFmtId="0" fontId="3" fillId="0" borderId="43" xfId="0" applyFont="1" applyBorder="1" applyAlignment="1">
      <alignment horizontal="left" vertical="top" wrapText="1"/>
    </xf>
    <xf numFmtId="0" fontId="3" fillId="0" borderId="52" xfId="0" applyFont="1" applyBorder="1" applyAlignment="1">
      <alignment vertical="top"/>
    </xf>
    <xf numFmtId="0" fontId="3" fillId="0" borderId="52" xfId="0" applyFont="1" applyBorder="1" applyAlignment="1">
      <alignment horizontal="left" vertical="top" wrapText="1"/>
    </xf>
    <xf numFmtId="0" fontId="31" fillId="0" borderId="53" xfId="0" applyFont="1" applyBorder="1" applyAlignment="1">
      <alignment horizontal="left" vertical="top" wrapText="1"/>
    </xf>
    <xf numFmtId="0" fontId="31" fillId="0" borderId="53" xfId="0" applyFont="1" applyBorder="1"/>
    <xf numFmtId="0" fontId="3" fillId="18" borderId="43" xfId="0" applyFont="1" applyFill="1" applyBorder="1" applyAlignment="1">
      <alignment horizontal="lef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6" xfId="0" applyFont="1" applyBorder="1" applyAlignment="1">
      <alignment horizontal="left" vertical="top" wrapText="1"/>
    </xf>
    <xf numFmtId="0" fontId="3" fillId="18" borderId="56" xfId="0" applyFont="1" applyFill="1" applyBorder="1" applyAlignment="1">
      <alignment horizontal="left" vertical="top" wrapText="1"/>
    </xf>
    <xf numFmtId="10" fontId="3" fillId="18" borderId="56" xfId="0" applyNumberFormat="1" applyFont="1" applyFill="1" applyBorder="1" applyAlignment="1">
      <alignment horizontal="left" vertical="top" wrapText="1"/>
    </xf>
    <xf numFmtId="0" fontId="3" fillId="18" borderId="56" xfId="0" applyFont="1" applyFill="1" applyBorder="1" applyAlignment="1">
      <alignment vertical="top" wrapText="1"/>
    </xf>
    <xf numFmtId="10" fontId="3" fillId="18" borderId="56" xfId="10" applyNumberFormat="1" applyFont="1" applyFill="1" applyBorder="1" applyAlignment="1">
      <alignment horizontal="left" vertical="top" wrapText="1"/>
    </xf>
    <xf numFmtId="0" fontId="3" fillId="18" borderId="56" xfId="5" applyFill="1" applyBorder="1" applyAlignment="1">
      <alignment horizontal="left" vertical="top" wrapText="1"/>
    </xf>
    <xf numFmtId="10" fontId="3" fillId="0" borderId="56" xfId="0" applyNumberFormat="1" applyFont="1" applyBorder="1" applyAlignment="1">
      <alignment horizontal="left" vertical="top" wrapText="1"/>
    </xf>
    <xf numFmtId="0" fontId="3" fillId="18" borderId="50" xfId="0" applyFont="1" applyFill="1" applyBorder="1" applyAlignment="1">
      <alignment horizontal="left" vertical="top" wrapText="1"/>
    </xf>
    <xf numFmtId="10" fontId="3" fillId="18" borderId="50" xfId="0" applyNumberFormat="1" applyFont="1" applyFill="1" applyBorder="1" applyAlignment="1">
      <alignment horizontal="left" vertical="top" wrapText="1"/>
    </xf>
    <xf numFmtId="0" fontId="3" fillId="18" borderId="30" xfId="0" applyFont="1" applyFill="1" applyBorder="1" applyAlignment="1">
      <alignment vertical="top" wrapText="1"/>
    </xf>
    <xf numFmtId="0" fontId="3" fillId="18" borderId="50" xfId="0" applyFont="1" applyFill="1" applyBorder="1" applyAlignment="1">
      <alignment vertical="top" wrapText="1"/>
    </xf>
    <xf numFmtId="0" fontId="3" fillId="18" borderId="30" xfId="0" applyFont="1" applyFill="1" applyBorder="1" applyAlignment="1">
      <alignment horizontal="left" vertical="top" wrapText="1"/>
    </xf>
    <xf numFmtId="0" fontId="3" fillId="18" borderId="57" xfId="0" applyFont="1" applyFill="1" applyBorder="1" applyAlignment="1">
      <alignment vertical="top" wrapText="1"/>
    </xf>
    <xf numFmtId="0" fontId="3" fillId="18" borderId="54" xfId="0" applyFont="1" applyFill="1" applyBorder="1" applyAlignment="1">
      <alignment vertical="top"/>
    </xf>
    <xf numFmtId="0" fontId="3" fillId="18" borderId="57" xfId="0" applyFont="1" applyFill="1" applyBorder="1" applyAlignment="1">
      <alignment horizontal="left" vertical="top" wrapText="1"/>
    </xf>
    <xf numFmtId="0" fontId="3" fillId="18" borderId="54" xfId="0" applyFont="1" applyFill="1" applyBorder="1" applyAlignment="1">
      <alignment horizontal="left" vertical="top" wrapText="1"/>
    </xf>
    <xf numFmtId="0" fontId="31" fillId="18" borderId="51" xfId="0" applyFont="1" applyFill="1" applyBorder="1" applyAlignment="1">
      <alignment horizontal="left" vertical="top" wrapText="1"/>
    </xf>
    <xf numFmtId="0" fontId="31" fillId="18" borderId="51" xfId="0" applyFont="1" applyFill="1" applyBorder="1"/>
    <xf numFmtId="0" fontId="3" fillId="18" borderId="19" xfId="2" applyFill="1" applyBorder="1" applyAlignment="1">
      <alignment horizontal="center" vertical="top"/>
    </xf>
    <xf numFmtId="0" fontId="29" fillId="19" borderId="2" xfId="0" applyFont="1" applyFill="1" applyBorder="1" applyAlignment="1">
      <alignment horizontal="center" vertical="center" wrapText="1"/>
    </xf>
    <xf numFmtId="0" fontId="29" fillId="19" borderId="20" xfId="0" applyFont="1" applyFill="1" applyBorder="1" applyAlignment="1">
      <alignment horizontal="center" vertical="center" wrapText="1"/>
    </xf>
    <xf numFmtId="0" fontId="29" fillId="19" borderId="20" xfId="11" applyFont="1" applyFill="1" applyBorder="1" applyAlignment="1">
      <alignment horizontal="center" vertical="center" wrapText="1"/>
    </xf>
    <xf numFmtId="0" fontId="28" fillId="18" borderId="51" xfId="0" applyFont="1" applyFill="1" applyBorder="1"/>
    <xf numFmtId="0" fontId="9" fillId="0" borderId="0" xfId="0" applyFont="1" applyFill="1" applyAlignment="1" applyProtection="1">
      <alignment vertical="center"/>
    </xf>
    <xf numFmtId="0" fontId="30" fillId="17" borderId="58" xfId="0" applyFont="1" applyFill="1" applyBorder="1" applyAlignment="1">
      <alignment horizontal="left" vertical="center"/>
    </xf>
    <xf numFmtId="0" fontId="30" fillId="17" borderId="53" xfId="0" applyFont="1" applyFill="1" applyBorder="1" applyAlignment="1">
      <alignment horizontal="left" vertical="center"/>
    </xf>
    <xf numFmtId="0" fontId="30" fillId="17" borderId="59" xfId="0" applyFont="1" applyFill="1" applyBorder="1" applyAlignment="1">
      <alignment horizontal="left" vertical="center"/>
    </xf>
    <xf numFmtId="0" fontId="3" fillId="18" borderId="60" xfId="0" applyFont="1" applyFill="1" applyBorder="1" applyAlignment="1">
      <alignment vertical="top" wrapText="1"/>
    </xf>
    <xf numFmtId="0" fontId="21" fillId="18" borderId="20" xfId="0" applyFont="1" applyFill="1" applyBorder="1" applyAlignment="1">
      <alignment horizontal="left" vertical="top" wrapText="1"/>
    </xf>
    <xf numFmtId="0" fontId="15" fillId="18" borderId="52" xfId="0" applyFont="1" applyFill="1" applyBorder="1" applyAlignment="1">
      <alignment vertical="top"/>
    </xf>
    <xf numFmtId="0" fontId="15" fillId="18" borderId="52" xfId="0" applyFont="1" applyFill="1" applyBorder="1" applyAlignment="1">
      <alignment horizontal="left" vertical="top" wrapText="1"/>
    </xf>
    <xf numFmtId="0" fontId="3" fillId="0" borderId="60" xfId="0" applyFont="1" applyBorder="1" applyAlignment="1">
      <alignment vertical="top" wrapText="1"/>
    </xf>
    <xf numFmtId="0" fontId="21" fillId="0" borderId="20" xfId="0" applyFont="1" applyBorder="1" applyAlignment="1">
      <alignment horizontal="left" vertical="top" wrapText="1"/>
    </xf>
    <xf numFmtId="0" fontId="3" fillId="0" borderId="60" xfId="0" applyFont="1" applyBorder="1" applyAlignment="1">
      <alignment horizontal="left" vertical="top" wrapText="1"/>
    </xf>
    <xf numFmtId="0" fontId="15" fillId="0" borderId="52" xfId="0" applyFont="1" applyBorder="1" applyAlignment="1">
      <alignment vertical="top"/>
    </xf>
    <xf numFmtId="0" fontId="28" fillId="0" borderId="52" xfId="0" applyFont="1" applyBorder="1" applyAlignment="1">
      <alignment horizontal="left" vertical="top"/>
    </xf>
    <xf numFmtId="0" fontId="3" fillId="18" borderId="60" xfId="0" applyFont="1" applyFill="1" applyBorder="1" applyAlignment="1">
      <alignment horizontal="left" vertical="top" wrapText="1"/>
    </xf>
    <xf numFmtId="0" fontId="15" fillId="18" borderId="56" xfId="0" applyFont="1" applyFill="1" applyBorder="1" applyAlignment="1">
      <alignment vertical="top" wrapText="1"/>
    </xf>
    <xf numFmtId="0" fontId="28" fillId="18" borderId="52" xfId="0" applyFont="1" applyFill="1" applyBorder="1" applyAlignment="1">
      <alignment horizontal="left" vertical="top"/>
    </xf>
    <xf numFmtId="0" fontId="15" fillId="0" borderId="56" xfId="0" applyFont="1" applyBorder="1" applyAlignment="1">
      <alignment vertical="top" wrapText="1"/>
    </xf>
    <xf numFmtId="0" fontId="15" fillId="0" borderId="56" xfId="0" applyFont="1" applyBorder="1" applyAlignment="1">
      <alignment horizontal="left" vertical="top" wrapText="1"/>
    </xf>
    <xf numFmtId="0" fontId="3" fillId="18" borderId="56" xfId="10" applyFont="1" applyFill="1" applyBorder="1" applyAlignment="1">
      <alignment horizontal="left" vertical="top" wrapText="1"/>
    </xf>
    <xf numFmtId="0" fontId="21" fillId="18" borderId="56" xfId="0" applyFont="1" applyFill="1" applyBorder="1" applyAlignment="1">
      <alignment horizontal="left" vertical="top" wrapText="1"/>
    </xf>
    <xf numFmtId="0" fontId="15" fillId="18" borderId="20" xfId="0" applyFont="1" applyFill="1" applyBorder="1"/>
    <xf numFmtId="0" fontId="15" fillId="18" borderId="56" xfId="0" applyFont="1" applyFill="1" applyBorder="1" applyAlignment="1">
      <alignment horizontal="left" vertical="top" wrapText="1"/>
    </xf>
    <xf numFmtId="0" fontId="15" fillId="18" borderId="20" xfId="0" applyFont="1" applyFill="1" applyBorder="1" applyAlignment="1">
      <alignment vertical="top"/>
    </xf>
    <xf numFmtId="0" fontId="27" fillId="0" borderId="56" xfId="0" applyFont="1" applyBorder="1" applyAlignment="1">
      <alignment vertical="top" wrapText="1"/>
    </xf>
    <xf numFmtId="0" fontId="27" fillId="18" borderId="56" xfId="0" applyFont="1" applyFill="1" applyBorder="1" applyAlignment="1">
      <alignment vertical="top" wrapText="1"/>
    </xf>
    <xf numFmtId="10" fontId="3" fillId="0" borderId="56" xfId="10" applyNumberFormat="1" applyFont="1" applyBorder="1" applyAlignment="1">
      <alignment horizontal="left" vertical="top" wrapText="1"/>
    </xf>
    <xf numFmtId="0" fontId="15" fillId="0" borderId="52" xfId="0" applyFont="1" applyBorder="1" applyAlignment="1">
      <alignment horizontal="left" vertical="top" wrapText="1"/>
    </xf>
    <xf numFmtId="0" fontId="15" fillId="18" borderId="56" xfId="0" applyFont="1" applyFill="1" applyBorder="1" applyAlignment="1">
      <alignment vertical="top"/>
    </xf>
    <xf numFmtId="0" fontId="15" fillId="0" borderId="56" xfId="0" applyFont="1" applyBorder="1" applyAlignment="1">
      <alignment vertical="top"/>
    </xf>
    <xf numFmtId="0" fontId="3" fillId="0" borderId="61" xfId="0" applyFont="1" applyBorder="1" applyAlignment="1">
      <alignment horizontal="left" vertical="top" wrapText="1"/>
    </xf>
    <xf numFmtId="0" fontId="3" fillId="0" borderId="56" xfId="10" applyFont="1" applyBorder="1" applyAlignment="1">
      <alignment horizontal="left" vertical="top" wrapText="1"/>
    </xf>
    <xf numFmtId="10" fontId="3" fillId="0" borderId="60" xfId="0" applyNumberFormat="1" applyFont="1" applyBorder="1" applyAlignment="1">
      <alignment horizontal="left" vertical="top" wrapText="1"/>
    </xf>
    <xf numFmtId="10" fontId="3" fillId="18" borderId="60" xfId="0" applyNumberFormat="1" applyFont="1" applyFill="1" applyBorder="1" applyAlignment="1">
      <alignment horizontal="left" vertical="top" wrapText="1"/>
    </xf>
    <xf numFmtId="0" fontId="3" fillId="18" borderId="61" xfId="0" applyFont="1" applyFill="1" applyBorder="1" applyAlignment="1">
      <alignment horizontal="left" vertical="top" wrapText="1"/>
    </xf>
    <xf numFmtId="0" fontId="15" fillId="0" borderId="20" xfId="10" applyFont="1" applyBorder="1" applyAlignment="1">
      <alignment horizontal="left" vertical="top" wrapText="1"/>
    </xf>
    <xf numFmtId="0" fontId="15" fillId="18" borderId="20" xfId="10" applyFont="1" applyFill="1" applyBorder="1" applyAlignment="1">
      <alignment horizontal="left" vertical="top" wrapText="1"/>
    </xf>
    <xf numFmtId="0" fontId="15" fillId="0" borderId="20" xfId="0" applyFont="1" applyBorder="1"/>
    <xf numFmtId="10" fontId="3" fillId="18" borderId="60" xfId="10" applyNumberFormat="1" applyFont="1" applyFill="1" applyBorder="1" applyAlignment="1">
      <alignment horizontal="left" vertical="top" wrapText="1"/>
    </xf>
    <xf numFmtId="10" fontId="3" fillId="0" borderId="60" xfId="10" applyNumberFormat="1" applyFont="1" applyBorder="1" applyAlignment="1">
      <alignment horizontal="left" vertical="top" wrapText="1"/>
    </xf>
    <xf numFmtId="10" fontId="3" fillId="0" borderId="60" xfId="12" applyNumberFormat="1" applyFont="1" applyBorder="1" applyAlignment="1">
      <alignment horizontal="left" vertical="top" wrapText="1"/>
    </xf>
    <xf numFmtId="10" fontId="3" fillId="18" borderId="50" xfId="10" applyNumberFormat="1" applyFont="1" applyFill="1" applyBorder="1" applyAlignment="1">
      <alignment horizontal="left" vertical="top" wrapText="1"/>
    </xf>
    <xf numFmtId="0" fontId="3" fillId="18" borderId="50" xfId="10" applyFont="1" applyFill="1" applyBorder="1" applyAlignment="1">
      <alignment horizontal="left" vertical="top" wrapText="1"/>
    </xf>
    <xf numFmtId="0" fontId="15" fillId="18" borderId="50" xfId="0" applyFont="1" applyFill="1" applyBorder="1" applyAlignment="1">
      <alignment vertical="top" wrapText="1"/>
    </xf>
    <xf numFmtId="0" fontId="15" fillId="18" borderId="57" xfId="0" applyFont="1" applyFill="1" applyBorder="1" applyAlignment="1">
      <alignment vertical="top" wrapText="1"/>
    </xf>
    <xf numFmtId="0" fontId="15" fillId="18" borderId="54" xfId="0" applyFont="1" applyFill="1" applyBorder="1" applyAlignment="1">
      <alignment vertical="top"/>
    </xf>
    <xf numFmtId="0" fontId="15" fillId="18" borderId="57" xfId="0" applyFont="1" applyFill="1" applyBorder="1" applyAlignment="1">
      <alignment horizontal="left" vertical="top" wrapText="1"/>
    </xf>
    <xf numFmtId="0" fontId="28" fillId="18" borderId="54" xfId="0" applyFont="1" applyFill="1" applyBorder="1" applyAlignment="1">
      <alignment horizontal="left" vertical="top"/>
    </xf>
    <xf numFmtId="0" fontId="28" fillId="18" borderId="51" xfId="0" applyFont="1" applyFill="1" applyBorder="1" applyAlignment="1">
      <alignment horizontal="left" vertical="top" wrapText="1"/>
    </xf>
    <xf numFmtId="0" fontId="30" fillId="19" borderId="53" xfId="0" applyFont="1" applyFill="1" applyBorder="1" applyAlignment="1">
      <alignment horizontal="left" vertical="center"/>
    </xf>
    <xf numFmtId="0" fontId="15" fillId="0" borderId="20" xfId="0" applyFont="1" applyFill="1" applyBorder="1" applyAlignment="1">
      <alignment horizontal="left" vertical="top" wrapText="1"/>
    </xf>
    <xf numFmtId="0" fontId="15" fillId="0" borderId="20" xfId="0" applyFont="1" applyFill="1" applyBorder="1" applyAlignment="1">
      <alignment vertical="top" wrapText="1"/>
    </xf>
    <xf numFmtId="0" fontId="29" fillId="17" borderId="61" xfId="0" applyFont="1" applyFill="1" applyBorder="1" applyAlignment="1">
      <alignment horizontal="center" vertical="center" wrapText="1"/>
    </xf>
    <xf numFmtId="0" fontId="32" fillId="20" borderId="62" xfId="0" applyFont="1" applyFill="1" applyBorder="1" applyAlignment="1">
      <alignment wrapText="1"/>
    </xf>
    <xf numFmtId="0" fontId="32" fillId="20" borderId="63" xfId="0" applyFont="1" applyFill="1" applyBorder="1" applyAlignment="1">
      <alignment wrapText="1"/>
    </xf>
    <xf numFmtId="14" fontId="0" fillId="0" borderId="0" xfId="0" applyNumberFormat="1" applyAlignment="1">
      <alignment horizontal="left"/>
    </xf>
    <xf numFmtId="0" fontId="33" fillId="21" borderId="35" xfId="0" applyFont="1" applyFill="1" applyBorder="1" applyAlignment="1">
      <alignment wrapText="1"/>
    </xf>
    <xf numFmtId="0" fontId="33" fillId="21" borderId="26" xfId="0" applyFont="1" applyFill="1" applyBorder="1" applyAlignment="1">
      <alignment wrapText="1"/>
    </xf>
    <xf numFmtId="0" fontId="7" fillId="7" borderId="46" xfId="0" applyFont="1" applyFill="1" applyBorder="1" applyAlignment="1">
      <alignment vertical="top" wrapText="1"/>
    </xf>
    <xf numFmtId="0" fontId="7" fillId="7" borderId="46" xfId="0" applyFont="1" applyFill="1" applyBorder="1" applyAlignment="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7" borderId="2" xfId="0" applyFont="1" applyFill="1" applyBorder="1" applyAlignment="1" applyProtection="1">
      <alignment horizontal="left" vertical="top" wrapText="1"/>
    </xf>
    <xf numFmtId="0" fontId="3" fillId="7" borderId="3" xfId="0" applyFont="1" applyFill="1" applyBorder="1" applyAlignment="1" applyProtection="1">
      <alignment horizontal="left" vertical="top"/>
    </xf>
    <xf numFmtId="0" fontId="3" fillId="7" borderId="15" xfId="0" applyFont="1" applyFill="1" applyBorder="1" applyAlignment="1" applyProtection="1">
      <alignment horizontal="left" vertical="top"/>
    </xf>
    <xf numFmtId="0" fontId="3" fillId="7" borderId="5" xfId="0" applyFont="1" applyFill="1" applyBorder="1" applyAlignment="1" applyProtection="1">
      <alignment horizontal="left" vertical="top"/>
    </xf>
    <xf numFmtId="0" fontId="3" fillId="7" borderId="0" xfId="0" applyFont="1" applyFill="1" applyAlignment="1" applyProtection="1">
      <alignment horizontal="left" vertical="top"/>
    </xf>
    <xf numFmtId="0" fontId="3" fillId="7" borderId="17" xfId="0" applyFont="1" applyFill="1" applyBorder="1" applyAlignment="1" applyProtection="1">
      <alignment horizontal="left" vertical="top"/>
    </xf>
    <xf numFmtId="0" fontId="3" fillId="7" borderId="20" xfId="0" applyFont="1" applyFill="1" applyBorder="1" applyAlignment="1" applyProtection="1">
      <alignment horizontal="left" vertical="top" wrapText="1"/>
    </xf>
    <xf numFmtId="0" fontId="3" fillId="7" borderId="21" xfId="0" applyFont="1" applyFill="1" applyBorder="1" applyAlignment="1" applyProtection="1">
      <alignment horizontal="left" vertical="top" wrapText="1"/>
    </xf>
    <xf numFmtId="0" fontId="3" fillId="7" borderId="25" xfId="0" applyFont="1" applyFill="1" applyBorder="1" applyAlignment="1" applyProtection="1">
      <alignment horizontal="left" vertical="top" wrapText="1"/>
    </xf>
    <xf numFmtId="0" fontId="3" fillId="7" borderId="22" xfId="0" applyFont="1" applyFill="1" applyBorder="1" applyAlignment="1" applyProtection="1">
      <alignment horizontal="left" vertical="top" wrapText="1"/>
    </xf>
    <xf numFmtId="0" fontId="3" fillId="7" borderId="0" xfId="0" applyFont="1" applyFill="1" applyAlignment="1" applyProtection="1">
      <alignment horizontal="left" vertical="top" wrapText="1"/>
    </xf>
    <xf numFmtId="0" fontId="3" fillId="7" borderId="6" xfId="0" applyFont="1" applyFill="1" applyBorder="1" applyAlignment="1" applyProtection="1">
      <alignment horizontal="left" vertical="top" wrapText="1"/>
    </xf>
    <xf numFmtId="0" fontId="6" fillId="6" borderId="20"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3" fillId="7" borderId="23" xfId="0" applyFont="1" applyFill="1" applyBorder="1" applyAlignment="1" applyProtection="1">
      <alignment horizontal="left" vertical="top" wrapText="1"/>
    </xf>
    <xf numFmtId="0" fontId="3" fillId="7" borderId="24" xfId="0" applyFont="1" applyFill="1" applyBorder="1" applyAlignment="1" applyProtection="1">
      <alignment horizontal="left" vertical="top" wrapText="1"/>
    </xf>
    <xf numFmtId="0" fontId="3" fillId="7" borderId="26" xfId="0" applyFont="1" applyFill="1" applyBorder="1" applyAlignment="1" applyProtection="1">
      <alignment horizontal="left" vertical="top" wrapText="1"/>
    </xf>
  </cellXfs>
  <cellStyles count="17">
    <cellStyle name="Hyperlink 2" xfId="1" xr:uid="{00000000-0005-0000-0000-000000000000}"/>
    <cellStyle name="Normal" xfId="0" builtinId="0"/>
    <cellStyle name="Normal 2" xfId="2" xr:uid="{00000000-0005-0000-0000-000002000000}"/>
    <cellStyle name="Normal 2 2" xfId="3" xr:uid="{00000000-0005-0000-0000-000003000000}"/>
    <cellStyle name="Normal 2 3" xfId="13" xr:uid="{B3C9249D-3D93-47FF-9503-D1A5E39DA5C8}"/>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5" xr:uid="{634F65D3-8203-4190-86D9-D1630AC25D6B}"/>
    <cellStyle name="Normal 6 2 2" xfId="16" xr:uid="{D551A957-1B00-2745-895D-68F6007330A2}"/>
    <cellStyle name="Normal 6 3" xfId="14" xr:uid="{EDAF5497-7E4A-41C2-95B5-03CEB5053CC8}"/>
    <cellStyle name="Normal_Sheet1" xfId="12" xr:uid="{00000000-0005-0000-0000-00000C000000}"/>
  </cellStyles>
  <dxfs count="169">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16"/>
      </font>
      <fill>
        <patternFill>
          <bgColor indexed="43"/>
        </patternFill>
      </fill>
    </dxf>
    <dxf>
      <font>
        <strike val="0"/>
        <color auto="1"/>
      </font>
      <fill>
        <patternFill>
          <bgColor rgb="FFFF0000"/>
        </patternFill>
      </fill>
    </dxf>
    <dxf>
      <font>
        <condense val="0"/>
        <extend val="0"/>
        <color indexed="42"/>
      </font>
      <fill>
        <patternFill>
          <bgColor indexed="17"/>
        </patternFill>
      </fill>
    </dxf>
    <dxf>
      <font>
        <condense val="0"/>
        <extend val="0"/>
        <color indexed="42"/>
      </font>
      <fill>
        <patternFill>
          <bgColor indexed="17"/>
        </patternFill>
      </fill>
    </dxf>
    <dxf>
      <font>
        <condense val="0"/>
        <extend val="0"/>
        <color indexed="16"/>
      </font>
      <fill>
        <patternFill>
          <bgColor indexed="43"/>
        </patternFill>
      </fill>
    </dxf>
    <dxf>
      <font>
        <strike val="0"/>
        <color auto="1"/>
      </font>
      <fill>
        <patternFill>
          <bgColor rgb="FFFF0000"/>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3"/>
        </left>
        <right style="thin">
          <color indexed="63"/>
        </right>
        <top style="thin">
          <color indexed="63"/>
        </top>
        <bottom style="thin">
          <color indexed="63"/>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3"/>
        </right>
        <top style="thin">
          <color indexed="63"/>
        </top>
        <bottom style="thin">
          <color indexed="63"/>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3"/>
        </left>
        <right style="thin">
          <color indexed="63"/>
        </right>
        <top style="thin">
          <color indexed="63"/>
        </top>
        <bottom style="thin">
          <color indexed="63"/>
        </bottom>
        <vertical/>
        <horizontal/>
      </border>
      <protection locked="0" hidden="0"/>
    </dxf>
    <dxf>
      <font>
        <b val="0"/>
        <i val="0"/>
        <strike val="0"/>
        <condense val="0"/>
        <extend val="0"/>
        <outline val="0"/>
        <shadow val="0"/>
        <u val="none"/>
        <vertAlign val="baseline"/>
        <sz val="10"/>
        <color indexed="8"/>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border>
    </dxf>
    <dxf>
      <font>
        <strike val="0"/>
        <outline val="0"/>
        <shadow val="0"/>
        <u val="none"/>
        <vertAlign val="baseline"/>
        <sz val="10"/>
        <color theme="0"/>
        <name val="Arial"/>
        <family val="2"/>
        <scheme val="none"/>
      </font>
      <alignment horizontal="general" vertical="center" textRotation="0" wrapText="1" indent="0" justifyLastLine="0" shrinkToFit="0" readingOrder="0"/>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A80FE8-E169-456D-B8BC-AF3986BC16A3}" name="Table1" displayName="Table1" ref="A2:M13" totalsRowShown="0" headerRowDxfId="168" tableBorderDxfId="167">
  <autoFilter ref="A2:M13" xr:uid="{C4A80FE8-E169-456D-B8BC-AF3986BC16A3}"/>
  <tableColumns count="13">
    <tableColumn id="1" xr3:uid="{C7B47196-E17D-46F5-AEBD-42C574AECB9E}" name="Test ID" dataDxfId="166"/>
    <tableColumn id="2" xr3:uid="{D7663769-AD48-4D73-BD06-96FF0F9D9401}" name="NIST ID" dataDxfId="165"/>
    <tableColumn id="3" xr3:uid="{D308D54B-48CC-4123-AD71-0C688033DAC7}" name="NIST Control Name" dataDxfId="164"/>
    <tableColumn id="4" xr3:uid="{8C3A0D9B-1552-4B1B-A1D6-269C81D299B6}" name="Test Method" dataDxfId="163"/>
    <tableColumn id="5" xr3:uid="{D2E57B46-8196-452A-BFC1-F0722A515A4B}" name="Description" dataDxfId="162"/>
    <tableColumn id="6" xr3:uid="{56584949-0689-4538-8A9E-91179E817210}" name="Test Procedures" dataDxfId="161"/>
    <tableColumn id="7" xr3:uid="{D827E2FF-65EA-4668-A446-1EAB02EBFD6A}" name="Expected Results" dataDxfId="160"/>
    <tableColumn id="8" xr3:uid="{32DA7C56-54F6-4690-BDF2-3B8158F5D353}" name="Actual Results" dataDxfId="159"/>
    <tableColumn id="9" xr3:uid="{84D638F0-B2D9-4988-85DB-43B2F055893E}" name="Status" dataDxfId="158"/>
    <tableColumn id="10" xr3:uid="{852C0389-D8FA-4E7B-B8F8-CCDE16F2CC7D}" name="Notes/Evidence" dataDxfId="157"/>
    <tableColumn id="11" xr3:uid="{7F158CBC-C81D-4FBB-B20D-E70210B82D85}" name="Criticality" dataDxfId="156"/>
    <tableColumn id="12" xr3:uid="{C74AA635-B587-4F7F-891E-85DCB2161974}" name="Issue Code Mapping"/>
    <tableColumn id="13" xr3:uid="{75A4D29A-675A-4981-86C5-8C5E3186908D}" name="Issue Code Description" dataDxfId="15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zoomScale="115" zoomScaleNormal="115" workbookViewId="0">
      <selection activeCell="A4" sqref="A4"/>
    </sheetView>
  </sheetViews>
  <sheetFormatPr defaultColWidth="9.26953125" defaultRowHeight="12.75" customHeight="1" x14ac:dyDescent="0.35"/>
  <cols>
    <col min="1" max="1" width="9.26953125" style="67"/>
    <col min="2" max="2" width="10" style="67" customWidth="1"/>
    <col min="3" max="3" width="113" style="67" customWidth="1"/>
    <col min="4" max="16384" width="9.26953125" style="67"/>
  </cols>
  <sheetData>
    <row r="1" spans="1:3" ht="15.5" x14ac:dyDescent="0.35">
      <c r="A1" s="251" t="s">
        <v>0</v>
      </c>
      <c r="B1" s="2"/>
      <c r="C1" s="3"/>
    </row>
    <row r="2" spans="1:3" ht="15.5" x14ac:dyDescent="0.35">
      <c r="A2" s="4" t="s">
        <v>1</v>
      </c>
      <c r="B2" s="5"/>
      <c r="C2" s="6"/>
    </row>
    <row r="3" spans="1:3" ht="14.5" x14ac:dyDescent="0.35">
      <c r="A3" s="228"/>
      <c r="B3" s="7"/>
      <c r="C3" s="8"/>
    </row>
    <row r="4" spans="1:3" ht="14.5" x14ac:dyDescent="0.35">
      <c r="A4" s="228" t="s">
        <v>2</v>
      </c>
      <c r="B4" s="7"/>
      <c r="C4" s="8"/>
    </row>
    <row r="5" spans="1:3" ht="14.5" x14ac:dyDescent="0.35">
      <c r="A5" s="228" t="s">
        <v>6021</v>
      </c>
      <c r="B5" s="7"/>
      <c r="C5" s="8"/>
    </row>
    <row r="6" spans="1:3" ht="14.5" x14ac:dyDescent="0.35">
      <c r="A6" s="228" t="s">
        <v>6102</v>
      </c>
      <c r="B6" s="7"/>
      <c r="C6" s="8"/>
    </row>
    <row r="7" spans="1:3" ht="14.5" x14ac:dyDescent="0.35">
      <c r="A7" s="9"/>
      <c r="B7" s="10"/>
      <c r="C7" s="11"/>
    </row>
    <row r="8" spans="1:3" ht="18" customHeight="1" x14ac:dyDescent="0.35">
      <c r="A8" s="12" t="s">
        <v>3</v>
      </c>
      <c r="B8" s="13"/>
      <c r="C8" s="14"/>
    </row>
    <row r="9" spans="1:3" ht="12.75" customHeight="1" x14ac:dyDescent="0.35">
      <c r="A9" s="15" t="s">
        <v>4</v>
      </c>
      <c r="B9" s="16"/>
      <c r="C9" s="17"/>
    </row>
    <row r="10" spans="1:3" ht="14.5" x14ac:dyDescent="0.35">
      <c r="A10" s="15" t="s">
        <v>5</v>
      </c>
      <c r="B10" s="16"/>
      <c r="C10" s="17"/>
    </row>
    <row r="11" spans="1:3" ht="14.5" x14ac:dyDescent="0.35">
      <c r="A11" s="15" t="s">
        <v>6</v>
      </c>
      <c r="B11" s="16"/>
      <c r="C11" s="17"/>
    </row>
    <row r="12" spans="1:3" ht="14.5" x14ac:dyDescent="0.35">
      <c r="A12" s="15" t="s">
        <v>7</v>
      </c>
      <c r="B12" s="16"/>
      <c r="C12" s="17"/>
    </row>
    <row r="13" spans="1:3" ht="14.5" x14ac:dyDescent="0.35">
      <c r="A13" s="15" t="s">
        <v>8</v>
      </c>
      <c r="B13" s="16"/>
      <c r="C13" s="17"/>
    </row>
    <row r="14" spans="1:3" ht="4.5" customHeight="1" x14ac:dyDescent="0.35">
      <c r="A14" s="18"/>
      <c r="B14" s="19"/>
      <c r="C14" s="20"/>
    </row>
    <row r="15" spans="1:3" ht="14.5" x14ac:dyDescent="0.35">
      <c r="C15" s="119"/>
    </row>
    <row r="16" spans="1:3" ht="14.5" x14ac:dyDescent="0.35">
      <c r="A16" s="21" t="s">
        <v>9</v>
      </c>
      <c r="B16" s="22"/>
      <c r="C16" s="23"/>
    </row>
    <row r="17" spans="1:3" ht="14.5" x14ac:dyDescent="0.35">
      <c r="A17" s="24" t="s">
        <v>10</v>
      </c>
      <c r="B17" s="25"/>
      <c r="C17" s="242"/>
    </row>
    <row r="18" spans="1:3" ht="14.5" x14ac:dyDescent="0.35">
      <c r="A18" s="24" t="s">
        <v>11</v>
      </c>
      <c r="B18" s="25"/>
      <c r="C18" s="242"/>
    </row>
    <row r="19" spans="1:3" ht="14.5" x14ac:dyDescent="0.35">
      <c r="A19" s="24" t="s">
        <v>12</v>
      </c>
      <c r="B19" s="25"/>
      <c r="C19" s="242"/>
    </row>
    <row r="20" spans="1:3" ht="14.5" x14ac:dyDescent="0.35">
      <c r="A20" s="120" t="s">
        <v>13</v>
      </c>
      <c r="B20" s="152"/>
      <c r="C20" s="243"/>
    </row>
    <row r="21" spans="1:3" ht="14.5" x14ac:dyDescent="0.35">
      <c r="A21" s="24" t="s">
        <v>14</v>
      </c>
      <c r="B21" s="25"/>
      <c r="C21" s="244"/>
    </row>
    <row r="22" spans="1:3" ht="14.5" x14ac:dyDescent="0.35">
      <c r="A22" s="24" t="s">
        <v>15</v>
      </c>
      <c r="B22" s="25"/>
      <c r="C22" s="242"/>
    </row>
    <row r="23" spans="1:3" ht="14.5" x14ac:dyDescent="0.35">
      <c r="A23" s="24" t="s">
        <v>16</v>
      </c>
      <c r="B23" s="25"/>
      <c r="C23" s="242"/>
    </row>
    <row r="24" spans="1:3" ht="14.5" x14ac:dyDescent="0.35">
      <c r="A24" s="24" t="s">
        <v>17</v>
      </c>
      <c r="B24" s="25"/>
      <c r="C24" s="242"/>
    </row>
    <row r="25" spans="1:3" ht="14.5" x14ac:dyDescent="0.35">
      <c r="A25" s="24" t="s">
        <v>18</v>
      </c>
      <c r="B25" s="25"/>
      <c r="C25" s="242"/>
    </row>
    <row r="26" spans="1:3" ht="14.5" x14ac:dyDescent="0.35">
      <c r="A26" s="153" t="s">
        <v>19</v>
      </c>
      <c r="B26" s="152"/>
      <c r="C26" s="242"/>
    </row>
    <row r="27" spans="1:3" ht="14.5" x14ac:dyDescent="0.35">
      <c r="A27" s="153" t="s">
        <v>20</v>
      </c>
      <c r="B27" s="152"/>
      <c r="C27" s="26"/>
    </row>
    <row r="28" spans="1:3" ht="14.5" x14ac:dyDescent="0.35">
      <c r="C28" s="119"/>
    </row>
    <row r="29" spans="1:3" ht="14.5" x14ac:dyDescent="0.35">
      <c r="A29" s="21" t="s">
        <v>21</v>
      </c>
      <c r="B29" s="22"/>
      <c r="C29" s="23"/>
    </row>
    <row r="30" spans="1:3" ht="14.5" x14ac:dyDescent="0.35">
      <c r="A30" s="27"/>
      <c r="B30" s="28"/>
      <c r="C30" s="29"/>
    </row>
    <row r="31" spans="1:3" ht="14.5" x14ac:dyDescent="0.35">
      <c r="A31" s="120" t="s">
        <v>22</v>
      </c>
      <c r="B31" s="121"/>
      <c r="C31" s="245"/>
    </row>
    <row r="32" spans="1:3" ht="14.5" x14ac:dyDescent="0.35">
      <c r="A32" s="120" t="s">
        <v>23</v>
      </c>
      <c r="B32" s="121"/>
      <c r="C32" s="245"/>
    </row>
    <row r="33" spans="1:3" ht="12.75" customHeight="1" x14ac:dyDescent="0.35">
      <c r="A33" s="120" t="s">
        <v>24</v>
      </c>
      <c r="B33" s="121"/>
      <c r="C33" s="245"/>
    </row>
    <row r="34" spans="1:3" ht="12.75" customHeight="1" x14ac:dyDescent="0.35">
      <c r="A34" s="120" t="s">
        <v>25</v>
      </c>
      <c r="B34" s="122"/>
      <c r="C34" s="246"/>
    </row>
    <row r="35" spans="1:3" ht="14.5" x14ac:dyDescent="0.35">
      <c r="A35" s="120" t="s">
        <v>26</v>
      </c>
      <c r="B35" s="121"/>
      <c r="C35" s="245"/>
    </row>
    <row r="36" spans="1:3" ht="14.5" x14ac:dyDescent="0.35">
      <c r="A36" s="27"/>
      <c r="B36" s="28"/>
      <c r="C36" s="29"/>
    </row>
    <row r="37" spans="1:3" ht="14.5" x14ac:dyDescent="0.35">
      <c r="A37" s="120" t="s">
        <v>22</v>
      </c>
      <c r="B37" s="121"/>
      <c r="C37" s="245"/>
    </row>
    <row r="38" spans="1:3" ht="14.5" x14ac:dyDescent="0.35">
      <c r="A38" s="120" t="s">
        <v>23</v>
      </c>
      <c r="B38" s="121"/>
      <c r="C38" s="245"/>
    </row>
    <row r="39" spans="1:3" ht="14.5" x14ac:dyDescent="0.35">
      <c r="A39" s="120" t="s">
        <v>24</v>
      </c>
      <c r="B39" s="121"/>
      <c r="C39" s="245"/>
    </row>
    <row r="40" spans="1:3" ht="14.5" x14ac:dyDescent="0.35">
      <c r="A40" s="120" t="s">
        <v>25</v>
      </c>
      <c r="B40" s="122"/>
      <c r="C40" s="246"/>
    </row>
    <row r="41" spans="1:3" ht="14.5" x14ac:dyDescent="0.35">
      <c r="A41" s="120" t="s">
        <v>26</v>
      </c>
      <c r="B41" s="121"/>
      <c r="C41" s="245"/>
    </row>
    <row r="42" spans="1:3" ht="14.5" x14ac:dyDescent="0.35"/>
    <row r="43" spans="1:3" ht="14.5" x14ac:dyDescent="0.35">
      <c r="A43" s="123" t="s">
        <v>27</v>
      </c>
    </row>
    <row r="44" spans="1:3" ht="14.5" x14ac:dyDescent="0.35">
      <c r="A44" s="123" t="s">
        <v>28</v>
      </c>
    </row>
    <row r="45" spans="1:3" ht="14.5" x14ac:dyDescent="0.35">
      <c r="A45" s="123" t="s">
        <v>29</v>
      </c>
    </row>
    <row r="46" spans="1:3" ht="14.5" x14ac:dyDescent="0.35"/>
    <row r="47" spans="1:3" ht="12.75" hidden="1" customHeight="1" x14ac:dyDescent="0.35">
      <c r="A47" s="154" t="s">
        <v>30</v>
      </c>
    </row>
    <row r="48" spans="1:3" ht="12.75" hidden="1" customHeight="1" x14ac:dyDescent="0.35">
      <c r="A48" s="154" t="s">
        <v>31</v>
      </c>
    </row>
    <row r="49" spans="1:1" ht="12.75" hidden="1" customHeight="1" x14ac:dyDescent="0.35">
      <c r="A49" s="154" t="s">
        <v>32</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385D-788E-46BC-B9DF-8B7E1E90F9C7}">
  <sheetPr codeName="Sheet11">
    <pageSetUpPr fitToPage="1"/>
  </sheetPr>
  <dimension ref="A1:D1005"/>
  <sheetViews>
    <sheetView showGridLines="0" zoomScale="80" zoomScaleNormal="80" workbookViewId="0">
      <pane ySplit="1" topLeftCell="A2" activePane="bottomLeft" state="frozen"/>
      <selection pane="bottomLeft" activeCell="A2" sqref="A2"/>
    </sheetView>
  </sheetViews>
  <sheetFormatPr defaultColWidth="0" defaultRowHeight="12.5" x14ac:dyDescent="0.25"/>
  <cols>
    <col min="1" max="1" width="12.7265625" style="254" customWidth="1"/>
    <col min="2" max="2" width="18.453125" style="254" customWidth="1"/>
    <col min="3" max="3" width="103.453125" style="254" customWidth="1"/>
    <col min="4" max="4" width="22.453125" style="254" customWidth="1"/>
    <col min="5" max="16384" width="8.7265625" style="254" hidden="1"/>
  </cols>
  <sheetData>
    <row r="1" spans="1:4" ht="13" x14ac:dyDescent="0.3">
      <c r="A1" s="252" t="s">
        <v>1302</v>
      </c>
      <c r="B1" s="253"/>
      <c r="C1" s="253"/>
      <c r="D1" s="253"/>
    </row>
    <row r="2" spans="1:4" ht="12.65" customHeight="1" x14ac:dyDescent="0.25">
      <c r="A2" s="255" t="s">
        <v>1303</v>
      </c>
      <c r="B2" s="255" t="s">
        <v>1349</v>
      </c>
      <c r="C2" s="255" t="s">
        <v>1305</v>
      </c>
      <c r="D2" s="255" t="s">
        <v>1350</v>
      </c>
    </row>
    <row r="3" spans="1:4" ht="12.65" customHeight="1" x14ac:dyDescent="0.25">
      <c r="A3" s="256">
        <v>5</v>
      </c>
      <c r="B3" s="257" t="s">
        <v>6104</v>
      </c>
      <c r="C3" s="257" t="s">
        <v>6105</v>
      </c>
      <c r="D3" s="258">
        <v>45747</v>
      </c>
    </row>
    <row r="4" spans="1:4" x14ac:dyDescent="0.25">
      <c r="A4" s="256">
        <v>5</v>
      </c>
      <c r="B4" s="257" t="s">
        <v>3188</v>
      </c>
      <c r="C4" s="257" t="s">
        <v>3963</v>
      </c>
      <c r="D4" s="258">
        <v>45747</v>
      </c>
    </row>
    <row r="5" spans="1:4" x14ac:dyDescent="0.25">
      <c r="A5" s="256">
        <v>5</v>
      </c>
      <c r="B5" s="257" t="s">
        <v>3189</v>
      </c>
      <c r="C5" s="257" t="s">
        <v>3963</v>
      </c>
      <c r="D5" s="258">
        <v>45747</v>
      </c>
    </row>
    <row r="6" spans="1:4" x14ac:dyDescent="0.25">
      <c r="A6" s="256">
        <v>5</v>
      </c>
      <c r="B6" s="257" t="s">
        <v>3190</v>
      </c>
      <c r="C6" s="257" t="s">
        <v>3963</v>
      </c>
      <c r="D6" s="258">
        <v>45747</v>
      </c>
    </row>
    <row r="7" spans="1:4" x14ac:dyDescent="0.25">
      <c r="A7" s="256">
        <v>5</v>
      </c>
      <c r="B7" s="257" t="s">
        <v>3191</v>
      </c>
      <c r="C7" s="257" t="s">
        <v>3963</v>
      </c>
      <c r="D7" s="258">
        <v>45747</v>
      </c>
    </row>
    <row r="8" spans="1:4" x14ac:dyDescent="0.25">
      <c r="A8" s="256">
        <v>5</v>
      </c>
      <c r="B8" s="257" t="s">
        <v>3192</v>
      </c>
      <c r="C8" s="257" t="s">
        <v>3963</v>
      </c>
      <c r="D8" s="258">
        <v>45747</v>
      </c>
    </row>
    <row r="9" spans="1:4" x14ac:dyDescent="0.25">
      <c r="A9" s="256">
        <v>5</v>
      </c>
      <c r="B9" s="257" t="s">
        <v>3193</v>
      </c>
      <c r="C9" s="257" t="s">
        <v>3963</v>
      </c>
      <c r="D9" s="258">
        <v>45747</v>
      </c>
    </row>
    <row r="10" spans="1:4" x14ac:dyDescent="0.25">
      <c r="A10" s="256">
        <v>5</v>
      </c>
      <c r="B10" s="257" t="s">
        <v>3194</v>
      </c>
      <c r="C10" s="257" t="s">
        <v>3963</v>
      </c>
      <c r="D10" s="258">
        <v>45747</v>
      </c>
    </row>
    <row r="11" spans="1:4" x14ac:dyDescent="0.25">
      <c r="A11" s="256">
        <v>5</v>
      </c>
      <c r="B11" s="257" t="s">
        <v>3195</v>
      </c>
      <c r="C11" s="257" t="s">
        <v>3963</v>
      </c>
      <c r="D11" s="258">
        <v>45747</v>
      </c>
    </row>
    <row r="12" spans="1:4" x14ac:dyDescent="0.25">
      <c r="A12" s="256">
        <v>5</v>
      </c>
      <c r="B12" s="257" t="s">
        <v>3196</v>
      </c>
      <c r="C12" s="257" t="s">
        <v>3963</v>
      </c>
      <c r="D12" s="258">
        <v>45747</v>
      </c>
    </row>
    <row r="13" spans="1:4" x14ac:dyDescent="0.25">
      <c r="A13" s="256">
        <v>5</v>
      </c>
      <c r="B13" s="257" t="s">
        <v>3197</v>
      </c>
      <c r="C13" s="257" t="s">
        <v>3963</v>
      </c>
      <c r="D13" s="258">
        <v>45747</v>
      </c>
    </row>
    <row r="14" spans="1:4" x14ac:dyDescent="0.25">
      <c r="A14" s="256">
        <v>5</v>
      </c>
      <c r="B14" s="257" t="s">
        <v>3198</v>
      </c>
      <c r="C14" s="257" t="s">
        <v>3963</v>
      </c>
      <c r="D14" s="258">
        <v>45747</v>
      </c>
    </row>
    <row r="15" spans="1:4" x14ac:dyDescent="0.25">
      <c r="A15" s="256">
        <v>5</v>
      </c>
      <c r="B15" s="257" t="s">
        <v>3199</v>
      </c>
      <c r="C15" s="257" t="s">
        <v>3963</v>
      </c>
      <c r="D15" s="258">
        <v>45747</v>
      </c>
    </row>
    <row r="16" spans="1:4" x14ac:dyDescent="0.25">
      <c r="A16" s="256">
        <v>5</v>
      </c>
      <c r="B16" s="257" t="s">
        <v>3200</v>
      </c>
      <c r="C16" s="257" t="s">
        <v>3963</v>
      </c>
      <c r="D16" s="258">
        <v>45747</v>
      </c>
    </row>
    <row r="17" spans="1:4" x14ac:dyDescent="0.25">
      <c r="A17" s="256">
        <v>5</v>
      </c>
      <c r="B17" s="257" t="s">
        <v>3201</v>
      </c>
      <c r="C17" s="257" t="s">
        <v>3963</v>
      </c>
      <c r="D17" s="258">
        <v>45747</v>
      </c>
    </row>
    <row r="18" spans="1:4" x14ac:dyDescent="0.25">
      <c r="A18" s="256">
        <v>5</v>
      </c>
      <c r="B18" s="257" t="s">
        <v>3202</v>
      </c>
      <c r="C18" s="257" t="s">
        <v>3963</v>
      </c>
      <c r="D18" s="258">
        <v>45747</v>
      </c>
    </row>
    <row r="19" spans="1:4" x14ac:dyDescent="0.25">
      <c r="A19" s="256">
        <v>5</v>
      </c>
      <c r="B19" s="257" t="s">
        <v>3203</v>
      </c>
      <c r="C19" s="257" t="s">
        <v>3963</v>
      </c>
      <c r="D19" s="258">
        <v>45747</v>
      </c>
    </row>
    <row r="20" spans="1:4" x14ac:dyDescent="0.25">
      <c r="A20" s="256">
        <v>5</v>
      </c>
      <c r="B20" s="257" t="s">
        <v>3204</v>
      </c>
      <c r="C20" s="257" t="s">
        <v>3963</v>
      </c>
      <c r="D20" s="258">
        <v>45747</v>
      </c>
    </row>
    <row r="21" spans="1:4" x14ac:dyDescent="0.25">
      <c r="A21" s="256">
        <v>5</v>
      </c>
      <c r="B21" s="257" t="s">
        <v>3205</v>
      </c>
      <c r="C21" s="257" t="s">
        <v>3963</v>
      </c>
      <c r="D21" s="258">
        <v>45747</v>
      </c>
    </row>
    <row r="22" spans="1:4" x14ac:dyDescent="0.25">
      <c r="A22" s="256">
        <v>5</v>
      </c>
      <c r="B22" s="257" t="s">
        <v>3206</v>
      </c>
      <c r="C22" s="257" t="s">
        <v>3963</v>
      </c>
      <c r="D22" s="258">
        <v>45747</v>
      </c>
    </row>
    <row r="23" spans="1:4" x14ac:dyDescent="0.25">
      <c r="A23" s="256">
        <v>5</v>
      </c>
      <c r="B23" s="257" t="s">
        <v>3207</v>
      </c>
      <c r="C23" s="257" t="s">
        <v>3963</v>
      </c>
      <c r="D23" s="258">
        <v>45747</v>
      </c>
    </row>
    <row r="24" spans="1:4" x14ac:dyDescent="0.25">
      <c r="A24" s="256">
        <v>5</v>
      </c>
      <c r="B24" s="257" t="s">
        <v>3208</v>
      </c>
      <c r="C24" s="257" t="s">
        <v>3963</v>
      </c>
      <c r="D24" s="258">
        <v>45747</v>
      </c>
    </row>
    <row r="25" spans="1:4" x14ac:dyDescent="0.25">
      <c r="A25" s="256">
        <v>5</v>
      </c>
      <c r="B25" s="257" t="s">
        <v>3209</v>
      </c>
      <c r="C25" s="257" t="s">
        <v>3963</v>
      </c>
      <c r="D25" s="258">
        <v>45747</v>
      </c>
    </row>
    <row r="26" spans="1:4" x14ac:dyDescent="0.25">
      <c r="A26" s="256">
        <v>5</v>
      </c>
      <c r="B26" s="257" t="s">
        <v>3210</v>
      </c>
      <c r="C26" s="257" t="s">
        <v>3963</v>
      </c>
      <c r="D26" s="258">
        <v>45747</v>
      </c>
    </row>
    <row r="27" spans="1:4" x14ac:dyDescent="0.25">
      <c r="A27" s="256">
        <v>5</v>
      </c>
      <c r="B27" s="257" t="s">
        <v>3211</v>
      </c>
      <c r="C27" s="257" t="s">
        <v>3963</v>
      </c>
      <c r="D27" s="258">
        <v>45747</v>
      </c>
    </row>
    <row r="28" spans="1:4" x14ac:dyDescent="0.25">
      <c r="A28" s="256">
        <v>5</v>
      </c>
      <c r="B28" s="257" t="s">
        <v>3212</v>
      </c>
      <c r="C28" s="257" t="s">
        <v>3963</v>
      </c>
      <c r="D28" s="258">
        <v>45747</v>
      </c>
    </row>
    <row r="29" spans="1:4" x14ac:dyDescent="0.25">
      <c r="A29" s="256">
        <v>5</v>
      </c>
      <c r="B29" s="257" t="s">
        <v>3213</v>
      </c>
      <c r="C29" s="257" t="s">
        <v>3963</v>
      </c>
      <c r="D29" s="258">
        <v>45747</v>
      </c>
    </row>
    <row r="30" spans="1:4" x14ac:dyDescent="0.25">
      <c r="A30" s="256">
        <v>5</v>
      </c>
      <c r="B30" s="257" t="s">
        <v>3214</v>
      </c>
      <c r="C30" s="257" t="s">
        <v>3963</v>
      </c>
      <c r="D30" s="258">
        <v>45747</v>
      </c>
    </row>
    <row r="31" spans="1:4" x14ac:dyDescent="0.25">
      <c r="A31" s="256">
        <v>5</v>
      </c>
      <c r="B31" s="257" t="s">
        <v>3215</v>
      </c>
      <c r="C31" s="257" t="s">
        <v>3963</v>
      </c>
      <c r="D31" s="258">
        <v>45747</v>
      </c>
    </row>
    <row r="32" spans="1:4" x14ac:dyDescent="0.25">
      <c r="A32" s="256">
        <v>5</v>
      </c>
      <c r="B32" s="257" t="s">
        <v>3216</v>
      </c>
      <c r="C32" s="257" t="s">
        <v>3963</v>
      </c>
      <c r="D32" s="258">
        <v>45747</v>
      </c>
    </row>
    <row r="33" spans="1:4" x14ac:dyDescent="0.25">
      <c r="A33" s="256">
        <v>5</v>
      </c>
      <c r="B33" s="257" t="s">
        <v>3217</v>
      </c>
      <c r="C33" s="257" t="s">
        <v>3963</v>
      </c>
      <c r="D33" s="258">
        <v>45747</v>
      </c>
    </row>
    <row r="34" spans="1:4" x14ac:dyDescent="0.25">
      <c r="A34" s="256">
        <v>5</v>
      </c>
      <c r="B34" s="257" t="s">
        <v>3218</v>
      </c>
      <c r="C34" s="257" t="s">
        <v>3963</v>
      </c>
      <c r="D34" s="258">
        <v>45747</v>
      </c>
    </row>
    <row r="35" spans="1:4" x14ac:dyDescent="0.25">
      <c r="A35" s="256">
        <v>5</v>
      </c>
      <c r="B35" s="257" t="s">
        <v>3219</v>
      </c>
      <c r="C35" s="257" t="s">
        <v>3963</v>
      </c>
      <c r="D35" s="258">
        <v>45747</v>
      </c>
    </row>
    <row r="36" spans="1:4" x14ac:dyDescent="0.25">
      <c r="A36" s="256">
        <v>5</v>
      </c>
      <c r="B36" s="257" t="s">
        <v>3220</v>
      </c>
      <c r="C36" s="257" t="s">
        <v>3963</v>
      </c>
      <c r="D36" s="258">
        <v>45747</v>
      </c>
    </row>
    <row r="37" spans="1:4" x14ac:dyDescent="0.25">
      <c r="A37" s="256">
        <v>5</v>
      </c>
      <c r="B37" s="257" t="s">
        <v>3221</v>
      </c>
      <c r="C37" s="257" t="s">
        <v>3963</v>
      </c>
      <c r="D37" s="258">
        <v>45747</v>
      </c>
    </row>
    <row r="38" spans="1:4" x14ac:dyDescent="0.25">
      <c r="A38" s="256">
        <v>5</v>
      </c>
      <c r="B38" s="257" t="s">
        <v>3222</v>
      </c>
      <c r="C38" s="257" t="s">
        <v>3963</v>
      </c>
      <c r="D38" s="258">
        <v>45747</v>
      </c>
    </row>
    <row r="39" spans="1:4" x14ac:dyDescent="0.25">
      <c r="A39" s="256">
        <v>5</v>
      </c>
      <c r="B39" s="257" t="s">
        <v>3223</v>
      </c>
      <c r="C39" s="257" t="s">
        <v>3963</v>
      </c>
      <c r="D39" s="258">
        <v>45747</v>
      </c>
    </row>
    <row r="40" spans="1:4" x14ac:dyDescent="0.25">
      <c r="A40" s="256">
        <v>5</v>
      </c>
      <c r="B40" s="257" t="s">
        <v>3224</v>
      </c>
      <c r="C40" s="257" t="s">
        <v>3963</v>
      </c>
      <c r="D40" s="258">
        <v>45747</v>
      </c>
    </row>
    <row r="41" spans="1:4" x14ac:dyDescent="0.25">
      <c r="A41" s="256">
        <v>5</v>
      </c>
      <c r="B41" s="257" t="s">
        <v>3225</v>
      </c>
      <c r="C41" s="257" t="s">
        <v>3963</v>
      </c>
      <c r="D41" s="258">
        <v>45747</v>
      </c>
    </row>
    <row r="42" spans="1:4" x14ac:dyDescent="0.25">
      <c r="A42" s="256">
        <v>5</v>
      </c>
      <c r="B42" s="257" t="s">
        <v>3226</v>
      </c>
      <c r="C42" s="257" t="s">
        <v>3963</v>
      </c>
      <c r="D42" s="258">
        <v>45747</v>
      </c>
    </row>
    <row r="43" spans="1:4" x14ac:dyDescent="0.25">
      <c r="A43" s="256">
        <v>5</v>
      </c>
      <c r="B43" s="257" t="s">
        <v>3227</v>
      </c>
      <c r="C43" s="257" t="s">
        <v>3963</v>
      </c>
      <c r="D43" s="258">
        <v>45747</v>
      </c>
    </row>
    <row r="44" spans="1:4" x14ac:dyDescent="0.25">
      <c r="A44" s="256">
        <v>5</v>
      </c>
      <c r="B44" s="257" t="s">
        <v>3228</v>
      </c>
      <c r="C44" s="257" t="s">
        <v>3963</v>
      </c>
      <c r="D44" s="258">
        <v>45747</v>
      </c>
    </row>
    <row r="45" spans="1:4" x14ac:dyDescent="0.25">
      <c r="A45" s="256">
        <v>5</v>
      </c>
      <c r="B45" s="257" t="s">
        <v>3229</v>
      </c>
      <c r="C45" s="257" t="s">
        <v>3963</v>
      </c>
      <c r="D45" s="258">
        <v>45747</v>
      </c>
    </row>
    <row r="46" spans="1:4" x14ac:dyDescent="0.25">
      <c r="A46" s="256">
        <v>5</v>
      </c>
      <c r="B46" s="257" t="s">
        <v>3230</v>
      </c>
      <c r="C46" s="257" t="s">
        <v>3963</v>
      </c>
      <c r="D46" s="258">
        <v>45747</v>
      </c>
    </row>
    <row r="47" spans="1:4" x14ac:dyDescent="0.25">
      <c r="A47" s="256">
        <v>5</v>
      </c>
      <c r="B47" s="257" t="s">
        <v>3231</v>
      </c>
      <c r="C47" s="257" t="s">
        <v>3963</v>
      </c>
      <c r="D47" s="258">
        <v>45747</v>
      </c>
    </row>
    <row r="48" spans="1:4" x14ac:dyDescent="0.25">
      <c r="A48" s="256">
        <v>5</v>
      </c>
      <c r="B48" s="257" t="s">
        <v>3232</v>
      </c>
      <c r="C48" s="257" t="s">
        <v>3963</v>
      </c>
      <c r="D48" s="258">
        <v>45747</v>
      </c>
    </row>
    <row r="49" spans="1:4" x14ac:dyDescent="0.25">
      <c r="A49" s="256">
        <v>5</v>
      </c>
      <c r="B49" s="257" t="s">
        <v>3233</v>
      </c>
      <c r="C49" s="257" t="s">
        <v>3963</v>
      </c>
      <c r="D49" s="258">
        <v>45747</v>
      </c>
    </row>
    <row r="50" spans="1:4" x14ac:dyDescent="0.25">
      <c r="A50" s="256">
        <v>5</v>
      </c>
      <c r="B50" s="257" t="s">
        <v>3234</v>
      </c>
      <c r="C50" s="257" t="s">
        <v>3963</v>
      </c>
      <c r="D50" s="258">
        <v>45747</v>
      </c>
    </row>
    <row r="51" spans="1:4" x14ac:dyDescent="0.25">
      <c r="A51" s="256">
        <v>5</v>
      </c>
      <c r="B51" s="257" t="s">
        <v>3235</v>
      </c>
      <c r="C51" s="257" t="s">
        <v>3963</v>
      </c>
      <c r="D51" s="258">
        <v>45747</v>
      </c>
    </row>
    <row r="52" spans="1:4" x14ac:dyDescent="0.25">
      <c r="A52" s="256">
        <v>5</v>
      </c>
      <c r="B52" s="257" t="s">
        <v>3236</v>
      </c>
      <c r="C52" s="257" t="s">
        <v>3963</v>
      </c>
      <c r="D52" s="258">
        <v>45747</v>
      </c>
    </row>
    <row r="53" spans="1:4" x14ac:dyDescent="0.25">
      <c r="A53" s="256">
        <v>5</v>
      </c>
      <c r="B53" s="257" t="s">
        <v>3237</v>
      </c>
      <c r="C53" s="257" t="s">
        <v>3963</v>
      </c>
      <c r="D53" s="258">
        <v>45747</v>
      </c>
    </row>
    <row r="54" spans="1:4" x14ac:dyDescent="0.25">
      <c r="A54" s="256">
        <v>5</v>
      </c>
      <c r="B54" s="257" t="s">
        <v>3238</v>
      </c>
      <c r="C54" s="257" t="s">
        <v>3963</v>
      </c>
      <c r="D54" s="258">
        <v>45747</v>
      </c>
    </row>
    <row r="55" spans="1:4" x14ac:dyDescent="0.25">
      <c r="A55" s="256">
        <v>5</v>
      </c>
      <c r="B55" s="257" t="s">
        <v>3239</v>
      </c>
      <c r="C55" s="257" t="s">
        <v>3963</v>
      </c>
      <c r="D55" s="258">
        <v>45747</v>
      </c>
    </row>
    <row r="56" spans="1:4" x14ac:dyDescent="0.25">
      <c r="A56" s="256">
        <v>5</v>
      </c>
      <c r="B56" s="257" t="s">
        <v>3240</v>
      </c>
      <c r="C56" s="257" t="s">
        <v>3963</v>
      </c>
      <c r="D56" s="258">
        <v>45747</v>
      </c>
    </row>
    <row r="57" spans="1:4" x14ac:dyDescent="0.25">
      <c r="A57" s="256">
        <v>5</v>
      </c>
      <c r="B57" s="257" t="s">
        <v>3241</v>
      </c>
      <c r="C57" s="257" t="s">
        <v>3963</v>
      </c>
      <c r="D57" s="258">
        <v>45747</v>
      </c>
    </row>
    <row r="58" spans="1:4" x14ac:dyDescent="0.25">
      <c r="A58" s="256">
        <v>5</v>
      </c>
      <c r="B58" s="257" t="s">
        <v>3242</v>
      </c>
      <c r="C58" s="257" t="s">
        <v>3963</v>
      </c>
      <c r="D58" s="258">
        <v>45747</v>
      </c>
    </row>
    <row r="59" spans="1:4" x14ac:dyDescent="0.25">
      <c r="A59" s="256">
        <v>5</v>
      </c>
      <c r="B59" s="257" t="s">
        <v>3243</v>
      </c>
      <c r="C59" s="257" t="s">
        <v>3963</v>
      </c>
      <c r="D59" s="258">
        <v>45747</v>
      </c>
    </row>
    <row r="60" spans="1:4" x14ac:dyDescent="0.25">
      <c r="A60" s="256">
        <v>5</v>
      </c>
      <c r="B60" s="257" t="s">
        <v>3244</v>
      </c>
      <c r="C60" s="257" t="s">
        <v>3963</v>
      </c>
      <c r="D60" s="258">
        <v>45747</v>
      </c>
    </row>
    <row r="61" spans="1:4" x14ac:dyDescent="0.25">
      <c r="A61" s="256">
        <v>5</v>
      </c>
      <c r="B61" s="257" t="s">
        <v>3245</v>
      </c>
      <c r="C61" s="257" t="s">
        <v>3963</v>
      </c>
      <c r="D61" s="258">
        <v>45747</v>
      </c>
    </row>
    <row r="62" spans="1:4" x14ac:dyDescent="0.25">
      <c r="A62" s="256">
        <v>5</v>
      </c>
      <c r="B62" s="257" t="s">
        <v>3246</v>
      </c>
      <c r="C62" s="257" t="s">
        <v>3963</v>
      </c>
      <c r="D62" s="258">
        <v>45747</v>
      </c>
    </row>
    <row r="63" spans="1:4" x14ac:dyDescent="0.25">
      <c r="A63" s="256">
        <v>5</v>
      </c>
      <c r="B63" s="257" t="s">
        <v>3247</v>
      </c>
      <c r="C63" s="257" t="s">
        <v>3963</v>
      </c>
      <c r="D63" s="258">
        <v>45747</v>
      </c>
    </row>
    <row r="64" spans="1:4" x14ac:dyDescent="0.25">
      <c r="A64" s="256">
        <v>5</v>
      </c>
      <c r="B64" s="257" t="s">
        <v>3248</v>
      </c>
      <c r="C64" s="257" t="s">
        <v>3963</v>
      </c>
      <c r="D64" s="258">
        <v>45747</v>
      </c>
    </row>
    <row r="65" spans="1:4" x14ac:dyDescent="0.25">
      <c r="A65" s="256">
        <v>5</v>
      </c>
      <c r="B65" s="257" t="s">
        <v>3249</v>
      </c>
      <c r="C65" s="257" t="s">
        <v>3963</v>
      </c>
      <c r="D65" s="258">
        <v>45747</v>
      </c>
    </row>
    <row r="66" spans="1:4" x14ac:dyDescent="0.25">
      <c r="A66" s="256">
        <v>5</v>
      </c>
      <c r="B66" s="257" t="s">
        <v>3250</v>
      </c>
      <c r="C66" s="257" t="s">
        <v>3963</v>
      </c>
      <c r="D66" s="258">
        <v>45747</v>
      </c>
    </row>
    <row r="67" spans="1:4" x14ac:dyDescent="0.25">
      <c r="A67" s="256">
        <v>5</v>
      </c>
      <c r="B67" s="257" t="s">
        <v>3251</v>
      </c>
      <c r="C67" s="257" t="s">
        <v>3963</v>
      </c>
      <c r="D67" s="258">
        <v>45747</v>
      </c>
    </row>
    <row r="68" spans="1:4" x14ac:dyDescent="0.25">
      <c r="A68" s="256">
        <v>5</v>
      </c>
      <c r="B68" s="257" t="s">
        <v>3252</v>
      </c>
      <c r="C68" s="257" t="s">
        <v>3963</v>
      </c>
      <c r="D68" s="258">
        <v>45747</v>
      </c>
    </row>
    <row r="69" spans="1:4" x14ac:dyDescent="0.25">
      <c r="A69" s="256">
        <v>5</v>
      </c>
      <c r="B69" s="257" t="s">
        <v>3253</v>
      </c>
      <c r="C69" s="257" t="s">
        <v>3963</v>
      </c>
      <c r="D69" s="258">
        <v>45747</v>
      </c>
    </row>
    <row r="70" spans="1:4" x14ac:dyDescent="0.25">
      <c r="A70" s="256">
        <v>5</v>
      </c>
      <c r="B70" s="257" t="s">
        <v>3254</v>
      </c>
      <c r="C70" s="257" t="s">
        <v>3963</v>
      </c>
      <c r="D70" s="258">
        <v>45747</v>
      </c>
    </row>
    <row r="71" spans="1:4" x14ac:dyDescent="0.25">
      <c r="A71" s="256">
        <v>5</v>
      </c>
      <c r="B71" s="257" t="s">
        <v>3255</v>
      </c>
      <c r="C71" s="257" t="s">
        <v>3963</v>
      </c>
      <c r="D71" s="258">
        <v>45747</v>
      </c>
    </row>
    <row r="72" spans="1:4" x14ac:dyDescent="0.25">
      <c r="A72" s="256">
        <v>5</v>
      </c>
      <c r="B72" s="257" t="s">
        <v>3256</v>
      </c>
      <c r="C72" s="257" t="s">
        <v>3963</v>
      </c>
      <c r="D72" s="258">
        <v>45747</v>
      </c>
    </row>
    <row r="73" spans="1:4" x14ac:dyDescent="0.25">
      <c r="A73" s="256">
        <v>5</v>
      </c>
      <c r="B73" s="257" t="s">
        <v>3257</v>
      </c>
      <c r="C73" s="257" t="s">
        <v>3963</v>
      </c>
      <c r="D73" s="258">
        <v>45747</v>
      </c>
    </row>
    <row r="74" spans="1:4" x14ac:dyDescent="0.25">
      <c r="A74" s="256">
        <v>5</v>
      </c>
      <c r="B74" s="257" t="s">
        <v>3258</v>
      </c>
      <c r="C74" s="257" t="s">
        <v>3963</v>
      </c>
      <c r="D74" s="258">
        <v>45747</v>
      </c>
    </row>
    <row r="75" spans="1:4" x14ac:dyDescent="0.25">
      <c r="A75" s="256">
        <v>5</v>
      </c>
      <c r="B75" s="257" t="s">
        <v>3259</v>
      </c>
      <c r="C75" s="257" t="s">
        <v>3963</v>
      </c>
      <c r="D75" s="258">
        <v>45747</v>
      </c>
    </row>
    <row r="76" spans="1:4" x14ac:dyDescent="0.25">
      <c r="A76" s="256">
        <v>5</v>
      </c>
      <c r="B76" s="257" t="s">
        <v>3260</v>
      </c>
      <c r="C76" s="257" t="s">
        <v>3963</v>
      </c>
      <c r="D76" s="258">
        <v>45747</v>
      </c>
    </row>
    <row r="77" spans="1:4" x14ac:dyDescent="0.25">
      <c r="A77" s="256">
        <v>5</v>
      </c>
      <c r="B77" s="257" t="s">
        <v>3261</v>
      </c>
      <c r="C77" s="257" t="s">
        <v>3963</v>
      </c>
      <c r="D77" s="258">
        <v>45747</v>
      </c>
    </row>
    <row r="78" spans="1:4" x14ac:dyDescent="0.25">
      <c r="A78" s="256">
        <v>5</v>
      </c>
      <c r="B78" s="257" t="s">
        <v>3262</v>
      </c>
      <c r="C78" s="257" t="s">
        <v>3963</v>
      </c>
      <c r="D78" s="258">
        <v>45747</v>
      </c>
    </row>
    <row r="79" spans="1:4" x14ac:dyDescent="0.25">
      <c r="A79" s="256">
        <v>5</v>
      </c>
      <c r="B79" s="257" t="s">
        <v>3263</v>
      </c>
      <c r="C79" s="257" t="s">
        <v>3963</v>
      </c>
      <c r="D79" s="258">
        <v>45747</v>
      </c>
    </row>
    <row r="80" spans="1:4" x14ac:dyDescent="0.25">
      <c r="A80" s="256">
        <v>5</v>
      </c>
      <c r="B80" s="257" t="s">
        <v>3264</v>
      </c>
      <c r="C80" s="257" t="s">
        <v>3963</v>
      </c>
      <c r="D80" s="258">
        <v>45747</v>
      </c>
    </row>
    <row r="81" spans="1:4" x14ac:dyDescent="0.25">
      <c r="A81" s="256">
        <v>5</v>
      </c>
      <c r="B81" s="257" t="s">
        <v>3265</v>
      </c>
      <c r="C81" s="257" t="s">
        <v>3963</v>
      </c>
      <c r="D81" s="258">
        <v>45747</v>
      </c>
    </row>
    <row r="82" spans="1:4" x14ac:dyDescent="0.25">
      <c r="A82" s="256">
        <v>5</v>
      </c>
      <c r="B82" s="257" t="s">
        <v>3266</v>
      </c>
      <c r="C82" s="257" t="s">
        <v>3963</v>
      </c>
      <c r="D82" s="258">
        <v>45747</v>
      </c>
    </row>
    <row r="83" spans="1:4" x14ac:dyDescent="0.25">
      <c r="A83" s="256">
        <v>5</v>
      </c>
      <c r="B83" s="257" t="s">
        <v>3267</v>
      </c>
      <c r="C83" s="257" t="s">
        <v>3963</v>
      </c>
      <c r="D83" s="258">
        <v>45747</v>
      </c>
    </row>
    <row r="84" spans="1:4" x14ac:dyDescent="0.25">
      <c r="A84" s="256">
        <v>5</v>
      </c>
      <c r="B84" s="257" t="s">
        <v>3268</v>
      </c>
      <c r="C84" s="257" t="s">
        <v>3963</v>
      </c>
      <c r="D84" s="258">
        <v>45747</v>
      </c>
    </row>
    <row r="85" spans="1:4" x14ac:dyDescent="0.25">
      <c r="A85" s="256">
        <v>5</v>
      </c>
      <c r="B85" s="257" t="s">
        <v>3269</v>
      </c>
      <c r="C85" s="257" t="s">
        <v>3963</v>
      </c>
      <c r="D85" s="258">
        <v>45747</v>
      </c>
    </row>
    <row r="86" spans="1:4" x14ac:dyDescent="0.25">
      <c r="A86" s="256">
        <v>5</v>
      </c>
      <c r="B86" s="257" t="s">
        <v>3270</v>
      </c>
      <c r="C86" s="257" t="s">
        <v>3963</v>
      </c>
      <c r="D86" s="258">
        <v>45747</v>
      </c>
    </row>
    <row r="87" spans="1:4" x14ac:dyDescent="0.25">
      <c r="A87" s="256">
        <v>5</v>
      </c>
      <c r="B87" s="257" t="s">
        <v>3271</v>
      </c>
      <c r="C87" s="257" t="s">
        <v>3963</v>
      </c>
      <c r="D87" s="258">
        <v>45747</v>
      </c>
    </row>
    <row r="88" spans="1:4" x14ac:dyDescent="0.25">
      <c r="A88" s="256">
        <v>5</v>
      </c>
      <c r="B88" s="257" t="s">
        <v>3272</v>
      </c>
      <c r="C88" s="257" t="s">
        <v>3963</v>
      </c>
      <c r="D88" s="258">
        <v>45747</v>
      </c>
    </row>
    <row r="89" spans="1:4" x14ac:dyDescent="0.25">
      <c r="A89" s="256">
        <v>5</v>
      </c>
      <c r="B89" s="257" t="s">
        <v>3273</v>
      </c>
      <c r="C89" s="257" t="s">
        <v>3963</v>
      </c>
      <c r="D89" s="258">
        <v>45747</v>
      </c>
    </row>
    <row r="90" spans="1:4" x14ac:dyDescent="0.25">
      <c r="A90" s="256">
        <v>5</v>
      </c>
      <c r="B90" s="257" t="s">
        <v>3274</v>
      </c>
      <c r="C90" s="257" t="s">
        <v>3963</v>
      </c>
      <c r="D90" s="258">
        <v>45747</v>
      </c>
    </row>
    <row r="91" spans="1:4" x14ac:dyDescent="0.25">
      <c r="A91" s="256">
        <v>5</v>
      </c>
      <c r="B91" s="257" t="s">
        <v>3275</v>
      </c>
      <c r="C91" s="257" t="s">
        <v>3963</v>
      </c>
      <c r="D91" s="258">
        <v>45747</v>
      </c>
    </row>
    <row r="92" spans="1:4" x14ac:dyDescent="0.25">
      <c r="A92" s="256">
        <v>5</v>
      </c>
      <c r="B92" s="257" t="s">
        <v>3276</v>
      </c>
      <c r="C92" s="257" t="s">
        <v>3963</v>
      </c>
      <c r="D92" s="258">
        <v>45747</v>
      </c>
    </row>
    <row r="93" spans="1:4" x14ac:dyDescent="0.25">
      <c r="A93" s="256">
        <v>5</v>
      </c>
      <c r="B93" s="257" t="s">
        <v>3277</v>
      </c>
      <c r="C93" s="257" t="s">
        <v>3963</v>
      </c>
      <c r="D93" s="258">
        <v>45747</v>
      </c>
    </row>
    <row r="94" spans="1:4" x14ac:dyDescent="0.25">
      <c r="A94" s="256">
        <v>5</v>
      </c>
      <c r="B94" s="257" t="s">
        <v>3278</v>
      </c>
      <c r="C94" s="257" t="s">
        <v>3963</v>
      </c>
      <c r="D94" s="258">
        <v>45747</v>
      </c>
    </row>
    <row r="95" spans="1:4" x14ac:dyDescent="0.25">
      <c r="A95" s="256">
        <v>5</v>
      </c>
      <c r="B95" s="257" t="s">
        <v>3279</v>
      </c>
      <c r="C95" s="257" t="s">
        <v>3963</v>
      </c>
      <c r="D95" s="258">
        <v>45747</v>
      </c>
    </row>
    <row r="96" spans="1:4" x14ac:dyDescent="0.25">
      <c r="A96" s="256">
        <v>5</v>
      </c>
      <c r="B96" s="257" t="s">
        <v>3280</v>
      </c>
      <c r="C96" s="257" t="s">
        <v>3963</v>
      </c>
      <c r="D96" s="258">
        <v>45747</v>
      </c>
    </row>
    <row r="97" spans="1:4" x14ac:dyDescent="0.25">
      <c r="A97" s="256">
        <v>5</v>
      </c>
      <c r="B97" s="257" t="s">
        <v>3281</v>
      </c>
      <c r="C97" s="257" t="s">
        <v>3963</v>
      </c>
      <c r="D97" s="258">
        <v>45747</v>
      </c>
    </row>
    <row r="98" spans="1:4" x14ac:dyDescent="0.25">
      <c r="A98" s="256">
        <v>5</v>
      </c>
      <c r="B98" s="257" t="s">
        <v>3282</v>
      </c>
      <c r="C98" s="257" t="s">
        <v>3963</v>
      </c>
      <c r="D98" s="258">
        <v>45747</v>
      </c>
    </row>
    <row r="99" spans="1:4" x14ac:dyDescent="0.25">
      <c r="A99" s="256">
        <v>5</v>
      </c>
      <c r="B99" s="257" t="s">
        <v>3283</v>
      </c>
      <c r="C99" s="257" t="s">
        <v>3963</v>
      </c>
      <c r="D99" s="258">
        <v>45747</v>
      </c>
    </row>
    <row r="100" spans="1:4" x14ac:dyDescent="0.25">
      <c r="A100" s="256">
        <v>5</v>
      </c>
      <c r="B100" s="257" t="s">
        <v>3284</v>
      </c>
      <c r="C100" s="257" t="s">
        <v>3963</v>
      </c>
      <c r="D100" s="258">
        <v>45747</v>
      </c>
    </row>
    <row r="101" spans="1:4" x14ac:dyDescent="0.25">
      <c r="A101" s="256">
        <v>5</v>
      </c>
      <c r="B101" s="257" t="s">
        <v>3285</v>
      </c>
      <c r="C101" s="257" t="s">
        <v>3963</v>
      </c>
      <c r="D101" s="258">
        <v>45747</v>
      </c>
    </row>
    <row r="102" spans="1:4" x14ac:dyDescent="0.25">
      <c r="A102" s="256">
        <v>5</v>
      </c>
      <c r="B102" s="257" t="s">
        <v>3286</v>
      </c>
      <c r="C102" s="257" t="s">
        <v>3963</v>
      </c>
      <c r="D102" s="258">
        <v>45747</v>
      </c>
    </row>
    <row r="103" spans="1:4" x14ac:dyDescent="0.25">
      <c r="A103" s="256">
        <v>5</v>
      </c>
      <c r="B103" s="257" t="s">
        <v>3287</v>
      </c>
      <c r="C103" s="257" t="s">
        <v>3963</v>
      </c>
      <c r="D103" s="258">
        <v>45747</v>
      </c>
    </row>
    <row r="104" spans="1:4" x14ac:dyDescent="0.25">
      <c r="A104" s="256">
        <v>5</v>
      </c>
      <c r="B104" s="257" t="s">
        <v>3288</v>
      </c>
      <c r="C104" s="257" t="s">
        <v>3963</v>
      </c>
      <c r="D104" s="258">
        <v>45747</v>
      </c>
    </row>
    <row r="105" spans="1:4" x14ac:dyDescent="0.25">
      <c r="A105" s="256">
        <v>5</v>
      </c>
      <c r="B105" s="257" t="s">
        <v>3289</v>
      </c>
      <c r="C105" s="257" t="s">
        <v>3963</v>
      </c>
      <c r="D105" s="258">
        <v>45747</v>
      </c>
    </row>
    <row r="106" spans="1:4" x14ac:dyDescent="0.25">
      <c r="A106" s="256">
        <v>5</v>
      </c>
      <c r="B106" s="257" t="s">
        <v>3290</v>
      </c>
      <c r="C106" s="257" t="s">
        <v>3963</v>
      </c>
      <c r="D106" s="258">
        <v>45747</v>
      </c>
    </row>
    <row r="107" spans="1:4" x14ac:dyDescent="0.25">
      <c r="A107" s="256">
        <v>5</v>
      </c>
      <c r="B107" s="257" t="s">
        <v>3291</v>
      </c>
      <c r="C107" s="257" t="s">
        <v>3963</v>
      </c>
      <c r="D107" s="258">
        <v>45747</v>
      </c>
    </row>
    <row r="108" spans="1:4" x14ac:dyDescent="0.25">
      <c r="A108" s="256">
        <v>5</v>
      </c>
      <c r="B108" s="257" t="s">
        <v>3292</v>
      </c>
      <c r="C108" s="257" t="s">
        <v>3963</v>
      </c>
      <c r="D108" s="258">
        <v>45747</v>
      </c>
    </row>
    <row r="109" spans="1:4" x14ac:dyDescent="0.25">
      <c r="A109" s="256">
        <v>5</v>
      </c>
      <c r="B109" s="257" t="s">
        <v>3293</v>
      </c>
      <c r="C109" s="257" t="s">
        <v>3963</v>
      </c>
      <c r="D109" s="258">
        <v>45747</v>
      </c>
    </row>
    <row r="110" spans="1:4" x14ac:dyDescent="0.25">
      <c r="A110" s="256">
        <v>5</v>
      </c>
      <c r="B110" s="257" t="s">
        <v>3294</v>
      </c>
      <c r="C110" s="257" t="s">
        <v>3963</v>
      </c>
      <c r="D110" s="258">
        <v>45747</v>
      </c>
    </row>
    <row r="111" spans="1:4" x14ac:dyDescent="0.25">
      <c r="A111" s="256">
        <v>5</v>
      </c>
      <c r="B111" s="257" t="s">
        <v>3295</v>
      </c>
      <c r="C111" s="257" t="s">
        <v>3963</v>
      </c>
      <c r="D111" s="258">
        <v>45747</v>
      </c>
    </row>
    <row r="112" spans="1:4" x14ac:dyDescent="0.25">
      <c r="A112" s="256">
        <v>5</v>
      </c>
      <c r="B112" s="257" t="s">
        <v>3296</v>
      </c>
      <c r="C112" s="257" t="s">
        <v>3963</v>
      </c>
      <c r="D112" s="258">
        <v>45747</v>
      </c>
    </row>
    <row r="113" spans="1:4" x14ac:dyDescent="0.25">
      <c r="A113" s="256">
        <v>5</v>
      </c>
      <c r="B113" s="257" t="s">
        <v>3297</v>
      </c>
      <c r="C113" s="257" t="s">
        <v>3963</v>
      </c>
      <c r="D113" s="258">
        <v>45747</v>
      </c>
    </row>
    <row r="114" spans="1:4" x14ac:dyDescent="0.25">
      <c r="A114" s="256">
        <v>5</v>
      </c>
      <c r="B114" s="257" t="s">
        <v>3298</v>
      </c>
      <c r="C114" s="257" t="s">
        <v>3963</v>
      </c>
      <c r="D114" s="258">
        <v>45747</v>
      </c>
    </row>
    <row r="115" spans="1:4" x14ac:dyDescent="0.25">
      <c r="A115" s="256">
        <v>5</v>
      </c>
      <c r="B115" s="257" t="s">
        <v>3299</v>
      </c>
      <c r="C115" s="257" t="s">
        <v>3963</v>
      </c>
      <c r="D115" s="258">
        <v>45747</v>
      </c>
    </row>
    <row r="116" spans="1:4" x14ac:dyDescent="0.25">
      <c r="A116" s="256">
        <v>5</v>
      </c>
      <c r="B116" s="257" t="s">
        <v>3300</v>
      </c>
      <c r="C116" s="257" t="s">
        <v>3963</v>
      </c>
      <c r="D116" s="258">
        <v>45747</v>
      </c>
    </row>
    <row r="117" spans="1:4" x14ac:dyDescent="0.25">
      <c r="A117" s="256">
        <v>5</v>
      </c>
      <c r="B117" s="257" t="s">
        <v>3301</v>
      </c>
      <c r="C117" s="257" t="s">
        <v>3963</v>
      </c>
      <c r="D117" s="258">
        <v>45747</v>
      </c>
    </row>
    <row r="118" spans="1:4" x14ac:dyDescent="0.25">
      <c r="A118" s="256">
        <v>5</v>
      </c>
      <c r="B118" s="257" t="s">
        <v>3302</v>
      </c>
      <c r="C118" s="257" t="s">
        <v>3963</v>
      </c>
      <c r="D118" s="258">
        <v>45747</v>
      </c>
    </row>
    <row r="119" spans="1:4" x14ac:dyDescent="0.25">
      <c r="A119" s="256">
        <v>5</v>
      </c>
      <c r="B119" s="257" t="s">
        <v>3303</v>
      </c>
      <c r="C119" s="257" t="s">
        <v>3963</v>
      </c>
      <c r="D119" s="258">
        <v>45747</v>
      </c>
    </row>
    <row r="120" spans="1:4" x14ac:dyDescent="0.25">
      <c r="A120" s="256">
        <v>5</v>
      </c>
      <c r="B120" s="257" t="s">
        <v>3964</v>
      </c>
      <c r="C120" s="257" t="s">
        <v>3965</v>
      </c>
      <c r="D120" s="258">
        <v>45747</v>
      </c>
    </row>
    <row r="121" spans="1:4" x14ac:dyDescent="0.25">
      <c r="A121" s="256">
        <v>5</v>
      </c>
      <c r="B121" s="257" t="s">
        <v>3966</v>
      </c>
      <c r="C121" s="257" t="s">
        <v>3965</v>
      </c>
      <c r="D121" s="258">
        <v>45747</v>
      </c>
    </row>
    <row r="122" spans="1:4" x14ac:dyDescent="0.25">
      <c r="A122" s="256">
        <v>5</v>
      </c>
      <c r="B122" s="257" t="s">
        <v>3967</v>
      </c>
      <c r="C122" s="257" t="s">
        <v>3965</v>
      </c>
      <c r="D122" s="258">
        <v>45747</v>
      </c>
    </row>
    <row r="123" spans="1:4" x14ac:dyDescent="0.25">
      <c r="A123" s="256">
        <v>5</v>
      </c>
      <c r="B123" s="257" t="s">
        <v>3968</v>
      </c>
      <c r="C123" s="257" t="s">
        <v>3965</v>
      </c>
      <c r="D123" s="258">
        <v>45747</v>
      </c>
    </row>
    <row r="124" spans="1:4" x14ac:dyDescent="0.25">
      <c r="A124" s="256">
        <v>5</v>
      </c>
      <c r="B124" s="257" t="s">
        <v>3969</v>
      </c>
      <c r="C124" s="257" t="s">
        <v>3965</v>
      </c>
      <c r="D124" s="258">
        <v>45747</v>
      </c>
    </row>
    <row r="125" spans="1:4" x14ac:dyDescent="0.25">
      <c r="A125" s="256">
        <v>5</v>
      </c>
      <c r="B125" s="257" t="s">
        <v>3970</v>
      </c>
      <c r="C125" s="257" t="s">
        <v>3965</v>
      </c>
      <c r="D125" s="258">
        <v>45747</v>
      </c>
    </row>
    <row r="126" spans="1:4" x14ac:dyDescent="0.25">
      <c r="A126" s="256">
        <v>5</v>
      </c>
      <c r="B126" s="257" t="s">
        <v>3971</v>
      </c>
      <c r="C126" s="257" t="s">
        <v>3965</v>
      </c>
      <c r="D126" s="258">
        <v>45747</v>
      </c>
    </row>
    <row r="127" spans="1:4" x14ac:dyDescent="0.25">
      <c r="A127" s="256">
        <v>5</v>
      </c>
      <c r="B127" s="257" t="s">
        <v>3972</v>
      </c>
      <c r="C127" s="257" t="s">
        <v>3965</v>
      </c>
      <c r="D127" s="258">
        <v>45747</v>
      </c>
    </row>
    <row r="128" spans="1:4" x14ac:dyDescent="0.25">
      <c r="A128" s="256">
        <v>5</v>
      </c>
      <c r="B128" s="257" t="s">
        <v>3973</v>
      </c>
      <c r="C128" s="257" t="s">
        <v>3965</v>
      </c>
      <c r="D128" s="258">
        <v>45747</v>
      </c>
    </row>
    <row r="129" spans="1:4" x14ac:dyDescent="0.25">
      <c r="A129" s="256">
        <v>5</v>
      </c>
      <c r="B129" s="257" t="s">
        <v>3974</v>
      </c>
      <c r="C129" s="257" t="s">
        <v>3965</v>
      </c>
      <c r="D129" s="258">
        <v>45747</v>
      </c>
    </row>
    <row r="130" spans="1:4" x14ac:dyDescent="0.25">
      <c r="A130" s="256">
        <v>5</v>
      </c>
      <c r="B130" s="257" t="s">
        <v>3975</v>
      </c>
      <c r="C130" s="257" t="s">
        <v>3965</v>
      </c>
      <c r="D130" s="258">
        <v>45747</v>
      </c>
    </row>
    <row r="131" spans="1:4" x14ac:dyDescent="0.25">
      <c r="A131" s="256">
        <v>5</v>
      </c>
      <c r="B131" s="257" t="s">
        <v>3976</v>
      </c>
      <c r="C131" s="257" t="s">
        <v>3965</v>
      </c>
      <c r="D131" s="258">
        <v>45747</v>
      </c>
    </row>
    <row r="132" spans="1:4" x14ac:dyDescent="0.25">
      <c r="A132" s="256">
        <v>5</v>
      </c>
      <c r="B132" s="257" t="s">
        <v>3977</v>
      </c>
      <c r="C132" s="257" t="s">
        <v>3965</v>
      </c>
      <c r="D132" s="258">
        <v>45747</v>
      </c>
    </row>
    <row r="133" spans="1:4" x14ac:dyDescent="0.25">
      <c r="A133" s="256">
        <v>5</v>
      </c>
      <c r="B133" s="257" t="s">
        <v>3978</v>
      </c>
      <c r="C133" s="257" t="s">
        <v>3965</v>
      </c>
      <c r="D133" s="258">
        <v>45747</v>
      </c>
    </row>
    <row r="134" spans="1:4" x14ac:dyDescent="0.25">
      <c r="A134" s="256">
        <v>5</v>
      </c>
      <c r="B134" s="257" t="s">
        <v>3979</v>
      </c>
      <c r="C134" s="257" t="s">
        <v>3965</v>
      </c>
      <c r="D134" s="258">
        <v>45747</v>
      </c>
    </row>
    <row r="135" spans="1:4" x14ac:dyDescent="0.25">
      <c r="A135" s="256">
        <v>5</v>
      </c>
      <c r="B135" s="257" t="s">
        <v>3980</v>
      </c>
      <c r="C135" s="257" t="s">
        <v>3965</v>
      </c>
      <c r="D135" s="258">
        <v>45747</v>
      </c>
    </row>
    <row r="136" spans="1:4" x14ac:dyDescent="0.25">
      <c r="A136" s="256">
        <v>5</v>
      </c>
      <c r="B136" s="257" t="s">
        <v>3981</v>
      </c>
      <c r="C136" s="257" t="s">
        <v>3965</v>
      </c>
      <c r="D136" s="258">
        <v>45747</v>
      </c>
    </row>
    <row r="137" spans="1:4" x14ac:dyDescent="0.25">
      <c r="A137" s="256">
        <v>5</v>
      </c>
      <c r="B137" s="257" t="s">
        <v>3982</v>
      </c>
      <c r="C137" s="257" t="s">
        <v>3965</v>
      </c>
      <c r="D137" s="258">
        <v>45747</v>
      </c>
    </row>
    <row r="138" spans="1:4" x14ac:dyDescent="0.25">
      <c r="A138" s="256">
        <v>5</v>
      </c>
      <c r="B138" s="257" t="s">
        <v>3983</v>
      </c>
      <c r="C138" s="257" t="s">
        <v>3965</v>
      </c>
      <c r="D138" s="258">
        <v>45747</v>
      </c>
    </row>
    <row r="139" spans="1:4" x14ac:dyDescent="0.25">
      <c r="A139" s="256">
        <v>5</v>
      </c>
      <c r="B139" s="257" t="s">
        <v>3984</v>
      </c>
      <c r="C139" s="257" t="s">
        <v>3965</v>
      </c>
      <c r="D139" s="258">
        <v>45747</v>
      </c>
    </row>
    <row r="140" spans="1:4" x14ac:dyDescent="0.25">
      <c r="A140" s="256">
        <v>5</v>
      </c>
      <c r="B140" s="257" t="s">
        <v>3985</v>
      </c>
      <c r="C140" s="257" t="s">
        <v>3965</v>
      </c>
      <c r="D140" s="258">
        <v>45747</v>
      </c>
    </row>
    <row r="141" spans="1:4" x14ac:dyDescent="0.25">
      <c r="A141" s="256">
        <v>5</v>
      </c>
      <c r="B141" s="257" t="s">
        <v>3986</v>
      </c>
      <c r="C141" s="257" t="s">
        <v>3965</v>
      </c>
      <c r="D141" s="258">
        <v>45747</v>
      </c>
    </row>
    <row r="142" spans="1:4" x14ac:dyDescent="0.25">
      <c r="A142" s="256">
        <v>5</v>
      </c>
      <c r="B142" s="257" t="s">
        <v>3987</v>
      </c>
      <c r="C142" s="257" t="s">
        <v>3965</v>
      </c>
      <c r="D142" s="258">
        <v>45747</v>
      </c>
    </row>
    <row r="143" spans="1:4" x14ac:dyDescent="0.25">
      <c r="A143" s="256">
        <v>5</v>
      </c>
      <c r="B143" s="257" t="s">
        <v>3988</v>
      </c>
      <c r="C143" s="257" t="s">
        <v>3965</v>
      </c>
      <c r="D143" s="258">
        <v>45747</v>
      </c>
    </row>
    <row r="144" spans="1:4" x14ac:dyDescent="0.25">
      <c r="A144" s="256">
        <v>5</v>
      </c>
      <c r="B144" s="257" t="s">
        <v>3989</v>
      </c>
      <c r="C144" s="257" t="s">
        <v>3965</v>
      </c>
      <c r="D144" s="258">
        <v>45747</v>
      </c>
    </row>
    <row r="145" spans="1:4" x14ac:dyDescent="0.25">
      <c r="A145" s="256">
        <v>5</v>
      </c>
      <c r="B145" s="257" t="s">
        <v>3990</v>
      </c>
      <c r="C145" s="257" t="s">
        <v>3965</v>
      </c>
      <c r="D145" s="258">
        <v>45747</v>
      </c>
    </row>
    <row r="146" spans="1:4" x14ac:dyDescent="0.25">
      <c r="A146" s="256">
        <v>5</v>
      </c>
      <c r="B146" s="257" t="s">
        <v>3991</v>
      </c>
      <c r="C146" s="257" t="s">
        <v>3965</v>
      </c>
      <c r="D146" s="258">
        <v>45747</v>
      </c>
    </row>
    <row r="147" spans="1:4" x14ac:dyDescent="0.25">
      <c r="A147" s="256">
        <v>5</v>
      </c>
      <c r="B147" s="257" t="s">
        <v>3992</v>
      </c>
      <c r="C147" s="257" t="s">
        <v>3965</v>
      </c>
      <c r="D147" s="258">
        <v>45747</v>
      </c>
    </row>
    <row r="148" spans="1:4" x14ac:dyDescent="0.25">
      <c r="A148" s="256">
        <v>5</v>
      </c>
      <c r="B148" s="257" t="s">
        <v>3993</v>
      </c>
      <c r="C148" s="257" t="s">
        <v>3965</v>
      </c>
      <c r="D148" s="258">
        <v>45747</v>
      </c>
    </row>
    <row r="149" spans="1:4" x14ac:dyDescent="0.25">
      <c r="A149" s="256">
        <v>5</v>
      </c>
      <c r="B149" s="257" t="s">
        <v>3994</v>
      </c>
      <c r="C149" s="257" t="s">
        <v>3965</v>
      </c>
      <c r="D149" s="258">
        <v>45747</v>
      </c>
    </row>
    <row r="150" spans="1:4" x14ac:dyDescent="0.25">
      <c r="A150" s="256">
        <v>5</v>
      </c>
      <c r="B150" s="257" t="s">
        <v>3995</v>
      </c>
      <c r="C150" s="257" t="s">
        <v>3965</v>
      </c>
      <c r="D150" s="258">
        <v>45747</v>
      </c>
    </row>
    <row r="151" spans="1:4" x14ac:dyDescent="0.25">
      <c r="A151" s="256">
        <v>5</v>
      </c>
      <c r="B151" s="257" t="s">
        <v>3996</v>
      </c>
      <c r="C151" s="257" t="s">
        <v>3965</v>
      </c>
      <c r="D151" s="258">
        <v>45747</v>
      </c>
    </row>
    <row r="152" spans="1:4" x14ac:dyDescent="0.25">
      <c r="A152" s="256">
        <v>5</v>
      </c>
      <c r="B152" s="257" t="s">
        <v>3997</v>
      </c>
      <c r="C152" s="257" t="s">
        <v>3965</v>
      </c>
      <c r="D152" s="258">
        <v>45747</v>
      </c>
    </row>
    <row r="153" spans="1:4" x14ac:dyDescent="0.25">
      <c r="A153" s="256">
        <v>5</v>
      </c>
      <c r="B153" s="257" t="s">
        <v>3998</v>
      </c>
      <c r="C153" s="257" t="s">
        <v>3965</v>
      </c>
      <c r="D153" s="258">
        <v>45747</v>
      </c>
    </row>
    <row r="154" spans="1:4" x14ac:dyDescent="0.25">
      <c r="A154" s="256">
        <v>5</v>
      </c>
      <c r="B154" s="257" t="s">
        <v>3999</v>
      </c>
      <c r="C154" s="257" t="s">
        <v>3965</v>
      </c>
      <c r="D154" s="258">
        <v>45747</v>
      </c>
    </row>
    <row r="155" spans="1:4" x14ac:dyDescent="0.25">
      <c r="A155" s="256">
        <v>5</v>
      </c>
      <c r="B155" s="257" t="s">
        <v>4000</v>
      </c>
      <c r="C155" s="257" t="s">
        <v>3965</v>
      </c>
      <c r="D155" s="258">
        <v>45747</v>
      </c>
    </row>
    <row r="156" spans="1:4" x14ac:dyDescent="0.25">
      <c r="A156" s="256">
        <v>5</v>
      </c>
      <c r="B156" s="257" t="s">
        <v>4001</v>
      </c>
      <c r="C156" s="257" t="s">
        <v>3965</v>
      </c>
      <c r="D156" s="258">
        <v>45747</v>
      </c>
    </row>
    <row r="157" spans="1:4" x14ac:dyDescent="0.25">
      <c r="A157" s="256">
        <v>5</v>
      </c>
      <c r="B157" s="257" t="s">
        <v>4002</v>
      </c>
      <c r="C157" s="257" t="s">
        <v>3965</v>
      </c>
      <c r="D157" s="258">
        <v>45747</v>
      </c>
    </row>
    <row r="158" spans="1:4" x14ac:dyDescent="0.25">
      <c r="A158" s="256">
        <v>5</v>
      </c>
      <c r="B158" s="257" t="s">
        <v>4003</v>
      </c>
      <c r="C158" s="257" t="s">
        <v>3965</v>
      </c>
      <c r="D158" s="258">
        <v>45747</v>
      </c>
    </row>
    <row r="159" spans="1:4" x14ac:dyDescent="0.25">
      <c r="A159" s="256">
        <v>5</v>
      </c>
      <c r="B159" s="257" t="s">
        <v>4004</v>
      </c>
      <c r="C159" s="257" t="s">
        <v>3965</v>
      </c>
      <c r="D159" s="258">
        <v>45747</v>
      </c>
    </row>
    <row r="160" spans="1:4" x14ac:dyDescent="0.25">
      <c r="A160" s="256">
        <v>5</v>
      </c>
      <c r="B160" s="257" t="s">
        <v>4005</v>
      </c>
      <c r="C160" s="257" t="s">
        <v>3965</v>
      </c>
      <c r="D160" s="258">
        <v>45747</v>
      </c>
    </row>
    <row r="161" spans="1:4" x14ac:dyDescent="0.25">
      <c r="A161" s="256">
        <v>5</v>
      </c>
      <c r="B161" s="257" t="s">
        <v>4006</v>
      </c>
      <c r="C161" s="257" t="s">
        <v>3965</v>
      </c>
      <c r="D161" s="258">
        <v>45747</v>
      </c>
    </row>
    <row r="162" spans="1:4" x14ac:dyDescent="0.25">
      <c r="A162" s="256">
        <v>5</v>
      </c>
      <c r="B162" s="257" t="s">
        <v>4007</v>
      </c>
      <c r="C162" s="257" t="s">
        <v>3965</v>
      </c>
      <c r="D162" s="258">
        <v>45747</v>
      </c>
    </row>
    <row r="163" spans="1:4" x14ac:dyDescent="0.25">
      <c r="A163" s="256">
        <v>5</v>
      </c>
      <c r="B163" s="257" t="s">
        <v>4008</v>
      </c>
      <c r="C163" s="257" t="s">
        <v>3965</v>
      </c>
      <c r="D163" s="258">
        <v>45747</v>
      </c>
    </row>
    <row r="164" spans="1:4" x14ac:dyDescent="0.25">
      <c r="A164" s="256">
        <v>5</v>
      </c>
      <c r="B164" s="257" t="s">
        <v>4009</v>
      </c>
      <c r="C164" s="257" t="s">
        <v>3965</v>
      </c>
      <c r="D164" s="258">
        <v>45747</v>
      </c>
    </row>
    <row r="165" spans="1:4" x14ac:dyDescent="0.25">
      <c r="A165" s="256">
        <v>5</v>
      </c>
      <c r="B165" s="257" t="s">
        <v>4010</v>
      </c>
      <c r="C165" s="257" t="s">
        <v>3965</v>
      </c>
      <c r="D165" s="258">
        <v>45747</v>
      </c>
    </row>
    <row r="166" spans="1:4" x14ac:dyDescent="0.25">
      <c r="A166" s="256">
        <v>5</v>
      </c>
      <c r="B166" s="257" t="s">
        <v>4011</v>
      </c>
      <c r="C166" s="257" t="s">
        <v>3965</v>
      </c>
      <c r="D166" s="258">
        <v>45747</v>
      </c>
    </row>
    <row r="167" spans="1:4" x14ac:dyDescent="0.25">
      <c r="A167" s="256">
        <v>5</v>
      </c>
      <c r="B167" s="257" t="s">
        <v>4012</v>
      </c>
      <c r="C167" s="257" t="s">
        <v>3965</v>
      </c>
      <c r="D167" s="258">
        <v>45747</v>
      </c>
    </row>
    <row r="168" spans="1:4" x14ac:dyDescent="0.25">
      <c r="A168" s="256">
        <v>5</v>
      </c>
      <c r="B168" s="257" t="s">
        <v>4013</v>
      </c>
      <c r="C168" s="257" t="s">
        <v>3965</v>
      </c>
      <c r="D168" s="258">
        <v>45747</v>
      </c>
    </row>
    <row r="169" spans="1:4" x14ac:dyDescent="0.25">
      <c r="A169" s="256">
        <v>5</v>
      </c>
      <c r="B169" s="257" t="s">
        <v>4014</v>
      </c>
      <c r="C169" s="257" t="s">
        <v>3965</v>
      </c>
      <c r="D169" s="258">
        <v>45747</v>
      </c>
    </row>
    <row r="170" spans="1:4" x14ac:dyDescent="0.25">
      <c r="A170" s="256">
        <v>5</v>
      </c>
      <c r="B170" s="257" t="s">
        <v>4015</v>
      </c>
      <c r="C170" s="257" t="s">
        <v>3965</v>
      </c>
      <c r="D170" s="258">
        <v>45747</v>
      </c>
    </row>
    <row r="171" spans="1:4" x14ac:dyDescent="0.25">
      <c r="A171" s="256">
        <v>5</v>
      </c>
      <c r="B171" s="257" t="s">
        <v>4016</v>
      </c>
      <c r="C171" s="257" t="s">
        <v>3965</v>
      </c>
      <c r="D171" s="258">
        <v>45747</v>
      </c>
    </row>
    <row r="172" spans="1:4" x14ac:dyDescent="0.25">
      <c r="A172" s="256">
        <v>5</v>
      </c>
      <c r="B172" s="257" t="s">
        <v>4017</v>
      </c>
      <c r="C172" s="257" t="s">
        <v>3965</v>
      </c>
      <c r="D172" s="258">
        <v>45747</v>
      </c>
    </row>
    <row r="173" spans="1:4" x14ac:dyDescent="0.25">
      <c r="A173" s="256">
        <v>5</v>
      </c>
      <c r="B173" s="257" t="s">
        <v>4018</v>
      </c>
      <c r="C173" s="257" t="s">
        <v>3965</v>
      </c>
      <c r="D173" s="258">
        <v>45747</v>
      </c>
    </row>
    <row r="174" spans="1:4" x14ac:dyDescent="0.25">
      <c r="A174" s="256">
        <v>5</v>
      </c>
      <c r="B174" s="257" t="s">
        <v>4019</v>
      </c>
      <c r="C174" s="257" t="s">
        <v>3965</v>
      </c>
      <c r="D174" s="258">
        <v>45747</v>
      </c>
    </row>
    <row r="175" spans="1:4" x14ac:dyDescent="0.25">
      <c r="A175" s="256">
        <v>5</v>
      </c>
      <c r="B175" s="257" t="s">
        <v>4020</v>
      </c>
      <c r="C175" s="257" t="s">
        <v>3965</v>
      </c>
      <c r="D175" s="258">
        <v>45747</v>
      </c>
    </row>
    <row r="176" spans="1:4" x14ac:dyDescent="0.25">
      <c r="A176" s="256">
        <v>5</v>
      </c>
      <c r="B176" s="257" t="s">
        <v>4021</v>
      </c>
      <c r="C176" s="257" t="s">
        <v>3965</v>
      </c>
      <c r="D176" s="258">
        <v>45747</v>
      </c>
    </row>
    <row r="177" spans="1:4" x14ac:dyDescent="0.25">
      <c r="A177" s="256">
        <v>5</v>
      </c>
      <c r="B177" s="257" t="s">
        <v>4022</v>
      </c>
      <c r="C177" s="257" t="s">
        <v>3965</v>
      </c>
      <c r="D177" s="258">
        <v>45747</v>
      </c>
    </row>
    <row r="178" spans="1:4" x14ac:dyDescent="0.25">
      <c r="A178" s="256">
        <v>5</v>
      </c>
      <c r="B178" s="257" t="s">
        <v>4023</v>
      </c>
      <c r="C178" s="257" t="s">
        <v>3965</v>
      </c>
      <c r="D178" s="258">
        <v>45747</v>
      </c>
    </row>
    <row r="179" spans="1:4" x14ac:dyDescent="0.25">
      <c r="A179" s="256">
        <v>5</v>
      </c>
      <c r="B179" s="257" t="s">
        <v>4024</v>
      </c>
      <c r="C179" s="257" t="s">
        <v>3965</v>
      </c>
      <c r="D179" s="258">
        <v>45747</v>
      </c>
    </row>
    <row r="180" spans="1:4" x14ac:dyDescent="0.25">
      <c r="A180" s="256">
        <v>5</v>
      </c>
      <c r="B180" s="257" t="s">
        <v>4025</v>
      </c>
      <c r="C180" s="257" t="s">
        <v>3965</v>
      </c>
      <c r="D180" s="258">
        <v>45747</v>
      </c>
    </row>
    <row r="181" spans="1:4" x14ac:dyDescent="0.25">
      <c r="A181" s="256">
        <v>5</v>
      </c>
      <c r="B181" s="257" t="s">
        <v>4026</v>
      </c>
      <c r="C181" s="257" t="s">
        <v>3965</v>
      </c>
      <c r="D181" s="258">
        <v>45747</v>
      </c>
    </row>
    <row r="182" spans="1:4" x14ac:dyDescent="0.25">
      <c r="A182" s="256">
        <v>5</v>
      </c>
      <c r="B182" s="257" t="s">
        <v>4027</v>
      </c>
      <c r="C182" s="257" t="s">
        <v>3965</v>
      </c>
      <c r="D182" s="258">
        <v>45747</v>
      </c>
    </row>
    <row r="183" spans="1:4" x14ac:dyDescent="0.25">
      <c r="A183" s="256">
        <v>5</v>
      </c>
      <c r="B183" s="257" t="s">
        <v>4028</v>
      </c>
      <c r="C183" s="257" t="s">
        <v>3965</v>
      </c>
      <c r="D183" s="258">
        <v>45747</v>
      </c>
    </row>
    <row r="184" spans="1:4" x14ac:dyDescent="0.25">
      <c r="A184" s="256">
        <v>5</v>
      </c>
      <c r="B184" s="257" t="s">
        <v>4029</v>
      </c>
      <c r="C184" s="257" t="s">
        <v>3965</v>
      </c>
      <c r="D184" s="258">
        <v>45747</v>
      </c>
    </row>
    <row r="185" spans="1:4" x14ac:dyDescent="0.25">
      <c r="A185" s="256">
        <v>5</v>
      </c>
      <c r="B185" s="257" t="s">
        <v>4030</v>
      </c>
      <c r="C185" s="257" t="s">
        <v>3965</v>
      </c>
      <c r="D185" s="258">
        <v>45747</v>
      </c>
    </row>
    <row r="186" spans="1:4" x14ac:dyDescent="0.25">
      <c r="A186" s="256">
        <v>5</v>
      </c>
      <c r="B186" s="257" t="s">
        <v>4031</v>
      </c>
      <c r="C186" s="257" t="s">
        <v>3965</v>
      </c>
      <c r="D186" s="258">
        <v>45747</v>
      </c>
    </row>
    <row r="187" spans="1:4" x14ac:dyDescent="0.25">
      <c r="A187" s="256">
        <v>5</v>
      </c>
      <c r="B187" s="257" t="s">
        <v>4032</v>
      </c>
      <c r="C187" s="257" t="s">
        <v>3965</v>
      </c>
      <c r="D187" s="258">
        <v>45747</v>
      </c>
    </row>
    <row r="188" spans="1:4" x14ac:dyDescent="0.25">
      <c r="A188" s="256">
        <v>5</v>
      </c>
      <c r="B188" s="257" t="s">
        <v>4033</v>
      </c>
      <c r="C188" s="257" t="s">
        <v>3965</v>
      </c>
      <c r="D188" s="258">
        <v>45747</v>
      </c>
    </row>
    <row r="189" spans="1:4" x14ac:dyDescent="0.25">
      <c r="A189" s="256">
        <v>5</v>
      </c>
      <c r="B189" s="257" t="s">
        <v>4034</v>
      </c>
      <c r="C189" s="257" t="s">
        <v>3965</v>
      </c>
      <c r="D189" s="258">
        <v>45747</v>
      </c>
    </row>
    <row r="190" spans="1:4" x14ac:dyDescent="0.25">
      <c r="A190" s="256">
        <v>5</v>
      </c>
      <c r="B190" s="257" t="s">
        <v>4035</v>
      </c>
      <c r="C190" s="257" t="s">
        <v>3965</v>
      </c>
      <c r="D190" s="258">
        <v>45747</v>
      </c>
    </row>
    <row r="191" spans="1:4" x14ac:dyDescent="0.25">
      <c r="A191" s="256">
        <v>5</v>
      </c>
      <c r="B191" s="257" t="s">
        <v>4036</v>
      </c>
      <c r="C191" s="257" t="s">
        <v>3965</v>
      </c>
      <c r="D191" s="258">
        <v>45747</v>
      </c>
    </row>
    <row r="192" spans="1:4" x14ac:dyDescent="0.25">
      <c r="A192" s="256">
        <v>5</v>
      </c>
      <c r="B192" s="257" t="s">
        <v>4037</v>
      </c>
      <c r="C192" s="257" t="s">
        <v>3965</v>
      </c>
      <c r="D192" s="258">
        <v>45747</v>
      </c>
    </row>
    <row r="193" spans="1:4" x14ac:dyDescent="0.25">
      <c r="A193" s="256">
        <v>5</v>
      </c>
      <c r="B193" s="257" t="s">
        <v>4038</v>
      </c>
      <c r="C193" s="257" t="s">
        <v>3965</v>
      </c>
      <c r="D193" s="258">
        <v>45747</v>
      </c>
    </row>
    <row r="194" spans="1:4" x14ac:dyDescent="0.25">
      <c r="A194" s="256">
        <v>5</v>
      </c>
      <c r="B194" s="257" t="s">
        <v>4039</v>
      </c>
      <c r="C194" s="257" t="s">
        <v>3965</v>
      </c>
      <c r="D194" s="258">
        <v>45747</v>
      </c>
    </row>
    <row r="195" spans="1:4" x14ac:dyDescent="0.25">
      <c r="A195" s="256">
        <v>5</v>
      </c>
      <c r="B195" s="257" t="s">
        <v>4040</v>
      </c>
      <c r="C195" s="257" t="s">
        <v>3965</v>
      </c>
      <c r="D195" s="258">
        <v>45747</v>
      </c>
    </row>
    <row r="196" spans="1:4" x14ac:dyDescent="0.25">
      <c r="A196" s="256">
        <v>5</v>
      </c>
      <c r="B196" s="257" t="s">
        <v>4041</v>
      </c>
      <c r="C196" s="257" t="s">
        <v>3965</v>
      </c>
      <c r="D196" s="258">
        <v>45747</v>
      </c>
    </row>
    <row r="197" spans="1:4" x14ac:dyDescent="0.25">
      <c r="A197" s="256">
        <v>5</v>
      </c>
      <c r="B197" s="257" t="s">
        <v>4042</v>
      </c>
      <c r="C197" s="257" t="s">
        <v>3965</v>
      </c>
      <c r="D197" s="258">
        <v>45747</v>
      </c>
    </row>
    <row r="198" spans="1:4" x14ac:dyDescent="0.25">
      <c r="A198" s="256">
        <v>5</v>
      </c>
      <c r="B198" s="257" t="s">
        <v>4043</v>
      </c>
      <c r="C198" s="257" t="s">
        <v>3965</v>
      </c>
      <c r="D198" s="258">
        <v>45747</v>
      </c>
    </row>
    <row r="199" spans="1:4" x14ac:dyDescent="0.25">
      <c r="A199" s="256">
        <v>5</v>
      </c>
      <c r="B199" s="257" t="s">
        <v>4044</v>
      </c>
      <c r="C199" s="257" t="s">
        <v>3965</v>
      </c>
      <c r="D199" s="258">
        <v>45747</v>
      </c>
    </row>
    <row r="200" spans="1:4" x14ac:dyDescent="0.25">
      <c r="A200" s="256">
        <v>5</v>
      </c>
      <c r="B200" s="257" t="s">
        <v>4045</v>
      </c>
      <c r="C200" s="257" t="s">
        <v>3965</v>
      </c>
      <c r="D200" s="258">
        <v>45747</v>
      </c>
    </row>
    <row r="201" spans="1:4" x14ac:dyDescent="0.25">
      <c r="A201" s="256">
        <v>5</v>
      </c>
      <c r="B201" s="257" t="s">
        <v>1084</v>
      </c>
      <c r="C201" s="257" t="s">
        <v>4046</v>
      </c>
      <c r="D201" s="258">
        <v>45747</v>
      </c>
    </row>
    <row r="202" spans="1:4" x14ac:dyDescent="0.25">
      <c r="A202" s="256">
        <v>5</v>
      </c>
      <c r="B202" s="257" t="s">
        <v>1088</v>
      </c>
      <c r="C202" s="257" t="s">
        <v>4046</v>
      </c>
      <c r="D202" s="258">
        <v>45747</v>
      </c>
    </row>
    <row r="203" spans="1:4" x14ac:dyDescent="0.25">
      <c r="A203" s="256">
        <v>5</v>
      </c>
      <c r="B203" s="257" t="s">
        <v>1091</v>
      </c>
      <c r="C203" s="257" t="s">
        <v>4046</v>
      </c>
      <c r="D203" s="258">
        <v>45747</v>
      </c>
    </row>
    <row r="204" spans="1:4" x14ac:dyDescent="0.25">
      <c r="A204" s="256">
        <v>5</v>
      </c>
      <c r="B204" s="257" t="s">
        <v>1094</v>
      </c>
      <c r="C204" s="257" t="s">
        <v>4046</v>
      </c>
      <c r="D204" s="258">
        <v>45747</v>
      </c>
    </row>
    <row r="205" spans="1:4" x14ac:dyDescent="0.25">
      <c r="A205" s="256">
        <v>5</v>
      </c>
      <c r="B205" s="257" t="s">
        <v>1096</v>
      </c>
      <c r="C205" s="257" t="s">
        <v>4046</v>
      </c>
      <c r="D205" s="258">
        <v>45747</v>
      </c>
    </row>
    <row r="206" spans="1:4" x14ac:dyDescent="0.25">
      <c r="A206" s="256">
        <v>5</v>
      </c>
      <c r="B206" s="257" t="s">
        <v>1098</v>
      </c>
      <c r="C206" s="257" t="s">
        <v>4046</v>
      </c>
      <c r="D206" s="258">
        <v>45747</v>
      </c>
    </row>
    <row r="207" spans="1:4" x14ac:dyDescent="0.25">
      <c r="A207" s="256">
        <v>5</v>
      </c>
      <c r="B207" s="257" t="s">
        <v>1100</v>
      </c>
      <c r="C207" s="257" t="s">
        <v>4046</v>
      </c>
      <c r="D207" s="258">
        <v>45747</v>
      </c>
    </row>
    <row r="208" spans="1:4" x14ac:dyDescent="0.25">
      <c r="A208" s="256">
        <v>5</v>
      </c>
      <c r="B208" s="257" t="s">
        <v>1102</v>
      </c>
      <c r="C208" s="257" t="s">
        <v>4046</v>
      </c>
      <c r="D208" s="258">
        <v>45747</v>
      </c>
    </row>
    <row r="209" spans="1:4" x14ac:dyDescent="0.25">
      <c r="A209" s="256">
        <v>5</v>
      </c>
      <c r="B209" s="257" t="s">
        <v>1103</v>
      </c>
      <c r="C209" s="257" t="s">
        <v>4046</v>
      </c>
      <c r="D209" s="258">
        <v>45747</v>
      </c>
    </row>
    <row r="210" spans="1:4" x14ac:dyDescent="0.25">
      <c r="A210" s="256">
        <v>5</v>
      </c>
      <c r="B210" s="257" t="s">
        <v>1105</v>
      </c>
      <c r="C210" s="257" t="s">
        <v>4046</v>
      </c>
      <c r="D210" s="258">
        <v>45747</v>
      </c>
    </row>
    <row r="211" spans="1:4" x14ac:dyDescent="0.25">
      <c r="A211" s="256">
        <v>5</v>
      </c>
      <c r="B211" s="257" t="s">
        <v>1107</v>
      </c>
      <c r="C211" s="257" t="s">
        <v>4046</v>
      </c>
      <c r="D211" s="258">
        <v>45747</v>
      </c>
    </row>
    <row r="212" spans="1:4" x14ac:dyDescent="0.25">
      <c r="A212" s="256">
        <v>5</v>
      </c>
      <c r="B212" s="257" t="s">
        <v>1109</v>
      </c>
      <c r="C212" s="257" t="s">
        <v>4046</v>
      </c>
      <c r="D212" s="258">
        <v>45747</v>
      </c>
    </row>
    <row r="213" spans="1:4" x14ac:dyDescent="0.25">
      <c r="A213" s="256">
        <v>5</v>
      </c>
      <c r="B213" s="257" t="s">
        <v>1111</v>
      </c>
      <c r="C213" s="257" t="s">
        <v>4046</v>
      </c>
      <c r="D213" s="258">
        <v>45747</v>
      </c>
    </row>
    <row r="214" spans="1:4" x14ac:dyDescent="0.25">
      <c r="A214" s="256">
        <v>5</v>
      </c>
      <c r="B214" s="257" t="s">
        <v>1113</v>
      </c>
      <c r="C214" s="257" t="s">
        <v>4046</v>
      </c>
      <c r="D214" s="258">
        <v>45747</v>
      </c>
    </row>
    <row r="215" spans="1:4" x14ac:dyDescent="0.25">
      <c r="A215" s="256">
        <v>5</v>
      </c>
      <c r="B215" s="257" t="s">
        <v>1115</v>
      </c>
      <c r="C215" s="257" t="s">
        <v>4046</v>
      </c>
      <c r="D215" s="258">
        <v>45747</v>
      </c>
    </row>
    <row r="216" spans="1:4" x14ac:dyDescent="0.25">
      <c r="A216" s="256">
        <v>5</v>
      </c>
      <c r="B216" s="257" t="s">
        <v>1117</v>
      </c>
      <c r="C216" s="257" t="s">
        <v>4046</v>
      </c>
      <c r="D216" s="258">
        <v>45747</v>
      </c>
    </row>
    <row r="217" spans="1:4" x14ac:dyDescent="0.25">
      <c r="A217" s="256">
        <v>5</v>
      </c>
      <c r="B217" s="257" t="s">
        <v>1119</v>
      </c>
      <c r="C217" s="257" t="s">
        <v>4046</v>
      </c>
      <c r="D217" s="258">
        <v>45747</v>
      </c>
    </row>
    <row r="218" spans="1:4" x14ac:dyDescent="0.25">
      <c r="A218" s="256">
        <v>5</v>
      </c>
      <c r="B218" s="257" t="s">
        <v>1120</v>
      </c>
      <c r="C218" s="257" t="s">
        <v>4046</v>
      </c>
      <c r="D218" s="258">
        <v>45747</v>
      </c>
    </row>
    <row r="219" spans="1:4" x14ac:dyDescent="0.25">
      <c r="A219" s="256">
        <v>5</v>
      </c>
      <c r="B219" s="257" t="s">
        <v>1122</v>
      </c>
      <c r="C219" s="257" t="s">
        <v>4046</v>
      </c>
      <c r="D219" s="258">
        <v>45747</v>
      </c>
    </row>
    <row r="220" spans="1:4" x14ac:dyDescent="0.25">
      <c r="A220" s="256">
        <v>5</v>
      </c>
      <c r="B220" s="257" t="s">
        <v>1124</v>
      </c>
      <c r="C220" s="257" t="s">
        <v>4046</v>
      </c>
      <c r="D220" s="258">
        <v>45747</v>
      </c>
    </row>
    <row r="221" spans="1:4" x14ac:dyDescent="0.25">
      <c r="A221" s="256">
        <v>5</v>
      </c>
      <c r="B221" s="257" t="s">
        <v>1125</v>
      </c>
      <c r="C221" s="257" t="s">
        <v>4046</v>
      </c>
      <c r="D221" s="258">
        <v>45747</v>
      </c>
    </row>
    <row r="222" spans="1:4" x14ac:dyDescent="0.25">
      <c r="A222" s="256">
        <v>5</v>
      </c>
      <c r="B222" s="257" t="s">
        <v>1126</v>
      </c>
      <c r="C222" s="257" t="s">
        <v>4046</v>
      </c>
      <c r="D222" s="258">
        <v>45747</v>
      </c>
    </row>
    <row r="223" spans="1:4" x14ac:dyDescent="0.25">
      <c r="A223" s="256">
        <v>5</v>
      </c>
      <c r="B223" s="257" t="s">
        <v>1127</v>
      </c>
      <c r="C223" s="257" t="s">
        <v>4046</v>
      </c>
      <c r="D223" s="258">
        <v>45747</v>
      </c>
    </row>
    <row r="224" spans="1:4" x14ac:dyDescent="0.25">
      <c r="A224" s="256">
        <v>5</v>
      </c>
      <c r="B224" s="257" t="s">
        <v>1128</v>
      </c>
      <c r="C224" s="257" t="s">
        <v>4046</v>
      </c>
      <c r="D224" s="258">
        <v>45747</v>
      </c>
    </row>
    <row r="225" spans="1:4" x14ac:dyDescent="0.25">
      <c r="A225" s="256">
        <v>5</v>
      </c>
      <c r="B225" s="257" t="s">
        <v>1130</v>
      </c>
      <c r="C225" s="257" t="s">
        <v>4046</v>
      </c>
      <c r="D225" s="258">
        <v>45747</v>
      </c>
    </row>
    <row r="226" spans="1:4" x14ac:dyDescent="0.25">
      <c r="A226" s="256">
        <v>5</v>
      </c>
      <c r="B226" s="257" t="s">
        <v>1131</v>
      </c>
      <c r="C226" s="257" t="s">
        <v>4046</v>
      </c>
      <c r="D226" s="258">
        <v>45747</v>
      </c>
    </row>
    <row r="227" spans="1:4" x14ac:dyDescent="0.25">
      <c r="A227" s="256">
        <v>5</v>
      </c>
      <c r="B227" s="257" t="s">
        <v>1132</v>
      </c>
      <c r="C227" s="257" t="s">
        <v>4046</v>
      </c>
      <c r="D227" s="258">
        <v>45747</v>
      </c>
    </row>
    <row r="228" spans="1:4" x14ac:dyDescent="0.25">
      <c r="A228" s="256">
        <v>5</v>
      </c>
      <c r="B228" s="257" t="s">
        <v>1142</v>
      </c>
      <c r="C228" s="257" t="s">
        <v>4046</v>
      </c>
      <c r="D228" s="258">
        <v>45747</v>
      </c>
    </row>
    <row r="229" spans="1:4" x14ac:dyDescent="0.25">
      <c r="A229" s="256">
        <v>5</v>
      </c>
      <c r="B229" s="257" t="s">
        <v>1145</v>
      </c>
      <c r="C229" s="257" t="s">
        <v>4046</v>
      </c>
      <c r="D229" s="258">
        <v>45747</v>
      </c>
    </row>
    <row r="230" spans="1:4" x14ac:dyDescent="0.25">
      <c r="A230" s="256">
        <v>5</v>
      </c>
      <c r="B230" s="257" t="s">
        <v>1147</v>
      </c>
      <c r="C230" s="257" t="s">
        <v>4046</v>
      </c>
      <c r="D230" s="258">
        <v>45747</v>
      </c>
    </row>
    <row r="231" spans="1:4" x14ac:dyDescent="0.25">
      <c r="A231" s="256">
        <v>5</v>
      </c>
      <c r="B231" s="257" t="s">
        <v>1148</v>
      </c>
      <c r="C231" s="257" t="s">
        <v>4046</v>
      </c>
      <c r="D231" s="258">
        <v>45747</v>
      </c>
    </row>
    <row r="232" spans="1:4" x14ac:dyDescent="0.25">
      <c r="A232" s="256">
        <v>5</v>
      </c>
      <c r="B232" s="257" t="s">
        <v>1150</v>
      </c>
      <c r="C232" s="257" t="s">
        <v>4046</v>
      </c>
      <c r="D232" s="258">
        <v>45747</v>
      </c>
    </row>
    <row r="233" spans="1:4" x14ac:dyDescent="0.25">
      <c r="A233" s="256">
        <v>5</v>
      </c>
      <c r="B233" s="257" t="s">
        <v>1152</v>
      </c>
      <c r="C233" s="257" t="s">
        <v>4046</v>
      </c>
      <c r="D233" s="258">
        <v>45747</v>
      </c>
    </row>
    <row r="234" spans="1:4" x14ac:dyDescent="0.25">
      <c r="A234" s="256">
        <v>5</v>
      </c>
      <c r="B234" s="257" t="s">
        <v>1154</v>
      </c>
      <c r="C234" s="257" t="s">
        <v>4046</v>
      </c>
      <c r="D234" s="258">
        <v>45747</v>
      </c>
    </row>
    <row r="235" spans="1:4" x14ac:dyDescent="0.25">
      <c r="A235" s="256">
        <v>5</v>
      </c>
      <c r="B235" s="257" t="s">
        <v>1155</v>
      </c>
      <c r="C235" s="257" t="s">
        <v>4046</v>
      </c>
      <c r="D235" s="258">
        <v>45747</v>
      </c>
    </row>
    <row r="236" spans="1:4" x14ac:dyDescent="0.25">
      <c r="A236" s="256">
        <v>5</v>
      </c>
      <c r="B236" s="257" t="s">
        <v>1191</v>
      </c>
      <c r="C236" s="257" t="s">
        <v>4046</v>
      </c>
      <c r="D236" s="258">
        <v>45747</v>
      </c>
    </row>
    <row r="237" spans="1:4" x14ac:dyDescent="0.25">
      <c r="A237" s="256">
        <v>5</v>
      </c>
      <c r="B237" s="257" t="s">
        <v>1194</v>
      </c>
      <c r="C237" s="257" t="s">
        <v>4046</v>
      </c>
      <c r="D237" s="258">
        <v>45747</v>
      </c>
    </row>
    <row r="238" spans="1:4" x14ac:dyDescent="0.25">
      <c r="A238" s="256">
        <v>5</v>
      </c>
      <c r="B238" s="257" t="s">
        <v>1203</v>
      </c>
      <c r="C238" s="257" t="s">
        <v>4046</v>
      </c>
      <c r="D238" s="258">
        <v>45747</v>
      </c>
    </row>
    <row r="239" spans="1:4" x14ac:dyDescent="0.25">
      <c r="A239" s="256">
        <v>5</v>
      </c>
      <c r="B239" s="257" t="s">
        <v>1211</v>
      </c>
      <c r="C239" s="257" t="s">
        <v>4046</v>
      </c>
      <c r="D239" s="258">
        <v>45747</v>
      </c>
    </row>
    <row r="240" spans="1:4" x14ac:dyDescent="0.25">
      <c r="A240" s="256">
        <v>5</v>
      </c>
      <c r="B240" s="257" t="s">
        <v>1212</v>
      </c>
      <c r="C240" s="257" t="s">
        <v>4046</v>
      </c>
      <c r="D240" s="258">
        <v>45747</v>
      </c>
    </row>
    <row r="241" spans="1:4" x14ac:dyDescent="0.25">
      <c r="A241" s="256">
        <v>5</v>
      </c>
      <c r="B241" s="257" t="s">
        <v>1216</v>
      </c>
      <c r="C241" s="257" t="s">
        <v>4046</v>
      </c>
      <c r="D241" s="258">
        <v>45747</v>
      </c>
    </row>
    <row r="242" spans="1:4" x14ac:dyDescent="0.25">
      <c r="A242" s="256">
        <v>5</v>
      </c>
      <c r="B242" s="257" t="s">
        <v>1220</v>
      </c>
      <c r="C242" s="257" t="s">
        <v>4046</v>
      </c>
      <c r="D242" s="258">
        <v>45747</v>
      </c>
    </row>
    <row r="243" spans="1:4" x14ac:dyDescent="0.25">
      <c r="A243" s="256">
        <v>5</v>
      </c>
      <c r="B243" s="257" t="s">
        <v>1222</v>
      </c>
      <c r="C243" s="257" t="s">
        <v>4046</v>
      </c>
      <c r="D243" s="258">
        <v>45747</v>
      </c>
    </row>
    <row r="244" spans="1:4" x14ac:dyDescent="0.25">
      <c r="A244" s="256">
        <v>5</v>
      </c>
      <c r="B244" s="257" t="s">
        <v>1224</v>
      </c>
      <c r="C244" s="257" t="s">
        <v>4046</v>
      </c>
      <c r="D244" s="258">
        <v>45747</v>
      </c>
    </row>
    <row r="245" spans="1:4" x14ac:dyDescent="0.25">
      <c r="A245" s="256">
        <v>5</v>
      </c>
      <c r="B245" s="257" t="s">
        <v>1225</v>
      </c>
      <c r="C245" s="257" t="s">
        <v>4046</v>
      </c>
      <c r="D245" s="258">
        <v>45747</v>
      </c>
    </row>
    <row r="246" spans="1:4" x14ac:dyDescent="0.25">
      <c r="A246" s="256">
        <v>5</v>
      </c>
      <c r="B246" s="257" t="s">
        <v>1226</v>
      </c>
      <c r="C246" s="257" t="s">
        <v>4046</v>
      </c>
      <c r="D246" s="258">
        <v>45747</v>
      </c>
    </row>
    <row r="247" spans="1:4" x14ac:dyDescent="0.25">
      <c r="A247" s="256">
        <v>5</v>
      </c>
      <c r="B247" s="257" t="s">
        <v>1228</v>
      </c>
      <c r="C247" s="257" t="s">
        <v>4046</v>
      </c>
      <c r="D247" s="258">
        <v>45747</v>
      </c>
    </row>
    <row r="248" spans="1:4" x14ac:dyDescent="0.25">
      <c r="A248" s="256">
        <v>5</v>
      </c>
      <c r="B248" s="257" t="s">
        <v>1230</v>
      </c>
      <c r="C248" s="257" t="s">
        <v>4046</v>
      </c>
      <c r="D248" s="258">
        <v>45747</v>
      </c>
    </row>
    <row r="249" spans="1:4" x14ac:dyDescent="0.25">
      <c r="A249" s="256">
        <v>5</v>
      </c>
      <c r="B249" s="257" t="s">
        <v>1231</v>
      </c>
      <c r="C249" s="257" t="s">
        <v>4046</v>
      </c>
      <c r="D249" s="258">
        <v>45747</v>
      </c>
    </row>
    <row r="250" spans="1:4" x14ac:dyDescent="0.25">
      <c r="A250" s="256">
        <v>5</v>
      </c>
      <c r="B250" s="257" t="s">
        <v>1233</v>
      </c>
      <c r="C250" s="257" t="s">
        <v>4046</v>
      </c>
      <c r="D250" s="258">
        <v>45747</v>
      </c>
    </row>
    <row r="251" spans="1:4" x14ac:dyDescent="0.25">
      <c r="A251" s="256">
        <v>5</v>
      </c>
      <c r="B251" s="257" t="s">
        <v>1234</v>
      </c>
      <c r="C251" s="257" t="s">
        <v>4046</v>
      </c>
      <c r="D251" s="258">
        <v>45747</v>
      </c>
    </row>
    <row r="252" spans="1:4" x14ac:dyDescent="0.25">
      <c r="A252" s="256">
        <v>5</v>
      </c>
      <c r="B252" s="257" t="s">
        <v>1239</v>
      </c>
      <c r="C252" s="257" t="s">
        <v>4046</v>
      </c>
      <c r="D252" s="258">
        <v>45747</v>
      </c>
    </row>
    <row r="253" spans="1:4" x14ac:dyDescent="0.25">
      <c r="A253" s="256">
        <v>5</v>
      </c>
      <c r="B253" s="257" t="s">
        <v>1241</v>
      </c>
      <c r="C253" s="257" t="s">
        <v>4046</v>
      </c>
      <c r="D253" s="258">
        <v>45747</v>
      </c>
    </row>
    <row r="254" spans="1:4" x14ac:dyDescent="0.25">
      <c r="A254" s="256">
        <v>5</v>
      </c>
      <c r="B254" s="257" t="s">
        <v>1242</v>
      </c>
      <c r="C254" s="257" t="s">
        <v>4046</v>
      </c>
      <c r="D254" s="258">
        <v>45747</v>
      </c>
    </row>
    <row r="255" spans="1:4" x14ac:dyDescent="0.25">
      <c r="A255" s="256">
        <v>5</v>
      </c>
      <c r="B255" s="257" t="s">
        <v>1243</v>
      </c>
      <c r="C255" s="257" t="s">
        <v>4046</v>
      </c>
      <c r="D255" s="258">
        <v>45747</v>
      </c>
    </row>
    <row r="256" spans="1:4" x14ac:dyDescent="0.25">
      <c r="A256" s="256">
        <v>5</v>
      </c>
      <c r="B256" s="257" t="s">
        <v>1244</v>
      </c>
      <c r="C256" s="257" t="s">
        <v>4046</v>
      </c>
      <c r="D256" s="258">
        <v>45747</v>
      </c>
    </row>
    <row r="257" spans="1:4" x14ac:dyDescent="0.25">
      <c r="A257" s="256">
        <v>5</v>
      </c>
      <c r="B257" s="257" t="s">
        <v>1245</v>
      </c>
      <c r="C257" s="257" t="s">
        <v>4046</v>
      </c>
      <c r="D257" s="258">
        <v>45747</v>
      </c>
    </row>
    <row r="258" spans="1:4" x14ac:dyDescent="0.25">
      <c r="A258" s="256">
        <v>5</v>
      </c>
      <c r="B258" s="257" t="s">
        <v>1246</v>
      </c>
      <c r="C258" s="257" t="s">
        <v>4046</v>
      </c>
      <c r="D258" s="258">
        <v>45747</v>
      </c>
    </row>
    <row r="259" spans="1:4" x14ac:dyDescent="0.25">
      <c r="A259" s="256">
        <v>5</v>
      </c>
      <c r="B259" s="257" t="s">
        <v>1248</v>
      </c>
      <c r="C259" s="257" t="s">
        <v>4046</v>
      </c>
      <c r="D259" s="258">
        <v>45747</v>
      </c>
    </row>
    <row r="260" spans="1:4" x14ac:dyDescent="0.25">
      <c r="A260" s="256">
        <v>5</v>
      </c>
      <c r="B260" s="257" t="s">
        <v>1249</v>
      </c>
      <c r="C260" s="257" t="s">
        <v>4046</v>
      </c>
      <c r="D260" s="258">
        <v>45747</v>
      </c>
    </row>
    <row r="261" spans="1:4" x14ac:dyDescent="0.25">
      <c r="A261" s="256">
        <v>5</v>
      </c>
      <c r="B261" s="257" t="s">
        <v>1250</v>
      </c>
      <c r="C261" s="257" t="s">
        <v>4046</v>
      </c>
      <c r="D261" s="258">
        <v>45747</v>
      </c>
    </row>
    <row r="262" spans="1:4" x14ac:dyDescent="0.25">
      <c r="A262" s="256">
        <v>5</v>
      </c>
      <c r="B262" s="257" t="s">
        <v>1252</v>
      </c>
      <c r="C262" s="257" t="s">
        <v>4046</v>
      </c>
      <c r="D262" s="258">
        <v>45747</v>
      </c>
    </row>
    <row r="263" spans="1:4" x14ac:dyDescent="0.25">
      <c r="A263" s="256">
        <v>5</v>
      </c>
      <c r="B263" s="257" t="s">
        <v>1254</v>
      </c>
      <c r="C263" s="257" t="s">
        <v>4046</v>
      </c>
      <c r="D263" s="258">
        <v>45747</v>
      </c>
    </row>
    <row r="264" spans="1:4" x14ac:dyDescent="0.25">
      <c r="A264" s="256">
        <v>5</v>
      </c>
      <c r="B264" s="257" t="s">
        <v>1256</v>
      </c>
      <c r="C264" s="257" t="s">
        <v>4046</v>
      </c>
      <c r="D264" s="258">
        <v>45747</v>
      </c>
    </row>
    <row r="265" spans="1:4" x14ac:dyDescent="0.25">
      <c r="A265" s="256">
        <v>5</v>
      </c>
      <c r="B265" s="257" t="s">
        <v>1259</v>
      </c>
      <c r="C265" s="257" t="s">
        <v>4046</v>
      </c>
      <c r="D265" s="258">
        <v>45747</v>
      </c>
    </row>
    <row r="266" spans="1:4" x14ac:dyDescent="0.25">
      <c r="A266" s="256">
        <v>5</v>
      </c>
      <c r="B266" s="257" t="s">
        <v>1263</v>
      </c>
      <c r="C266" s="257" t="s">
        <v>4046</v>
      </c>
      <c r="D266" s="258">
        <v>45747</v>
      </c>
    </row>
    <row r="267" spans="1:4" x14ac:dyDescent="0.25">
      <c r="A267" s="256">
        <v>5</v>
      </c>
      <c r="B267" s="257" t="s">
        <v>1267</v>
      </c>
      <c r="C267" s="257" t="s">
        <v>4046</v>
      </c>
      <c r="D267" s="258">
        <v>45747</v>
      </c>
    </row>
    <row r="268" spans="1:4" x14ac:dyDescent="0.25">
      <c r="A268" s="256">
        <v>5</v>
      </c>
      <c r="B268" s="257" t="s">
        <v>1269</v>
      </c>
      <c r="C268" s="257" t="s">
        <v>4046</v>
      </c>
      <c r="D268" s="258">
        <v>45747</v>
      </c>
    </row>
    <row r="269" spans="1:4" x14ac:dyDescent="0.25">
      <c r="A269" s="256">
        <v>5</v>
      </c>
      <c r="B269" s="257" t="s">
        <v>1273</v>
      </c>
      <c r="C269" s="257" t="s">
        <v>4046</v>
      </c>
      <c r="D269" s="258">
        <v>45747</v>
      </c>
    </row>
    <row r="270" spans="1:4" x14ac:dyDescent="0.25">
      <c r="A270" s="256">
        <v>5</v>
      </c>
      <c r="B270" s="257" t="s">
        <v>1276</v>
      </c>
      <c r="C270" s="257" t="s">
        <v>4046</v>
      </c>
      <c r="D270" s="258">
        <v>45747</v>
      </c>
    </row>
    <row r="271" spans="1:4" x14ac:dyDescent="0.25">
      <c r="A271" s="256">
        <v>5</v>
      </c>
      <c r="B271" s="257" t="s">
        <v>1278</v>
      </c>
      <c r="C271" s="257" t="s">
        <v>4046</v>
      </c>
      <c r="D271" s="258">
        <v>45747</v>
      </c>
    </row>
    <row r="272" spans="1:4" x14ac:dyDescent="0.25">
      <c r="A272" s="256">
        <v>5</v>
      </c>
      <c r="B272" s="257" t="s">
        <v>1279</v>
      </c>
      <c r="C272" s="257" t="s">
        <v>4046</v>
      </c>
      <c r="D272" s="258">
        <v>45747</v>
      </c>
    </row>
    <row r="273" spans="1:4" x14ac:dyDescent="0.25">
      <c r="A273" s="256">
        <v>5</v>
      </c>
      <c r="B273" s="257" t="s">
        <v>1280</v>
      </c>
      <c r="C273" s="257" t="s">
        <v>4046</v>
      </c>
      <c r="D273" s="258">
        <v>45747</v>
      </c>
    </row>
    <row r="274" spans="1:4" x14ac:dyDescent="0.25">
      <c r="A274" s="256">
        <v>5</v>
      </c>
      <c r="B274" s="257" t="s">
        <v>1281</v>
      </c>
      <c r="C274" s="257" t="s">
        <v>4046</v>
      </c>
      <c r="D274" s="258">
        <v>45747</v>
      </c>
    </row>
    <row r="275" spans="1:4" x14ac:dyDescent="0.25">
      <c r="A275" s="256">
        <v>5</v>
      </c>
      <c r="B275" s="257" t="s">
        <v>1282</v>
      </c>
      <c r="C275" s="257" t="s">
        <v>4046</v>
      </c>
      <c r="D275" s="258">
        <v>45747</v>
      </c>
    </row>
    <row r="276" spans="1:4" x14ac:dyDescent="0.25">
      <c r="A276" s="256">
        <v>5</v>
      </c>
      <c r="B276" s="257" t="s">
        <v>1283</v>
      </c>
      <c r="C276" s="257" t="s">
        <v>4046</v>
      </c>
      <c r="D276" s="258">
        <v>45747</v>
      </c>
    </row>
    <row r="277" spans="1:4" x14ac:dyDescent="0.25">
      <c r="A277" s="256">
        <v>5</v>
      </c>
      <c r="B277" s="257" t="s">
        <v>1284</v>
      </c>
      <c r="C277" s="257" t="s">
        <v>4046</v>
      </c>
      <c r="D277" s="258">
        <v>45747</v>
      </c>
    </row>
    <row r="278" spans="1:4" x14ac:dyDescent="0.25">
      <c r="A278" s="256">
        <v>5</v>
      </c>
      <c r="B278" s="257" t="s">
        <v>1285</v>
      </c>
      <c r="C278" s="257" t="s">
        <v>4046</v>
      </c>
      <c r="D278" s="258">
        <v>45747</v>
      </c>
    </row>
    <row r="279" spans="1:4" x14ac:dyDescent="0.25">
      <c r="A279" s="256">
        <v>5</v>
      </c>
      <c r="B279" s="257" t="s">
        <v>1286</v>
      </c>
      <c r="C279" s="257" t="s">
        <v>4046</v>
      </c>
      <c r="D279" s="258">
        <v>45747</v>
      </c>
    </row>
    <row r="280" spans="1:4" x14ac:dyDescent="0.25">
      <c r="A280" s="256">
        <v>5</v>
      </c>
      <c r="B280" s="257" t="s">
        <v>1288</v>
      </c>
      <c r="C280" s="257" t="s">
        <v>4046</v>
      </c>
      <c r="D280" s="258">
        <v>45747</v>
      </c>
    </row>
    <row r="281" spans="1:4" x14ac:dyDescent="0.25">
      <c r="A281" s="256">
        <v>5</v>
      </c>
      <c r="B281" s="257" t="s">
        <v>1289</v>
      </c>
      <c r="C281" s="257" t="s">
        <v>4046</v>
      </c>
      <c r="D281" s="258">
        <v>45747</v>
      </c>
    </row>
    <row r="282" spans="1:4" x14ac:dyDescent="0.25">
      <c r="A282" s="256">
        <v>5</v>
      </c>
      <c r="B282" s="257" t="s">
        <v>1290</v>
      </c>
      <c r="C282" s="257" t="s">
        <v>4046</v>
      </c>
      <c r="D282" s="258">
        <v>45747</v>
      </c>
    </row>
    <row r="283" spans="1:4" x14ac:dyDescent="0.25">
      <c r="A283" s="256">
        <v>5</v>
      </c>
      <c r="B283" s="257" t="s">
        <v>1291</v>
      </c>
      <c r="C283" s="257" t="s">
        <v>4046</v>
      </c>
      <c r="D283" s="258">
        <v>45747</v>
      </c>
    </row>
    <row r="284" spans="1:4" x14ac:dyDescent="0.25">
      <c r="A284" s="256">
        <v>5</v>
      </c>
      <c r="B284" s="257" t="s">
        <v>1292</v>
      </c>
      <c r="C284" s="257" t="s">
        <v>4046</v>
      </c>
      <c r="D284" s="258">
        <v>45747</v>
      </c>
    </row>
    <row r="285" spans="1:4" x14ac:dyDescent="0.25">
      <c r="A285" s="256">
        <v>5</v>
      </c>
      <c r="B285" s="257" t="s">
        <v>1294</v>
      </c>
      <c r="C285" s="257" t="s">
        <v>4046</v>
      </c>
      <c r="D285" s="258">
        <v>45747</v>
      </c>
    </row>
    <row r="286" spans="1:4" x14ac:dyDescent="0.25">
      <c r="A286" s="256">
        <v>5</v>
      </c>
      <c r="B286" s="257" t="s">
        <v>1225</v>
      </c>
      <c r="C286" s="257" t="s">
        <v>4047</v>
      </c>
      <c r="D286" s="258">
        <v>45747</v>
      </c>
    </row>
    <row r="287" spans="1:4" x14ac:dyDescent="0.25">
      <c r="A287" s="257">
        <v>5</v>
      </c>
      <c r="B287" s="257" t="s">
        <v>1088</v>
      </c>
      <c r="C287" s="258" t="s">
        <v>6053</v>
      </c>
      <c r="D287" s="258">
        <v>45747</v>
      </c>
    </row>
    <row r="288" spans="1:4" x14ac:dyDescent="0.25">
      <c r="A288" s="256">
        <v>5</v>
      </c>
      <c r="B288" s="257" t="s">
        <v>1233</v>
      </c>
      <c r="C288" s="257" t="s">
        <v>4049</v>
      </c>
      <c r="D288" s="258">
        <v>45747</v>
      </c>
    </row>
    <row r="289" spans="1:4" x14ac:dyDescent="0.25">
      <c r="A289" s="256">
        <v>5</v>
      </c>
      <c r="B289" s="257" t="s">
        <v>1249</v>
      </c>
      <c r="C289" s="257" t="s">
        <v>4049</v>
      </c>
      <c r="D289" s="258">
        <v>45747</v>
      </c>
    </row>
    <row r="290" spans="1:4" x14ac:dyDescent="0.25">
      <c r="A290" s="256">
        <v>5</v>
      </c>
      <c r="B290" s="257" t="s">
        <v>1222</v>
      </c>
      <c r="C290" s="257" t="s">
        <v>4049</v>
      </c>
      <c r="D290" s="258">
        <v>45747</v>
      </c>
    </row>
    <row r="291" spans="1:4" x14ac:dyDescent="0.25">
      <c r="A291" s="256">
        <v>5</v>
      </c>
      <c r="B291" s="257" t="s">
        <v>1259</v>
      </c>
      <c r="C291" s="257" t="s">
        <v>4049</v>
      </c>
      <c r="D291" s="258">
        <v>45747</v>
      </c>
    </row>
    <row r="292" spans="1:4" x14ac:dyDescent="0.25">
      <c r="A292" s="256">
        <v>5</v>
      </c>
      <c r="B292" s="257" t="s">
        <v>1207</v>
      </c>
      <c r="C292" s="257" t="s">
        <v>4050</v>
      </c>
      <c r="D292" s="258">
        <v>45747</v>
      </c>
    </row>
    <row r="293" spans="1:4" x14ac:dyDescent="0.25">
      <c r="A293" s="256">
        <v>5</v>
      </c>
      <c r="B293" s="257" t="s">
        <v>1130</v>
      </c>
      <c r="C293" s="257" t="s">
        <v>4051</v>
      </c>
      <c r="D293" s="258">
        <v>45747</v>
      </c>
    </row>
    <row r="294" spans="1:4" x14ac:dyDescent="0.25">
      <c r="A294" s="256">
        <v>5</v>
      </c>
      <c r="B294" s="257" t="s">
        <v>1285</v>
      </c>
      <c r="C294" s="257" t="s">
        <v>4052</v>
      </c>
      <c r="D294" s="258">
        <v>45747</v>
      </c>
    </row>
    <row r="295" spans="1:4" x14ac:dyDescent="0.25">
      <c r="A295" s="256">
        <v>5</v>
      </c>
      <c r="B295" s="257" t="s">
        <v>1226</v>
      </c>
      <c r="C295" s="257" t="s">
        <v>4052</v>
      </c>
      <c r="D295" s="258">
        <v>45747</v>
      </c>
    </row>
    <row r="296" spans="1:4" x14ac:dyDescent="0.25">
      <c r="A296" s="256">
        <v>5</v>
      </c>
      <c r="B296" s="257" t="s">
        <v>1246</v>
      </c>
      <c r="C296" s="257" t="s">
        <v>4052</v>
      </c>
      <c r="D296" s="258">
        <v>45747</v>
      </c>
    </row>
    <row r="297" spans="1:4" x14ac:dyDescent="0.25">
      <c r="A297" s="256">
        <v>5</v>
      </c>
      <c r="B297" s="257" t="s">
        <v>1248</v>
      </c>
      <c r="C297" s="257" t="s">
        <v>4052</v>
      </c>
      <c r="D297" s="258">
        <v>45747</v>
      </c>
    </row>
    <row r="298" spans="1:4" x14ac:dyDescent="0.25">
      <c r="A298" s="256">
        <v>5</v>
      </c>
      <c r="B298" s="257" t="s">
        <v>1152</v>
      </c>
      <c r="C298" s="257" t="s">
        <v>4052</v>
      </c>
      <c r="D298" s="258">
        <v>45747</v>
      </c>
    </row>
    <row r="299" spans="1:4" x14ac:dyDescent="0.25">
      <c r="A299" s="256">
        <v>5</v>
      </c>
      <c r="B299" s="257" t="s">
        <v>1224</v>
      </c>
      <c r="C299" s="257" t="s">
        <v>4052</v>
      </c>
      <c r="D299" s="258">
        <v>45747</v>
      </c>
    </row>
    <row r="300" spans="1:4" x14ac:dyDescent="0.25">
      <c r="A300" s="256">
        <v>5</v>
      </c>
      <c r="B300" s="257" t="s">
        <v>1291</v>
      </c>
      <c r="C300" s="257" t="s">
        <v>4053</v>
      </c>
      <c r="D300" s="258">
        <v>45747</v>
      </c>
    </row>
    <row r="301" spans="1:4" x14ac:dyDescent="0.25">
      <c r="A301" s="256">
        <v>5</v>
      </c>
      <c r="B301" s="257" t="s">
        <v>1174</v>
      </c>
      <c r="C301" s="257" t="s">
        <v>4054</v>
      </c>
      <c r="D301" s="258">
        <v>45747</v>
      </c>
    </row>
    <row r="302" spans="1:4" x14ac:dyDescent="0.25">
      <c r="A302" s="256">
        <v>5</v>
      </c>
      <c r="B302" s="257" t="s">
        <v>1242</v>
      </c>
      <c r="C302" s="257" t="s">
        <v>4054</v>
      </c>
      <c r="D302" s="258">
        <v>45747</v>
      </c>
    </row>
    <row r="303" spans="1:4" x14ac:dyDescent="0.25">
      <c r="A303" s="256">
        <v>5</v>
      </c>
      <c r="B303" s="257" t="s">
        <v>1243</v>
      </c>
      <c r="C303" s="257" t="s">
        <v>4054</v>
      </c>
      <c r="D303" s="258">
        <v>45747</v>
      </c>
    </row>
    <row r="304" spans="1:4" x14ac:dyDescent="0.25">
      <c r="A304" s="256">
        <v>5</v>
      </c>
      <c r="B304" s="257" t="s">
        <v>1244</v>
      </c>
      <c r="C304" s="257" t="s">
        <v>4054</v>
      </c>
      <c r="D304" s="258">
        <v>45747</v>
      </c>
    </row>
    <row r="305" spans="1:4" x14ac:dyDescent="0.25">
      <c r="A305" s="256">
        <v>5</v>
      </c>
      <c r="B305" s="257" t="s">
        <v>1245</v>
      </c>
      <c r="C305" s="257" t="s">
        <v>4054</v>
      </c>
      <c r="D305" s="258">
        <v>45747</v>
      </c>
    </row>
    <row r="306" spans="1:4" x14ac:dyDescent="0.25">
      <c r="A306" s="256">
        <v>5</v>
      </c>
      <c r="B306" s="257" t="s">
        <v>1250</v>
      </c>
      <c r="C306" s="257" t="s">
        <v>4054</v>
      </c>
      <c r="D306" s="258">
        <v>45747</v>
      </c>
    </row>
    <row r="307" spans="1:4" x14ac:dyDescent="0.25">
      <c r="A307" s="256">
        <v>5</v>
      </c>
      <c r="B307" s="257" t="s">
        <v>1252</v>
      </c>
      <c r="C307" s="257" t="s">
        <v>4054</v>
      </c>
      <c r="D307" s="258">
        <v>45747</v>
      </c>
    </row>
    <row r="308" spans="1:4" x14ac:dyDescent="0.25">
      <c r="A308" s="256">
        <v>5</v>
      </c>
      <c r="B308" s="257" t="s">
        <v>1102</v>
      </c>
      <c r="C308" s="257" t="s">
        <v>4054</v>
      </c>
      <c r="D308" s="258">
        <v>45747</v>
      </c>
    </row>
    <row r="309" spans="1:4" x14ac:dyDescent="0.25">
      <c r="A309" s="256">
        <v>5</v>
      </c>
      <c r="B309" s="257" t="s">
        <v>1113</v>
      </c>
      <c r="C309" s="257" t="s">
        <v>4054</v>
      </c>
      <c r="D309" s="258">
        <v>45747</v>
      </c>
    </row>
    <row r="310" spans="1:4" x14ac:dyDescent="0.25">
      <c r="A310" s="256">
        <v>5</v>
      </c>
      <c r="B310" s="257" t="s">
        <v>1115</v>
      </c>
      <c r="C310" s="257" t="s">
        <v>4054</v>
      </c>
      <c r="D310" s="258">
        <v>45747</v>
      </c>
    </row>
    <row r="311" spans="1:4" x14ac:dyDescent="0.25">
      <c r="A311" s="256">
        <v>5</v>
      </c>
      <c r="B311" s="257" t="s">
        <v>1117</v>
      </c>
      <c r="C311" s="257" t="s">
        <v>4054</v>
      </c>
      <c r="D311" s="258">
        <v>45747</v>
      </c>
    </row>
    <row r="312" spans="1:4" x14ac:dyDescent="0.25">
      <c r="A312" s="256">
        <v>5</v>
      </c>
      <c r="B312" s="257" t="s">
        <v>1125</v>
      </c>
      <c r="C312" s="257" t="s">
        <v>4054</v>
      </c>
      <c r="D312" s="258">
        <v>45747</v>
      </c>
    </row>
    <row r="313" spans="1:4" x14ac:dyDescent="0.25">
      <c r="A313" s="256">
        <v>5</v>
      </c>
      <c r="B313" s="257" t="s">
        <v>1170</v>
      </c>
      <c r="C313" s="257" t="s">
        <v>4054</v>
      </c>
      <c r="D313" s="258">
        <v>45747</v>
      </c>
    </row>
    <row r="314" spans="1:4" x14ac:dyDescent="0.25">
      <c r="A314" s="256">
        <v>5</v>
      </c>
      <c r="B314" s="257" t="s">
        <v>1091</v>
      </c>
      <c r="C314" s="257" t="s">
        <v>4054</v>
      </c>
      <c r="D314" s="258">
        <v>45747</v>
      </c>
    </row>
    <row r="315" spans="1:4" x14ac:dyDescent="0.25">
      <c r="A315" s="256">
        <v>5</v>
      </c>
      <c r="B315" s="257" t="s">
        <v>1096</v>
      </c>
      <c r="C315" s="257" t="s">
        <v>4054</v>
      </c>
      <c r="D315" s="258">
        <v>45747</v>
      </c>
    </row>
    <row r="316" spans="1:4" x14ac:dyDescent="0.25">
      <c r="A316" s="256">
        <v>5</v>
      </c>
      <c r="B316" s="257" t="s">
        <v>1098</v>
      </c>
      <c r="C316" s="257" t="s">
        <v>4054</v>
      </c>
      <c r="D316" s="258">
        <v>45747</v>
      </c>
    </row>
    <row r="317" spans="1:4" x14ac:dyDescent="0.25">
      <c r="A317" s="256">
        <v>5</v>
      </c>
      <c r="B317" s="257" t="s">
        <v>1100</v>
      </c>
      <c r="C317" s="257" t="s">
        <v>4054</v>
      </c>
      <c r="D317" s="258">
        <v>45747</v>
      </c>
    </row>
    <row r="318" spans="1:4" x14ac:dyDescent="0.25">
      <c r="A318" s="256">
        <v>5</v>
      </c>
      <c r="B318" s="257" t="s">
        <v>1103</v>
      </c>
      <c r="C318" s="257" t="s">
        <v>4054</v>
      </c>
      <c r="D318" s="258">
        <v>45747</v>
      </c>
    </row>
    <row r="319" spans="1:4" x14ac:dyDescent="0.25">
      <c r="A319" s="256">
        <v>5</v>
      </c>
      <c r="B319" s="257" t="s">
        <v>1105</v>
      </c>
      <c r="C319" s="257" t="s">
        <v>4054</v>
      </c>
      <c r="D319" s="258">
        <v>45747</v>
      </c>
    </row>
    <row r="320" spans="1:4" x14ac:dyDescent="0.25">
      <c r="A320" s="256">
        <v>5</v>
      </c>
      <c r="B320" s="257" t="s">
        <v>1107</v>
      </c>
      <c r="C320" s="257" t="s">
        <v>4054</v>
      </c>
      <c r="D320" s="258">
        <v>45747</v>
      </c>
    </row>
    <row r="321" spans="1:4" x14ac:dyDescent="0.25">
      <c r="A321" s="256">
        <v>5</v>
      </c>
      <c r="B321" s="257" t="s">
        <v>1109</v>
      </c>
      <c r="C321" s="257" t="s">
        <v>4054</v>
      </c>
      <c r="D321" s="258">
        <v>45747</v>
      </c>
    </row>
    <row r="322" spans="1:4" x14ac:dyDescent="0.25">
      <c r="A322" s="256">
        <v>5</v>
      </c>
      <c r="B322" s="257" t="s">
        <v>1111</v>
      </c>
      <c r="C322" s="257" t="s">
        <v>4054</v>
      </c>
      <c r="D322" s="258">
        <v>45747</v>
      </c>
    </row>
    <row r="323" spans="1:4" x14ac:dyDescent="0.25">
      <c r="A323" s="256">
        <v>5</v>
      </c>
      <c r="B323" s="257" t="s">
        <v>1256</v>
      </c>
      <c r="C323" s="257" t="s">
        <v>4054</v>
      </c>
      <c r="D323" s="258">
        <v>45747</v>
      </c>
    </row>
    <row r="324" spans="1:4" x14ac:dyDescent="0.25">
      <c r="A324" s="256">
        <v>5</v>
      </c>
      <c r="B324" s="257" t="s">
        <v>1120</v>
      </c>
      <c r="C324" s="257" t="s">
        <v>4054</v>
      </c>
      <c r="D324" s="258">
        <v>45747</v>
      </c>
    </row>
    <row r="325" spans="1:4" x14ac:dyDescent="0.25">
      <c r="A325" s="256">
        <v>5</v>
      </c>
      <c r="B325" s="257" t="s">
        <v>1122</v>
      </c>
      <c r="C325" s="257" t="s">
        <v>4054</v>
      </c>
      <c r="D325" s="258">
        <v>45747</v>
      </c>
    </row>
    <row r="326" spans="1:4" x14ac:dyDescent="0.25">
      <c r="A326" s="256">
        <v>5</v>
      </c>
      <c r="B326" s="257" t="s">
        <v>1124</v>
      </c>
      <c r="C326" s="257" t="s">
        <v>4054</v>
      </c>
      <c r="D326" s="258">
        <v>45747</v>
      </c>
    </row>
    <row r="327" spans="1:4" x14ac:dyDescent="0.25">
      <c r="A327" s="256">
        <v>5</v>
      </c>
      <c r="B327" s="257" t="s">
        <v>1126</v>
      </c>
      <c r="C327" s="257" t="s">
        <v>4054</v>
      </c>
      <c r="D327" s="258">
        <v>45747</v>
      </c>
    </row>
    <row r="328" spans="1:4" x14ac:dyDescent="0.25">
      <c r="A328" s="256">
        <v>5</v>
      </c>
      <c r="B328" s="257" t="s">
        <v>1127</v>
      </c>
      <c r="C328" s="257" t="s">
        <v>4054</v>
      </c>
      <c r="D328" s="258">
        <v>45747</v>
      </c>
    </row>
    <row r="329" spans="1:4" x14ac:dyDescent="0.25">
      <c r="A329" s="256">
        <v>5</v>
      </c>
      <c r="B329" s="257" t="s">
        <v>1131</v>
      </c>
      <c r="C329" s="257" t="s">
        <v>4054</v>
      </c>
      <c r="D329" s="258">
        <v>45747</v>
      </c>
    </row>
    <row r="330" spans="1:4" x14ac:dyDescent="0.25">
      <c r="A330" s="256">
        <v>5</v>
      </c>
      <c r="B330" s="257" t="s">
        <v>1132</v>
      </c>
      <c r="C330" s="257" t="s">
        <v>4054</v>
      </c>
      <c r="D330" s="258">
        <v>45747</v>
      </c>
    </row>
    <row r="331" spans="1:4" x14ac:dyDescent="0.25">
      <c r="A331" s="256">
        <v>5</v>
      </c>
      <c r="B331" s="257" t="s">
        <v>1142</v>
      </c>
      <c r="C331" s="257" t="s">
        <v>4054</v>
      </c>
      <c r="D331" s="258">
        <v>45747</v>
      </c>
    </row>
    <row r="332" spans="1:4" x14ac:dyDescent="0.25">
      <c r="A332" s="256">
        <v>5</v>
      </c>
      <c r="B332" s="257" t="s">
        <v>1145</v>
      </c>
      <c r="C332" s="257" t="s">
        <v>4054</v>
      </c>
      <c r="D332" s="258">
        <v>45747</v>
      </c>
    </row>
    <row r="333" spans="1:4" x14ac:dyDescent="0.25">
      <c r="A333" s="256">
        <v>5</v>
      </c>
      <c r="B333" s="257" t="s">
        <v>1156</v>
      </c>
      <c r="C333" s="257" t="s">
        <v>4054</v>
      </c>
      <c r="D333" s="258">
        <v>45747</v>
      </c>
    </row>
    <row r="334" spans="1:4" x14ac:dyDescent="0.25">
      <c r="A334" s="256">
        <v>5</v>
      </c>
      <c r="B334" s="257" t="s">
        <v>1162</v>
      </c>
      <c r="C334" s="257" t="s">
        <v>4054</v>
      </c>
      <c r="D334" s="258">
        <v>45747</v>
      </c>
    </row>
    <row r="335" spans="1:4" x14ac:dyDescent="0.25">
      <c r="A335" s="256">
        <v>5</v>
      </c>
      <c r="B335" s="257" t="s">
        <v>1163</v>
      </c>
      <c r="C335" s="257" t="s">
        <v>4054</v>
      </c>
      <c r="D335" s="258">
        <v>45747</v>
      </c>
    </row>
    <row r="336" spans="1:4" x14ac:dyDescent="0.25">
      <c r="A336" s="256">
        <v>5</v>
      </c>
      <c r="B336" s="257" t="s">
        <v>1165</v>
      </c>
      <c r="C336" s="257" t="s">
        <v>4054</v>
      </c>
      <c r="D336" s="258">
        <v>45747</v>
      </c>
    </row>
    <row r="337" spans="1:4" x14ac:dyDescent="0.25">
      <c r="A337" s="256">
        <v>5</v>
      </c>
      <c r="B337" s="257" t="s">
        <v>1177</v>
      </c>
      <c r="C337" s="257" t="s">
        <v>4054</v>
      </c>
      <c r="D337" s="258">
        <v>45747</v>
      </c>
    </row>
    <row r="338" spans="1:4" x14ac:dyDescent="0.25">
      <c r="A338" s="256">
        <v>5</v>
      </c>
      <c r="B338" s="257" t="s">
        <v>1212</v>
      </c>
      <c r="C338" s="257" t="s">
        <v>4054</v>
      </c>
      <c r="D338" s="258">
        <v>45747</v>
      </c>
    </row>
    <row r="339" spans="1:4" x14ac:dyDescent="0.25">
      <c r="A339" s="256">
        <v>5</v>
      </c>
      <c r="B339" s="257" t="s">
        <v>1094</v>
      </c>
      <c r="C339" s="257" t="s">
        <v>4054</v>
      </c>
      <c r="D339" s="258">
        <v>45747</v>
      </c>
    </row>
    <row r="340" spans="1:4" x14ac:dyDescent="0.25">
      <c r="A340" s="256">
        <v>5</v>
      </c>
      <c r="B340" s="257" t="s">
        <v>1211</v>
      </c>
      <c r="C340" s="257" t="s">
        <v>4054</v>
      </c>
      <c r="D340" s="258">
        <v>45747</v>
      </c>
    </row>
    <row r="341" spans="1:4" x14ac:dyDescent="0.25">
      <c r="A341" s="256">
        <v>5</v>
      </c>
      <c r="B341" s="257" t="s">
        <v>1180</v>
      </c>
      <c r="C341" s="257" t="s">
        <v>4055</v>
      </c>
      <c r="D341" s="258">
        <v>45747</v>
      </c>
    </row>
    <row r="342" spans="1:4" x14ac:dyDescent="0.25">
      <c r="A342" s="256">
        <v>5</v>
      </c>
      <c r="B342" s="257" t="s">
        <v>1184</v>
      </c>
      <c r="C342" s="257" t="s">
        <v>4055</v>
      </c>
      <c r="D342" s="258">
        <v>45747</v>
      </c>
    </row>
    <row r="343" spans="1:4" x14ac:dyDescent="0.25">
      <c r="A343" s="256">
        <v>5</v>
      </c>
      <c r="B343" s="257" t="s">
        <v>1228</v>
      </c>
      <c r="C343" s="257" t="s">
        <v>4056</v>
      </c>
      <c r="D343" s="258">
        <v>45747</v>
      </c>
    </row>
    <row r="344" spans="1:4" x14ac:dyDescent="0.25">
      <c r="A344" s="256">
        <v>5</v>
      </c>
      <c r="B344" s="257" t="s">
        <v>1241</v>
      </c>
      <c r="C344" s="257" t="s">
        <v>4057</v>
      </c>
      <c r="D344" s="258">
        <v>45747</v>
      </c>
    </row>
    <row r="345" spans="1:4" x14ac:dyDescent="0.25">
      <c r="A345" s="256">
        <v>5</v>
      </c>
      <c r="B345" s="257" t="s">
        <v>1119</v>
      </c>
      <c r="C345" s="257" t="s">
        <v>4057</v>
      </c>
      <c r="D345" s="258">
        <v>45747</v>
      </c>
    </row>
    <row r="346" spans="1:4" x14ac:dyDescent="0.25">
      <c r="A346" s="256">
        <v>5</v>
      </c>
      <c r="B346" s="257" t="s">
        <v>1216</v>
      </c>
      <c r="C346" s="257" t="s">
        <v>4057</v>
      </c>
      <c r="D346" s="258">
        <v>45747</v>
      </c>
    </row>
    <row r="347" spans="1:4" x14ac:dyDescent="0.25">
      <c r="A347" s="256">
        <v>5</v>
      </c>
      <c r="B347" s="257" t="s">
        <v>1194</v>
      </c>
      <c r="C347" s="257" t="s">
        <v>4057</v>
      </c>
      <c r="D347" s="258">
        <v>45747</v>
      </c>
    </row>
    <row r="348" spans="1:4" x14ac:dyDescent="0.25">
      <c r="A348" s="256">
        <v>5</v>
      </c>
      <c r="B348" s="257" t="s">
        <v>1230</v>
      </c>
      <c r="C348" s="257" t="s">
        <v>4058</v>
      </c>
      <c r="D348" s="258">
        <v>45747</v>
      </c>
    </row>
    <row r="349" spans="1:4" x14ac:dyDescent="0.25">
      <c r="A349" s="256">
        <v>5</v>
      </c>
      <c r="B349" s="257" t="s">
        <v>1210</v>
      </c>
      <c r="C349" s="257" t="s">
        <v>4058</v>
      </c>
      <c r="D349" s="258">
        <v>45747</v>
      </c>
    </row>
    <row r="350" spans="1:4" x14ac:dyDescent="0.25">
      <c r="A350" s="256">
        <v>5</v>
      </c>
      <c r="B350" s="257" t="s">
        <v>1157</v>
      </c>
      <c r="C350" s="257" t="s">
        <v>4059</v>
      </c>
      <c r="D350" s="258">
        <v>45747</v>
      </c>
    </row>
    <row r="351" spans="1:4" x14ac:dyDescent="0.25">
      <c r="A351" s="256">
        <v>5</v>
      </c>
      <c r="B351" s="257" t="s">
        <v>1158</v>
      </c>
      <c r="C351" s="257" t="s">
        <v>4059</v>
      </c>
      <c r="D351" s="258">
        <v>45747</v>
      </c>
    </row>
    <row r="352" spans="1:4" x14ac:dyDescent="0.25">
      <c r="A352" s="256">
        <v>5</v>
      </c>
      <c r="B352" s="257" t="s">
        <v>1294</v>
      </c>
      <c r="C352" s="257" t="s">
        <v>4059</v>
      </c>
      <c r="D352" s="258">
        <v>45747</v>
      </c>
    </row>
    <row r="353" spans="1:4" x14ac:dyDescent="0.25">
      <c r="A353" s="256">
        <v>5</v>
      </c>
      <c r="B353" s="257" t="s">
        <v>1239</v>
      </c>
      <c r="C353" s="257" t="s">
        <v>4060</v>
      </c>
      <c r="D353" s="258">
        <v>45747</v>
      </c>
    </row>
    <row r="354" spans="1:4" x14ac:dyDescent="0.25">
      <c r="A354" s="256">
        <v>5</v>
      </c>
      <c r="B354" s="257" t="s">
        <v>1231</v>
      </c>
      <c r="C354" s="257" t="s">
        <v>4061</v>
      </c>
      <c r="D354" s="258">
        <v>45747</v>
      </c>
    </row>
    <row r="355" spans="1:4" x14ac:dyDescent="0.25">
      <c r="A355" s="256">
        <v>5</v>
      </c>
      <c r="B355" s="257" t="s">
        <v>1267</v>
      </c>
      <c r="C355" s="257" t="s">
        <v>4062</v>
      </c>
      <c r="D355" s="258">
        <v>45747</v>
      </c>
    </row>
    <row r="356" spans="1:4" x14ac:dyDescent="0.25">
      <c r="A356" s="256">
        <v>5</v>
      </c>
      <c r="B356" s="257" t="s">
        <v>1273</v>
      </c>
      <c r="C356" s="257" t="s">
        <v>4062</v>
      </c>
      <c r="D356" s="258">
        <v>45747</v>
      </c>
    </row>
    <row r="357" spans="1:4" x14ac:dyDescent="0.25">
      <c r="A357" s="256">
        <v>5</v>
      </c>
      <c r="B357" s="257" t="s">
        <v>1276</v>
      </c>
      <c r="C357" s="257" t="s">
        <v>4062</v>
      </c>
      <c r="D357" s="258">
        <v>45747</v>
      </c>
    </row>
    <row r="358" spans="1:4" x14ac:dyDescent="0.25">
      <c r="A358" s="256">
        <v>5</v>
      </c>
      <c r="B358" s="257" t="s">
        <v>1278</v>
      </c>
      <c r="C358" s="257" t="s">
        <v>4062</v>
      </c>
      <c r="D358" s="258">
        <v>45747</v>
      </c>
    </row>
    <row r="359" spans="1:4" x14ac:dyDescent="0.25">
      <c r="A359" s="256">
        <v>5</v>
      </c>
      <c r="B359" s="257" t="s">
        <v>1279</v>
      </c>
      <c r="C359" s="257" t="s">
        <v>4062</v>
      </c>
      <c r="D359" s="258">
        <v>45747</v>
      </c>
    </row>
    <row r="360" spans="1:4" x14ac:dyDescent="0.25">
      <c r="A360" s="256">
        <v>5</v>
      </c>
      <c r="B360" s="257" t="s">
        <v>1280</v>
      </c>
      <c r="C360" s="257" t="s">
        <v>4062</v>
      </c>
      <c r="D360" s="258">
        <v>45747</v>
      </c>
    </row>
    <row r="361" spans="1:4" x14ac:dyDescent="0.25">
      <c r="A361" s="256">
        <v>5</v>
      </c>
      <c r="B361" s="257" t="s">
        <v>1281</v>
      </c>
      <c r="C361" s="257" t="s">
        <v>4062</v>
      </c>
      <c r="D361" s="258">
        <v>45747</v>
      </c>
    </row>
    <row r="362" spans="1:4" x14ac:dyDescent="0.25">
      <c r="A362" s="256">
        <v>5</v>
      </c>
      <c r="B362" s="257" t="s">
        <v>1282</v>
      </c>
      <c r="C362" s="257" t="s">
        <v>4062</v>
      </c>
      <c r="D362" s="258">
        <v>45747</v>
      </c>
    </row>
    <row r="363" spans="1:4" x14ac:dyDescent="0.25">
      <c r="A363" s="256">
        <v>5</v>
      </c>
      <c r="B363" s="257" t="s">
        <v>1283</v>
      </c>
      <c r="C363" s="257" t="s">
        <v>4062</v>
      </c>
      <c r="D363" s="258">
        <v>45747</v>
      </c>
    </row>
    <row r="364" spans="1:4" x14ac:dyDescent="0.25">
      <c r="A364" s="256">
        <v>5</v>
      </c>
      <c r="B364" s="257" t="s">
        <v>1284</v>
      </c>
      <c r="C364" s="257" t="s">
        <v>4062</v>
      </c>
      <c r="D364" s="258">
        <v>45747</v>
      </c>
    </row>
    <row r="365" spans="1:4" x14ac:dyDescent="0.25">
      <c r="A365" s="256">
        <v>5</v>
      </c>
      <c r="B365" s="257" t="s">
        <v>1288</v>
      </c>
      <c r="C365" s="257" t="s">
        <v>4062</v>
      </c>
      <c r="D365" s="258">
        <v>45747</v>
      </c>
    </row>
    <row r="366" spans="1:4" x14ac:dyDescent="0.25">
      <c r="A366" s="256">
        <v>5</v>
      </c>
      <c r="B366" s="257" t="s">
        <v>1289</v>
      </c>
      <c r="C366" s="257" t="s">
        <v>4062</v>
      </c>
      <c r="D366" s="258">
        <v>45747</v>
      </c>
    </row>
    <row r="367" spans="1:4" x14ac:dyDescent="0.25">
      <c r="A367" s="256">
        <v>5</v>
      </c>
      <c r="B367" s="257" t="s">
        <v>1290</v>
      </c>
      <c r="C367" s="257" t="s">
        <v>4062</v>
      </c>
      <c r="D367" s="258">
        <v>45747</v>
      </c>
    </row>
    <row r="368" spans="1:4" x14ac:dyDescent="0.25">
      <c r="A368" s="256">
        <v>5</v>
      </c>
      <c r="B368" s="257" t="s">
        <v>1292</v>
      </c>
      <c r="C368" s="257" t="s">
        <v>4062</v>
      </c>
      <c r="D368" s="258">
        <v>45747</v>
      </c>
    </row>
    <row r="369" spans="1:4" x14ac:dyDescent="0.25">
      <c r="A369" s="256">
        <v>5</v>
      </c>
      <c r="B369" s="257" t="s">
        <v>1128</v>
      </c>
      <c r="C369" s="257" t="s">
        <v>4062</v>
      </c>
      <c r="D369" s="258">
        <v>45747</v>
      </c>
    </row>
    <row r="370" spans="1:4" x14ac:dyDescent="0.25">
      <c r="A370" s="256">
        <v>5</v>
      </c>
      <c r="B370" s="257" t="s">
        <v>1155</v>
      </c>
      <c r="C370" s="257" t="s">
        <v>4062</v>
      </c>
      <c r="D370" s="258">
        <v>45747</v>
      </c>
    </row>
    <row r="371" spans="1:4" x14ac:dyDescent="0.25">
      <c r="A371" s="256">
        <v>5</v>
      </c>
      <c r="B371" s="257" t="s">
        <v>1191</v>
      </c>
      <c r="C371" s="257" t="s">
        <v>4062</v>
      </c>
      <c r="D371" s="258">
        <v>45747</v>
      </c>
    </row>
    <row r="372" spans="1:4" x14ac:dyDescent="0.25">
      <c r="A372" s="256">
        <v>5</v>
      </c>
      <c r="B372" s="257" t="s">
        <v>1138</v>
      </c>
      <c r="C372" s="257" t="s">
        <v>4062</v>
      </c>
      <c r="D372" s="258">
        <v>45747</v>
      </c>
    </row>
    <row r="373" spans="1:4" x14ac:dyDescent="0.25">
      <c r="A373" s="256">
        <v>5</v>
      </c>
      <c r="B373" s="257" t="s">
        <v>867</v>
      </c>
      <c r="C373" s="257" t="s">
        <v>3965</v>
      </c>
      <c r="D373" s="258">
        <v>45747</v>
      </c>
    </row>
    <row r="374" spans="1:4" x14ac:dyDescent="0.25">
      <c r="A374" s="256">
        <v>5</v>
      </c>
      <c r="B374" s="257" t="s">
        <v>925</v>
      </c>
      <c r="C374" s="257" t="s">
        <v>3965</v>
      </c>
      <c r="D374" s="258">
        <v>45747</v>
      </c>
    </row>
    <row r="375" spans="1:4" x14ac:dyDescent="0.25">
      <c r="A375" s="256">
        <v>5</v>
      </c>
      <c r="B375" s="257" t="s">
        <v>940</v>
      </c>
      <c r="C375" s="257" t="s">
        <v>3965</v>
      </c>
      <c r="D375" s="258">
        <v>45747</v>
      </c>
    </row>
    <row r="376" spans="1:4" x14ac:dyDescent="0.25">
      <c r="A376" s="256">
        <v>5</v>
      </c>
      <c r="B376" s="257" t="s">
        <v>941</v>
      </c>
      <c r="C376" s="257" t="s">
        <v>3965</v>
      </c>
      <c r="D376" s="258">
        <v>45747</v>
      </c>
    </row>
    <row r="377" spans="1:4" x14ac:dyDescent="0.25">
      <c r="A377" s="256">
        <v>5</v>
      </c>
      <c r="B377" s="257" t="s">
        <v>875</v>
      </c>
      <c r="C377" s="257" t="s">
        <v>3965</v>
      </c>
      <c r="D377" s="258">
        <v>45747</v>
      </c>
    </row>
    <row r="378" spans="1:4" x14ac:dyDescent="0.25">
      <c r="A378" s="256">
        <v>5</v>
      </c>
      <c r="B378" s="257" t="s">
        <v>876</v>
      </c>
      <c r="C378" s="257" t="s">
        <v>3965</v>
      </c>
      <c r="D378" s="258">
        <v>45747</v>
      </c>
    </row>
    <row r="379" spans="1:4" x14ac:dyDescent="0.25">
      <c r="A379" s="256">
        <v>5</v>
      </c>
      <c r="B379" s="257" t="s">
        <v>877</v>
      </c>
      <c r="C379" s="257" t="s">
        <v>3965</v>
      </c>
      <c r="D379" s="258">
        <v>45747</v>
      </c>
    </row>
    <row r="380" spans="1:4" x14ac:dyDescent="0.25">
      <c r="A380" s="256">
        <v>5</v>
      </c>
      <c r="B380" s="257" t="s">
        <v>878</v>
      </c>
      <c r="C380" s="257" t="s">
        <v>3965</v>
      </c>
      <c r="D380" s="258">
        <v>45747</v>
      </c>
    </row>
    <row r="381" spans="1:4" x14ac:dyDescent="0.25">
      <c r="A381" s="256">
        <v>5</v>
      </c>
      <c r="B381" s="257" t="s">
        <v>879</v>
      </c>
      <c r="C381" s="257" t="s">
        <v>3965</v>
      </c>
      <c r="D381" s="258">
        <v>45747</v>
      </c>
    </row>
    <row r="382" spans="1:4" x14ac:dyDescent="0.25">
      <c r="A382" s="256">
        <v>5</v>
      </c>
      <c r="B382" s="257" t="s">
        <v>880</v>
      </c>
      <c r="C382" s="257" t="s">
        <v>3965</v>
      </c>
      <c r="D382" s="258">
        <v>45747</v>
      </c>
    </row>
    <row r="383" spans="1:4" x14ac:dyDescent="0.25">
      <c r="A383" s="256">
        <v>5</v>
      </c>
      <c r="B383" s="257" t="s">
        <v>881</v>
      </c>
      <c r="C383" s="257" t="s">
        <v>3965</v>
      </c>
      <c r="D383" s="258">
        <v>45747</v>
      </c>
    </row>
    <row r="384" spans="1:4" x14ac:dyDescent="0.25">
      <c r="A384" s="256">
        <v>5</v>
      </c>
      <c r="B384" s="257" t="s">
        <v>869</v>
      </c>
      <c r="C384" s="257" t="s">
        <v>3965</v>
      </c>
      <c r="D384" s="258">
        <v>45747</v>
      </c>
    </row>
    <row r="385" spans="1:4" x14ac:dyDescent="0.25">
      <c r="A385" s="256">
        <v>5</v>
      </c>
      <c r="B385" s="257" t="s">
        <v>882</v>
      </c>
      <c r="C385" s="257" t="s">
        <v>3965</v>
      </c>
      <c r="D385" s="258">
        <v>45747</v>
      </c>
    </row>
    <row r="386" spans="1:4" x14ac:dyDescent="0.25">
      <c r="A386" s="256">
        <v>5</v>
      </c>
      <c r="B386" s="257" t="s">
        <v>883</v>
      </c>
      <c r="C386" s="257" t="s">
        <v>3965</v>
      </c>
      <c r="D386" s="258">
        <v>45747</v>
      </c>
    </row>
    <row r="387" spans="1:4" x14ac:dyDescent="0.25">
      <c r="A387" s="256">
        <v>5</v>
      </c>
      <c r="B387" s="257" t="s">
        <v>884</v>
      </c>
      <c r="C387" s="257" t="s">
        <v>3965</v>
      </c>
      <c r="D387" s="258">
        <v>45747</v>
      </c>
    </row>
    <row r="388" spans="1:4" x14ac:dyDescent="0.25">
      <c r="A388" s="256">
        <v>5</v>
      </c>
      <c r="B388" s="257" t="s">
        <v>885</v>
      </c>
      <c r="C388" s="257" t="s">
        <v>3965</v>
      </c>
      <c r="D388" s="258">
        <v>45747</v>
      </c>
    </row>
    <row r="389" spans="1:4" x14ac:dyDescent="0.25">
      <c r="A389" s="256">
        <v>5</v>
      </c>
      <c r="B389" s="257" t="s">
        <v>870</v>
      </c>
      <c r="C389" s="257" t="s">
        <v>3965</v>
      </c>
      <c r="D389" s="258">
        <v>45747</v>
      </c>
    </row>
    <row r="390" spans="1:4" x14ac:dyDescent="0.25">
      <c r="A390" s="256">
        <v>5</v>
      </c>
      <c r="B390" s="257" t="s">
        <v>871</v>
      </c>
      <c r="C390" s="257" t="s">
        <v>3965</v>
      </c>
      <c r="D390" s="258">
        <v>45747</v>
      </c>
    </row>
    <row r="391" spans="1:4" x14ac:dyDescent="0.25">
      <c r="A391" s="256">
        <v>5</v>
      </c>
      <c r="B391" s="257" t="s">
        <v>872</v>
      </c>
      <c r="C391" s="257" t="s">
        <v>3965</v>
      </c>
      <c r="D391" s="258">
        <v>45747</v>
      </c>
    </row>
    <row r="392" spans="1:4" x14ac:dyDescent="0.25">
      <c r="A392" s="256">
        <v>5</v>
      </c>
      <c r="B392" s="257" t="s">
        <v>873</v>
      </c>
      <c r="C392" s="257" t="s">
        <v>3965</v>
      </c>
      <c r="D392" s="258">
        <v>45747</v>
      </c>
    </row>
    <row r="393" spans="1:4" x14ac:dyDescent="0.25">
      <c r="A393" s="256">
        <v>5</v>
      </c>
      <c r="B393" s="257" t="s">
        <v>874</v>
      </c>
      <c r="C393" s="257" t="s">
        <v>3965</v>
      </c>
      <c r="D393" s="258">
        <v>45747</v>
      </c>
    </row>
    <row r="394" spans="1:4" x14ac:dyDescent="0.25">
      <c r="A394" s="256">
        <v>5</v>
      </c>
      <c r="B394" s="257" t="s">
        <v>886</v>
      </c>
      <c r="C394" s="257" t="s">
        <v>3965</v>
      </c>
      <c r="D394" s="258">
        <v>45747</v>
      </c>
    </row>
    <row r="395" spans="1:4" x14ac:dyDescent="0.25">
      <c r="A395" s="256">
        <v>5</v>
      </c>
      <c r="B395" s="257" t="s">
        <v>892</v>
      </c>
      <c r="C395" s="257" t="s">
        <v>3965</v>
      </c>
      <c r="D395" s="258">
        <v>45747</v>
      </c>
    </row>
    <row r="396" spans="1:4" x14ac:dyDescent="0.25">
      <c r="A396" s="256">
        <v>5</v>
      </c>
      <c r="B396" s="257" t="s">
        <v>1020</v>
      </c>
      <c r="C396" s="257" t="s">
        <v>3965</v>
      </c>
      <c r="D396" s="258">
        <v>45747</v>
      </c>
    </row>
    <row r="397" spans="1:4" x14ac:dyDescent="0.25">
      <c r="A397" s="256">
        <v>5</v>
      </c>
      <c r="B397" s="257" t="s">
        <v>1021</v>
      </c>
      <c r="C397" s="257" t="s">
        <v>3965</v>
      </c>
      <c r="D397" s="258">
        <v>45747</v>
      </c>
    </row>
    <row r="398" spans="1:4" x14ac:dyDescent="0.25">
      <c r="A398" s="256">
        <v>5</v>
      </c>
      <c r="B398" s="257" t="s">
        <v>1022</v>
      </c>
      <c r="C398" s="257" t="s">
        <v>3965</v>
      </c>
      <c r="D398" s="258">
        <v>45747</v>
      </c>
    </row>
    <row r="399" spans="1:4" x14ac:dyDescent="0.25">
      <c r="A399" s="256">
        <v>5</v>
      </c>
      <c r="B399" s="257" t="s">
        <v>1023</v>
      </c>
      <c r="C399" s="257" t="s">
        <v>3965</v>
      </c>
      <c r="D399" s="258">
        <v>45747</v>
      </c>
    </row>
    <row r="400" spans="1:4" x14ac:dyDescent="0.25">
      <c r="A400" s="256">
        <v>5</v>
      </c>
      <c r="B400" s="257" t="s">
        <v>1024</v>
      </c>
      <c r="C400" s="257" t="s">
        <v>3965</v>
      </c>
      <c r="D400" s="258">
        <v>45747</v>
      </c>
    </row>
    <row r="401" spans="1:4" x14ac:dyDescent="0.25">
      <c r="A401" s="256">
        <v>5</v>
      </c>
      <c r="B401" s="257" t="s">
        <v>1025</v>
      </c>
      <c r="C401" s="257" t="s">
        <v>3965</v>
      </c>
      <c r="D401" s="258">
        <v>45747</v>
      </c>
    </row>
    <row r="402" spans="1:4" x14ac:dyDescent="0.25">
      <c r="A402" s="256">
        <v>5</v>
      </c>
      <c r="B402" s="257" t="s">
        <v>1026</v>
      </c>
      <c r="C402" s="257" t="s">
        <v>3965</v>
      </c>
      <c r="D402" s="258">
        <v>45747</v>
      </c>
    </row>
    <row r="403" spans="1:4" x14ac:dyDescent="0.25">
      <c r="A403" s="256">
        <v>5</v>
      </c>
      <c r="B403" s="257" t="s">
        <v>1027</v>
      </c>
      <c r="C403" s="257" t="s">
        <v>3965</v>
      </c>
      <c r="D403" s="258">
        <v>45747</v>
      </c>
    </row>
    <row r="404" spans="1:4" x14ac:dyDescent="0.25">
      <c r="A404" s="256">
        <v>5</v>
      </c>
      <c r="B404" s="257" t="s">
        <v>923</v>
      </c>
      <c r="C404" s="257" t="s">
        <v>3965</v>
      </c>
      <c r="D404" s="258">
        <v>45747</v>
      </c>
    </row>
    <row r="405" spans="1:4" x14ac:dyDescent="0.25">
      <c r="A405" s="256">
        <v>5</v>
      </c>
      <c r="B405" s="257" t="s">
        <v>928</v>
      </c>
      <c r="C405" s="257" t="s">
        <v>3965</v>
      </c>
      <c r="D405" s="258">
        <v>45747</v>
      </c>
    </row>
    <row r="406" spans="1:4" x14ac:dyDescent="0.25">
      <c r="A406" s="256">
        <v>5</v>
      </c>
      <c r="B406" s="257" t="s">
        <v>930</v>
      </c>
      <c r="C406" s="257" t="s">
        <v>3965</v>
      </c>
      <c r="D406" s="258">
        <v>45747</v>
      </c>
    </row>
    <row r="407" spans="1:4" x14ac:dyDescent="0.25">
      <c r="A407" s="256">
        <v>5</v>
      </c>
      <c r="B407" s="257" t="s">
        <v>931</v>
      </c>
      <c r="C407" s="257" t="s">
        <v>3965</v>
      </c>
      <c r="D407" s="258">
        <v>45747</v>
      </c>
    </row>
    <row r="408" spans="1:4" x14ac:dyDescent="0.25">
      <c r="A408" s="256">
        <v>5</v>
      </c>
      <c r="B408" s="257" t="s">
        <v>932</v>
      </c>
      <c r="C408" s="257" t="s">
        <v>3965</v>
      </c>
      <c r="D408" s="258">
        <v>45747</v>
      </c>
    </row>
    <row r="409" spans="1:4" x14ac:dyDescent="0.25">
      <c r="A409" s="256">
        <v>5</v>
      </c>
      <c r="B409" s="257" t="s">
        <v>933</v>
      </c>
      <c r="C409" s="257" t="s">
        <v>3965</v>
      </c>
      <c r="D409" s="258">
        <v>45747</v>
      </c>
    </row>
    <row r="410" spans="1:4" x14ac:dyDescent="0.25">
      <c r="A410" s="256">
        <v>5</v>
      </c>
      <c r="B410" s="257" t="s">
        <v>934</v>
      </c>
      <c r="C410" s="257" t="s">
        <v>3965</v>
      </c>
      <c r="D410" s="258">
        <v>45747</v>
      </c>
    </row>
    <row r="411" spans="1:4" x14ac:dyDescent="0.25">
      <c r="A411" s="256">
        <v>5</v>
      </c>
      <c r="B411" s="257" t="s">
        <v>935</v>
      </c>
      <c r="C411" s="257" t="s">
        <v>3965</v>
      </c>
      <c r="D411" s="258">
        <v>45747</v>
      </c>
    </row>
    <row r="412" spans="1:4" x14ac:dyDescent="0.25">
      <c r="A412" s="256">
        <v>5</v>
      </c>
      <c r="B412" s="257" t="s">
        <v>936</v>
      </c>
      <c r="C412" s="257" t="s">
        <v>3965</v>
      </c>
      <c r="D412" s="258">
        <v>45747</v>
      </c>
    </row>
    <row r="413" spans="1:4" x14ac:dyDescent="0.25">
      <c r="A413" s="256">
        <v>5</v>
      </c>
      <c r="B413" s="257" t="s">
        <v>1040</v>
      </c>
      <c r="C413" s="257" t="s">
        <v>3965</v>
      </c>
      <c r="D413" s="258">
        <v>45747</v>
      </c>
    </row>
    <row r="414" spans="1:4" x14ac:dyDescent="0.25">
      <c r="A414" s="256">
        <v>5</v>
      </c>
      <c r="B414" s="257" t="s">
        <v>1042</v>
      </c>
      <c r="C414" s="257" t="s">
        <v>3965</v>
      </c>
      <c r="D414" s="258">
        <v>45747</v>
      </c>
    </row>
    <row r="415" spans="1:4" x14ac:dyDescent="0.25">
      <c r="A415" s="256">
        <v>5</v>
      </c>
      <c r="B415" s="257" t="s">
        <v>1044</v>
      </c>
      <c r="C415" s="257" t="s">
        <v>3965</v>
      </c>
      <c r="D415" s="258">
        <v>45747</v>
      </c>
    </row>
    <row r="416" spans="1:4" x14ac:dyDescent="0.25">
      <c r="A416" s="256">
        <v>5</v>
      </c>
      <c r="B416" s="257" t="s">
        <v>1046</v>
      </c>
      <c r="C416" s="257" t="s">
        <v>3965</v>
      </c>
      <c r="D416" s="258">
        <v>45747</v>
      </c>
    </row>
    <row r="417" spans="1:4" x14ac:dyDescent="0.25">
      <c r="A417" s="256">
        <v>5</v>
      </c>
      <c r="B417" s="257" t="s">
        <v>1049</v>
      </c>
      <c r="C417" s="257" t="s">
        <v>3965</v>
      </c>
      <c r="D417" s="258">
        <v>45747</v>
      </c>
    </row>
    <row r="418" spans="1:4" x14ac:dyDescent="0.25">
      <c r="A418" s="256">
        <v>5</v>
      </c>
      <c r="B418" s="257" t="s">
        <v>1051</v>
      </c>
      <c r="C418" s="257" t="s">
        <v>3965</v>
      </c>
      <c r="D418" s="258">
        <v>45747</v>
      </c>
    </row>
    <row r="419" spans="1:4" x14ac:dyDescent="0.25">
      <c r="A419" s="256">
        <v>5</v>
      </c>
      <c r="B419" s="257" t="s">
        <v>1053</v>
      </c>
      <c r="C419" s="257" t="s">
        <v>3965</v>
      </c>
      <c r="D419" s="258">
        <v>45747</v>
      </c>
    </row>
    <row r="420" spans="1:4" x14ac:dyDescent="0.25">
      <c r="A420" s="256">
        <v>5</v>
      </c>
      <c r="B420" s="257" t="s">
        <v>1055</v>
      </c>
      <c r="C420" s="257" t="s">
        <v>3965</v>
      </c>
      <c r="D420" s="258">
        <v>45747</v>
      </c>
    </row>
    <row r="421" spans="1:4" x14ac:dyDescent="0.25">
      <c r="A421" s="256">
        <v>5</v>
      </c>
      <c r="B421" s="257" t="s">
        <v>1056</v>
      </c>
      <c r="C421" s="257" t="s">
        <v>3965</v>
      </c>
      <c r="D421" s="258">
        <v>45747</v>
      </c>
    </row>
    <row r="422" spans="1:4" x14ac:dyDescent="0.25">
      <c r="A422" s="256">
        <v>5</v>
      </c>
      <c r="B422" s="257" t="s">
        <v>1058</v>
      </c>
      <c r="C422" s="257" t="s">
        <v>3965</v>
      </c>
      <c r="D422" s="258">
        <v>45747</v>
      </c>
    </row>
    <row r="423" spans="1:4" x14ac:dyDescent="0.25">
      <c r="A423" s="256">
        <v>5</v>
      </c>
      <c r="B423" s="257" t="s">
        <v>1059</v>
      </c>
      <c r="C423" s="257" t="s">
        <v>3965</v>
      </c>
      <c r="D423" s="258">
        <v>45747</v>
      </c>
    </row>
    <row r="424" spans="1:4" x14ac:dyDescent="0.25">
      <c r="A424" s="256">
        <v>5</v>
      </c>
      <c r="B424" s="257" t="s">
        <v>1060</v>
      </c>
      <c r="C424" s="257" t="s">
        <v>3965</v>
      </c>
      <c r="D424" s="258">
        <v>45747</v>
      </c>
    </row>
    <row r="425" spans="1:4" x14ac:dyDescent="0.25">
      <c r="A425" s="256">
        <v>5</v>
      </c>
      <c r="B425" s="257" t="s">
        <v>1061</v>
      </c>
      <c r="C425" s="257" t="s">
        <v>3965</v>
      </c>
      <c r="D425" s="258">
        <v>45747</v>
      </c>
    </row>
    <row r="426" spans="1:4" x14ac:dyDescent="0.25">
      <c r="A426" s="256">
        <v>5</v>
      </c>
      <c r="B426" s="257" t="s">
        <v>1063</v>
      </c>
      <c r="C426" s="257" t="s">
        <v>3965</v>
      </c>
      <c r="D426" s="258">
        <v>45747</v>
      </c>
    </row>
    <row r="427" spans="1:4" x14ac:dyDescent="0.25">
      <c r="A427" s="256">
        <v>5</v>
      </c>
      <c r="B427" s="257" t="s">
        <v>1065</v>
      </c>
      <c r="C427" s="257" t="s">
        <v>3965</v>
      </c>
      <c r="D427" s="258">
        <v>45747</v>
      </c>
    </row>
    <row r="428" spans="1:4" x14ac:dyDescent="0.25">
      <c r="A428" s="256">
        <v>5</v>
      </c>
      <c r="B428" s="257" t="s">
        <v>1067</v>
      </c>
      <c r="C428" s="257" t="s">
        <v>3965</v>
      </c>
      <c r="D428" s="258">
        <v>45747</v>
      </c>
    </row>
    <row r="429" spans="1:4" x14ac:dyDescent="0.25">
      <c r="A429" s="256">
        <v>5</v>
      </c>
      <c r="B429" s="257" t="s">
        <v>1075</v>
      </c>
      <c r="C429" s="257" t="s">
        <v>3965</v>
      </c>
      <c r="D429" s="258">
        <v>45747</v>
      </c>
    </row>
    <row r="430" spans="1:4" x14ac:dyDescent="0.25">
      <c r="A430" s="256">
        <v>5</v>
      </c>
      <c r="B430" s="257" t="s">
        <v>942</v>
      </c>
      <c r="C430" s="257" t="s">
        <v>3965</v>
      </c>
      <c r="D430" s="258">
        <v>45747</v>
      </c>
    </row>
    <row r="431" spans="1:4" x14ac:dyDescent="0.25">
      <c r="A431" s="256">
        <v>5</v>
      </c>
      <c r="B431" s="257" t="s">
        <v>949</v>
      </c>
      <c r="C431" s="257" t="s">
        <v>3965</v>
      </c>
      <c r="D431" s="258">
        <v>45747</v>
      </c>
    </row>
    <row r="432" spans="1:4" x14ac:dyDescent="0.25">
      <c r="A432" s="256">
        <v>5</v>
      </c>
      <c r="B432" s="257" t="s">
        <v>957</v>
      </c>
      <c r="C432" s="257" t="s">
        <v>3965</v>
      </c>
      <c r="D432" s="258">
        <v>45747</v>
      </c>
    </row>
    <row r="433" spans="1:4" x14ac:dyDescent="0.25">
      <c r="A433" s="256">
        <v>5</v>
      </c>
      <c r="B433" s="257" t="s">
        <v>958</v>
      </c>
      <c r="C433" s="257" t="s">
        <v>3965</v>
      </c>
      <c r="D433" s="258">
        <v>45747</v>
      </c>
    </row>
    <row r="434" spans="1:4" x14ac:dyDescent="0.25">
      <c r="A434" s="256">
        <v>5</v>
      </c>
      <c r="B434" s="257" t="s">
        <v>959</v>
      </c>
      <c r="C434" s="257" t="s">
        <v>3965</v>
      </c>
      <c r="D434" s="258">
        <v>45747</v>
      </c>
    </row>
    <row r="435" spans="1:4" x14ac:dyDescent="0.25">
      <c r="A435" s="256">
        <v>5</v>
      </c>
      <c r="B435" s="257" t="s">
        <v>960</v>
      </c>
      <c r="C435" s="257" t="s">
        <v>3965</v>
      </c>
      <c r="D435" s="258">
        <v>45747</v>
      </c>
    </row>
    <row r="436" spans="1:4" x14ac:dyDescent="0.25">
      <c r="A436" s="256">
        <v>5</v>
      </c>
      <c r="B436" s="257" t="s">
        <v>961</v>
      </c>
      <c r="C436" s="257" t="s">
        <v>3965</v>
      </c>
      <c r="D436" s="258">
        <v>45747</v>
      </c>
    </row>
    <row r="437" spans="1:4" x14ac:dyDescent="0.25">
      <c r="A437" s="256">
        <v>5</v>
      </c>
      <c r="B437" s="257" t="s">
        <v>962</v>
      </c>
      <c r="C437" s="257" t="s">
        <v>3965</v>
      </c>
      <c r="D437" s="258">
        <v>45747</v>
      </c>
    </row>
    <row r="438" spans="1:4" x14ac:dyDescent="0.25">
      <c r="A438" s="256">
        <v>5</v>
      </c>
      <c r="B438" s="257" t="s">
        <v>963</v>
      </c>
      <c r="C438" s="257" t="s">
        <v>3965</v>
      </c>
      <c r="D438" s="258">
        <v>45747</v>
      </c>
    </row>
    <row r="439" spans="1:4" x14ac:dyDescent="0.25">
      <c r="A439" s="256">
        <v>5</v>
      </c>
      <c r="B439" s="257" t="s">
        <v>964</v>
      </c>
      <c r="C439" s="257" t="s">
        <v>3965</v>
      </c>
      <c r="D439" s="258">
        <v>45747</v>
      </c>
    </row>
    <row r="440" spans="1:4" x14ac:dyDescent="0.25">
      <c r="A440" s="256">
        <v>5</v>
      </c>
      <c r="B440" s="257" t="s">
        <v>965</v>
      </c>
      <c r="C440" s="257" t="s">
        <v>3965</v>
      </c>
      <c r="D440" s="258">
        <v>45747</v>
      </c>
    </row>
    <row r="441" spans="1:4" x14ac:dyDescent="0.25">
      <c r="A441" s="256">
        <v>5</v>
      </c>
      <c r="B441" s="257" t="s">
        <v>967</v>
      </c>
      <c r="C441" s="257" t="s">
        <v>3965</v>
      </c>
      <c r="D441" s="258">
        <v>45747</v>
      </c>
    </row>
    <row r="442" spans="1:4" x14ac:dyDescent="0.25">
      <c r="A442" s="256">
        <v>5</v>
      </c>
      <c r="B442" s="257" t="s">
        <v>952</v>
      </c>
      <c r="C442" s="257" t="s">
        <v>3965</v>
      </c>
      <c r="D442" s="258">
        <v>45747</v>
      </c>
    </row>
    <row r="443" spans="1:4" x14ac:dyDescent="0.25">
      <c r="A443" s="256">
        <v>5</v>
      </c>
      <c r="B443" s="257" t="s">
        <v>953</v>
      </c>
      <c r="C443" s="257" t="s">
        <v>3965</v>
      </c>
      <c r="D443" s="258">
        <v>45747</v>
      </c>
    </row>
    <row r="444" spans="1:4" x14ac:dyDescent="0.25">
      <c r="A444" s="256">
        <v>5</v>
      </c>
      <c r="B444" s="257" t="s">
        <v>954</v>
      </c>
      <c r="C444" s="257" t="s">
        <v>3965</v>
      </c>
      <c r="D444" s="258">
        <v>45747</v>
      </c>
    </row>
    <row r="445" spans="1:4" x14ac:dyDescent="0.25">
      <c r="A445" s="256">
        <v>5</v>
      </c>
      <c r="B445" s="257" t="s">
        <v>955</v>
      </c>
      <c r="C445" s="257" t="s">
        <v>3965</v>
      </c>
      <c r="D445" s="258">
        <v>45747</v>
      </c>
    </row>
    <row r="446" spans="1:4" x14ac:dyDescent="0.25">
      <c r="A446" s="256">
        <v>5</v>
      </c>
      <c r="B446" s="257" t="s">
        <v>956</v>
      </c>
      <c r="C446" s="257" t="s">
        <v>3965</v>
      </c>
      <c r="D446" s="258">
        <v>45747</v>
      </c>
    </row>
    <row r="447" spans="1:4" x14ac:dyDescent="0.25">
      <c r="A447" s="256">
        <v>5</v>
      </c>
      <c r="B447" s="257" t="s">
        <v>974</v>
      </c>
      <c r="C447" s="257" t="s">
        <v>3965</v>
      </c>
      <c r="D447" s="258">
        <v>45747</v>
      </c>
    </row>
    <row r="448" spans="1:4" x14ac:dyDescent="0.25">
      <c r="A448" s="256">
        <v>5</v>
      </c>
      <c r="B448" s="257" t="s">
        <v>975</v>
      </c>
      <c r="C448" s="257" t="s">
        <v>3965</v>
      </c>
      <c r="D448" s="258">
        <v>45747</v>
      </c>
    </row>
    <row r="449" spans="1:4" x14ac:dyDescent="0.25">
      <c r="A449" s="256">
        <v>5</v>
      </c>
      <c r="B449" s="257" t="s">
        <v>976</v>
      </c>
      <c r="C449" s="257" t="s">
        <v>3965</v>
      </c>
      <c r="D449" s="258">
        <v>45747</v>
      </c>
    </row>
    <row r="450" spans="1:4" x14ac:dyDescent="0.25">
      <c r="A450" s="256">
        <v>5</v>
      </c>
      <c r="B450" s="257" t="s">
        <v>977</v>
      </c>
      <c r="C450" s="257" t="s">
        <v>3965</v>
      </c>
      <c r="D450" s="258">
        <v>45747</v>
      </c>
    </row>
    <row r="451" spans="1:4" x14ac:dyDescent="0.25">
      <c r="A451" s="256">
        <v>5</v>
      </c>
      <c r="B451" s="257" t="s">
        <v>1079</v>
      </c>
      <c r="C451" s="257" t="s">
        <v>3965</v>
      </c>
      <c r="D451" s="258">
        <v>45747</v>
      </c>
    </row>
    <row r="452" spans="1:4" x14ac:dyDescent="0.25">
      <c r="A452" s="256">
        <v>5</v>
      </c>
      <c r="B452" s="257" t="s">
        <v>1080</v>
      </c>
      <c r="C452" s="257" t="s">
        <v>3965</v>
      </c>
      <c r="D452" s="258">
        <v>45747</v>
      </c>
    </row>
    <row r="453" spans="1:4" x14ac:dyDescent="0.25">
      <c r="A453" s="256">
        <v>5</v>
      </c>
      <c r="B453" s="257" t="s">
        <v>1081</v>
      </c>
      <c r="C453" s="257" t="s">
        <v>3965</v>
      </c>
      <c r="D453" s="258">
        <v>45747</v>
      </c>
    </row>
    <row r="454" spans="1:4" x14ac:dyDescent="0.25">
      <c r="A454" s="256">
        <v>5</v>
      </c>
      <c r="B454" s="257" t="s">
        <v>1082</v>
      </c>
      <c r="C454" s="257" t="s">
        <v>3965</v>
      </c>
      <c r="D454" s="258">
        <v>45747</v>
      </c>
    </row>
    <row r="455" spans="1:4" x14ac:dyDescent="0.25">
      <c r="A455" s="256">
        <v>5</v>
      </c>
      <c r="B455" s="257" t="s">
        <v>1083</v>
      </c>
      <c r="C455" s="257" t="s">
        <v>3965</v>
      </c>
      <c r="D455" s="258">
        <v>45747</v>
      </c>
    </row>
    <row r="456" spans="1:4" x14ac:dyDescent="0.25">
      <c r="A456" s="256">
        <v>5</v>
      </c>
      <c r="B456" s="257" t="s">
        <v>978</v>
      </c>
      <c r="C456" s="257" t="s">
        <v>3965</v>
      </c>
      <c r="D456" s="258">
        <v>45747</v>
      </c>
    </row>
    <row r="457" spans="1:4" x14ac:dyDescent="0.25">
      <c r="A457" s="256">
        <v>5</v>
      </c>
      <c r="B457" s="257" t="s">
        <v>980</v>
      </c>
      <c r="C457" s="257" t="s">
        <v>3965</v>
      </c>
      <c r="D457" s="258">
        <v>45747</v>
      </c>
    </row>
    <row r="458" spans="1:4" x14ac:dyDescent="0.25">
      <c r="A458" s="256">
        <v>5</v>
      </c>
      <c r="B458" s="257" t="s">
        <v>981</v>
      </c>
      <c r="C458" s="257" t="s">
        <v>3965</v>
      </c>
      <c r="D458" s="258">
        <v>45747</v>
      </c>
    </row>
    <row r="459" spans="1:4" x14ac:dyDescent="0.25">
      <c r="A459" s="256">
        <v>5</v>
      </c>
      <c r="B459" s="257" t="s">
        <v>982</v>
      </c>
      <c r="C459" s="257" t="s">
        <v>3965</v>
      </c>
      <c r="D459" s="258">
        <v>45747</v>
      </c>
    </row>
    <row r="460" spans="1:4" x14ac:dyDescent="0.25">
      <c r="A460" s="256">
        <v>5</v>
      </c>
      <c r="B460" s="257" t="s">
        <v>996</v>
      </c>
      <c r="C460" s="257" t="s">
        <v>3965</v>
      </c>
      <c r="D460" s="258">
        <v>45747</v>
      </c>
    </row>
    <row r="461" spans="1:4" x14ac:dyDescent="0.25">
      <c r="A461" s="256">
        <v>5</v>
      </c>
      <c r="B461" s="257" t="s">
        <v>1007</v>
      </c>
      <c r="C461" s="257" t="s">
        <v>3965</v>
      </c>
      <c r="D461" s="258">
        <v>45747</v>
      </c>
    </row>
    <row r="462" spans="1:4" x14ac:dyDescent="0.25">
      <c r="A462" s="256">
        <v>5</v>
      </c>
      <c r="B462" s="257" t="s">
        <v>1008</v>
      </c>
      <c r="C462" s="257" t="s">
        <v>3965</v>
      </c>
      <c r="D462" s="258">
        <v>45747</v>
      </c>
    </row>
    <row r="463" spans="1:4" x14ac:dyDescent="0.25">
      <c r="A463" s="256">
        <v>5</v>
      </c>
      <c r="B463" s="257" t="s">
        <v>1009</v>
      </c>
      <c r="C463" s="257" t="s">
        <v>3965</v>
      </c>
      <c r="D463" s="258">
        <v>45747</v>
      </c>
    </row>
    <row r="464" spans="1:4" x14ac:dyDescent="0.25">
      <c r="A464" s="256">
        <v>5</v>
      </c>
      <c r="B464" s="257" t="s">
        <v>1010</v>
      </c>
      <c r="C464" s="257" t="s">
        <v>3965</v>
      </c>
      <c r="D464" s="258">
        <v>45747</v>
      </c>
    </row>
    <row r="465" spans="1:4" x14ac:dyDescent="0.25">
      <c r="A465" s="256">
        <v>5</v>
      </c>
      <c r="B465" s="257" t="s">
        <v>1011</v>
      </c>
      <c r="C465" s="257" t="s">
        <v>3965</v>
      </c>
      <c r="D465" s="258">
        <v>45747</v>
      </c>
    </row>
    <row r="466" spans="1:4" x14ac:dyDescent="0.25">
      <c r="A466" s="256">
        <v>5</v>
      </c>
      <c r="B466" s="257" t="s">
        <v>1013</v>
      </c>
      <c r="C466" s="257" t="s">
        <v>3965</v>
      </c>
      <c r="D466" s="258">
        <v>45747</v>
      </c>
    </row>
    <row r="467" spans="1:4" x14ac:dyDescent="0.25">
      <c r="A467" s="256">
        <v>5</v>
      </c>
      <c r="B467" s="257" t="s">
        <v>1014</v>
      </c>
      <c r="C467" s="257" t="s">
        <v>3965</v>
      </c>
      <c r="D467" s="258">
        <v>45747</v>
      </c>
    </row>
    <row r="468" spans="1:4" x14ac:dyDescent="0.25">
      <c r="A468" s="256">
        <v>5</v>
      </c>
      <c r="B468" s="257" t="s">
        <v>1015</v>
      </c>
      <c r="C468" s="257" t="s">
        <v>3965</v>
      </c>
      <c r="D468" s="258">
        <v>45747</v>
      </c>
    </row>
    <row r="469" spans="1:4" x14ac:dyDescent="0.25">
      <c r="A469" s="256">
        <v>5</v>
      </c>
      <c r="B469" s="257" t="s">
        <v>1016</v>
      </c>
      <c r="C469" s="257" t="s">
        <v>3965</v>
      </c>
      <c r="D469" s="258">
        <v>45747</v>
      </c>
    </row>
    <row r="470" spans="1:4" x14ac:dyDescent="0.25">
      <c r="A470" s="256">
        <v>5</v>
      </c>
      <c r="B470" s="257" t="s">
        <v>5812</v>
      </c>
      <c r="C470" s="257" t="s">
        <v>3963</v>
      </c>
      <c r="D470" s="258">
        <v>45747</v>
      </c>
    </row>
    <row r="471" spans="1:4" x14ac:dyDescent="0.25">
      <c r="A471" s="256">
        <v>5</v>
      </c>
      <c r="B471" s="257" t="s">
        <v>5813</v>
      </c>
      <c r="C471" s="257" t="s">
        <v>3963</v>
      </c>
      <c r="D471" s="258">
        <v>45747</v>
      </c>
    </row>
    <row r="472" spans="1:4" x14ac:dyDescent="0.25">
      <c r="A472" s="256">
        <v>5</v>
      </c>
      <c r="B472" s="257" t="s">
        <v>5814</v>
      </c>
      <c r="C472" s="257" t="s">
        <v>3963</v>
      </c>
      <c r="D472" s="258">
        <v>45747</v>
      </c>
    </row>
    <row r="473" spans="1:4" x14ac:dyDescent="0.25">
      <c r="A473" s="256">
        <v>5</v>
      </c>
      <c r="B473" s="257" t="s">
        <v>5815</v>
      </c>
      <c r="C473" s="257" t="s">
        <v>3963</v>
      </c>
      <c r="D473" s="258">
        <v>45747</v>
      </c>
    </row>
    <row r="474" spans="1:4" x14ac:dyDescent="0.25">
      <c r="A474" s="256">
        <v>5</v>
      </c>
      <c r="B474" s="257" t="s">
        <v>5816</v>
      </c>
      <c r="C474" s="257" t="s">
        <v>3963</v>
      </c>
      <c r="D474" s="258">
        <v>45747</v>
      </c>
    </row>
    <row r="475" spans="1:4" x14ac:dyDescent="0.25">
      <c r="A475" s="256">
        <v>5</v>
      </c>
      <c r="B475" s="257" t="s">
        <v>5817</v>
      </c>
      <c r="C475" s="257" t="s">
        <v>3963</v>
      </c>
      <c r="D475" s="258">
        <v>45747</v>
      </c>
    </row>
    <row r="476" spans="1:4" x14ac:dyDescent="0.25">
      <c r="A476" s="256">
        <v>5</v>
      </c>
      <c r="B476" s="257" t="s">
        <v>5818</v>
      </c>
      <c r="C476" s="257" t="s">
        <v>3963</v>
      </c>
      <c r="D476" s="258">
        <v>45747</v>
      </c>
    </row>
    <row r="477" spans="1:4" x14ac:dyDescent="0.25">
      <c r="A477" s="256">
        <v>5</v>
      </c>
      <c r="B477" s="257" t="s">
        <v>5819</v>
      </c>
      <c r="C477" s="257" t="s">
        <v>3963</v>
      </c>
      <c r="D477" s="258">
        <v>45747</v>
      </c>
    </row>
    <row r="478" spans="1:4" x14ac:dyDescent="0.25">
      <c r="A478" s="256">
        <v>5</v>
      </c>
      <c r="B478" s="257" t="s">
        <v>5820</v>
      </c>
      <c r="C478" s="257" t="s">
        <v>3963</v>
      </c>
      <c r="D478" s="258">
        <v>45747</v>
      </c>
    </row>
    <row r="479" spans="1:4" x14ac:dyDescent="0.25">
      <c r="A479" s="256">
        <v>5</v>
      </c>
      <c r="B479" s="257" t="s">
        <v>5821</v>
      </c>
      <c r="C479" s="257" t="s">
        <v>3963</v>
      </c>
      <c r="D479" s="258">
        <v>45747</v>
      </c>
    </row>
    <row r="480" spans="1:4" x14ac:dyDescent="0.25">
      <c r="A480" s="256">
        <v>5</v>
      </c>
      <c r="B480" s="257" t="s">
        <v>5822</v>
      </c>
      <c r="C480" s="257" t="s">
        <v>3963</v>
      </c>
      <c r="D480" s="258">
        <v>45747</v>
      </c>
    </row>
    <row r="481" spans="1:4" x14ac:dyDescent="0.25">
      <c r="A481" s="256">
        <v>5</v>
      </c>
      <c r="B481" s="257" t="s">
        <v>5823</v>
      </c>
      <c r="C481" s="257" t="s">
        <v>3963</v>
      </c>
      <c r="D481" s="258">
        <v>45747</v>
      </c>
    </row>
    <row r="482" spans="1:4" x14ac:dyDescent="0.25">
      <c r="A482" s="256">
        <v>5</v>
      </c>
      <c r="B482" s="257" t="s">
        <v>5824</v>
      </c>
      <c r="C482" s="257" t="s">
        <v>3963</v>
      </c>
      <c r="D482" s="258">
        <v>45747</v>
      </c>
    </row>
    <row r="483" spans="1:4" x14ac:dyDescent="0.25">
      <c r="A483" s="256">
        <v>5</v>
      </c>
      <c r="B483" s="257" t="s">
        <v>5825</v>
      </c>
      <c r="C483" s="257" t="s">
        <v>3963</v>
      </c>
      <c r="D483" s="258">
        <v>45747</v>
      </c>
    </row>
    <row r="484" spans="1:4" x14ac:dyDescent="0.25">
      <c r="A484" s="256">
        <v>5</v>
      </c>
      <c r="B484" s="257" t="s">
        <v>5826</v>
      </c>
      <c r="C484" s="257" t="s">
        <v>3963</v>
      </c>
      <c r="D484" s="258">
        <v>45747</v>
      </c>
    </row>
    <row r="485" spans="1:4" x14ac:dyDescent="0.25">
      <c r="A485" s="256">
        <v>5</v>
      </c>
      <c r="B485" s="257" t="s">
        <v>5827</v>
      </c>
      <c r="C485" s="257" t="s">
        <v>3963</v>
      </c>
      <c r="D485" s="258">
        <v>45747</v>
      </c>
    </row>
    <row r="486" spans="1:4" x14ac:dyDescent="0.25">
      <c r="A486" s="256">
        <v>5</v>
      </c>
      <c r="B486" s="257" t="s">
        <v>5828</v>
      </c>
      <c r="C486" s="257" t="s">
        <v>3963</v>
      </c>
      <c r="D486" s="258">
        <v>45747</v>
      </c>
    </row>
    <row r="487" spans="1:4" x14ac:dyDescent="0.25">
      <c r="A487" s="256">
        <v>5</v>
      </c>
      <c r="B487" s="257" t="s">
        <v>5829</v>
      </c>
      <c r="C487" s="257" t="s">
        <v>3963</v>
      </c>
      <c r="D487" s="258">
        <v>45747</v>
      </c>
    </row>
    <row r="488" spans="1:4" x14ac:dyDescent="0.25">
      <c r="A488" s="256">
        <v>5</v>
      </c>
      <c r="B488" s="257" t="s">
        <v>5830</v>
      </c>
      <c r="C488" s="257" t="s">
        <v>3963</v>
      </c>
      <c r="D488" s="258">
        <v>45747</v>
      </c>
    </row>
    <row r="489" spans="1:4" x14ac:dyDescent="0.25">
      <c r="A489" s="256">
        <v>5</v>
      </c>
      <c r="B489" s="257" t="s">
        <v>5831</v>
      </c>
      <c r="C489" s="257" t="s">
        <v>3963</v>
      </c>
      <c r="D489" s="258">
        <v>45747</v>
      </c>
    </row>
    <row r="490" spans="1:4" x14ac:dyDescent="0.25">
      <c r="A490" s="256">
        <v>5</v>
      </c>
      <c r="B490" s="257" t="s">
        <v>5832</v>
      </c>
      <c r="C490" s="257" t="s">
        <v>3963</v>
      </c>
      <c r="D490" s="258">
        <v>45747</v>
      </c>
    </row>
    <row r="491" spans="1:4" x14ac:dyDescent="0.25">
      <c r="A491" s="256">
        <v>5</v>
      </c>
      <c r="B491" s="257" t="s">
        <v>5833</v>
      </c>
      <c r="C491" s="257" t="s">
        <v>3963</v>
      </c>
      <c r="D491" s="258">
        <v>45747</v>
      </c>
    </row>
    <row r="492" spans="1:4" x14ac:dyDescent="0.25">
      <c r="A492" s="256">
        <v>5</v>
      </c>
      <c r="B492" s="257" t="s">
        <v>5834</v>
      </c>
      <c r="C492" s="257" t="s">
        <v>3963</v>
      </c>
      <c r="D492" s="258">
        <v>45747</v>
      </c>
    </row>
    <row r="493" spans="1:4" x14ac:dyDescent="0.25">
      <c r="A493" s="256">
        <v>5</v>
      </c>
      <c r="B493" s="257" t="s">
        <v>5835</v>
      </c>
      <c r="C493" s="257" t="s">
        <v>3963</v>
      </c>
      <c r="D493" s="258">
        <v>45747</v>
      </c>
    </row>
    <row r="494" spans="1:4" x14ac:dyDescent="0.25">
      <c r="A494" s="256">
        <v>5</v>
      </c>
      <c r="B494" s="257" t="s">
        <v>5836</v>
      </c>
      <c r="C494" s="257" t="s">
        <v>3963</v>
      </c>
      <c r="D494" s="258">
        <v>45747</v>
      </c>
    </row>
    <row r="495" spans="1:4" x14ac:dyDescent="0.25">
      <c r="A495" s="256">
        <v>5</v>
      </c>
      <c r="B495" s="257" t="s">
        <v>5837</v>
      </c>
      <c r="C495" s="257" t="s">
        <v>3963</v>
      </c>
      <c r="D495" s="258">
        <v>45747</v>
      </c>
    </row>
    <row r="496" spans="1:4" x14ac:dyDescent="0.25">
      <c r="A496" s="256">
        <v>5</v>
      </c>
      <c r="B496" s="257" t="s">
        <v>5838</v>
      </c>
      <c r="C496" s="257" t="s">
        <v>3963</v>
      </c>
      <c r="D496" s="258">
        <v>45747</v>
      </c>
    </row>
    <row r="497" spans="1:4" x14ac:dyDescent="0.25">
      <c r="A497" s="256">
        <v>5</v>
      </c>
      <c r="B497" s="257" t="s">
        <v>5839</v>
      </c>
      <c r="C497" s="257" t="s">
        <v>3963</v>
      </c>
      <c r="D497" s="258">
        <v>45747</v>
      </c>
    </row>
    <row r="498" spans="1:4" x14ac:dyDescent="0.25">
      <c r="A498" s="256">
        <v>5</v>
      </c>
      <c r="B498" s="257" t="s">
        <v>5840</v>
      </c>
      <c r="C498" s="257" t="s">
        <v>3963</v>
      </c>
      <c r="D498" s="258">
        <v>45747</v>
      </c>
    </row>
    <row r="499" spans="1:4" x14ac:dyDescent="0.25">
      <c r="A499" s="256">
        <v>5</v>
      </c>
      <c r="B499" s="257" t="s">
        <v>5841</v>
      </c>
      <c r="C499" s="257" t="s">
        <v>3963</v>
      </c>
      <c r="D499" s="258">
        <v>45747</v>
      </c>
    </row>
    <row r="500" spans="1:4" x14ac:dyDescent="0.25">
      <c r="A500" s="256">
        <v>5</v>
      </c>
      <c r="B500" s="257" t="s">
        <v>5842</v>
      </c>
      <c r="C500" s="257" t="s">
        <v>3963</v>
      </c>
      <c r="D500" s="258">
        <v>45747</v>
      </c>
    </row>
    <row r="501" spans="1:4" x14ac:dyDescent="0.25">
      <c r="A501" s="256">
        <v>5</v>
      </c>
      <c r="B501" s="257" t="s">
        <v>5843</v>
      </c>
      <c r="C501" s="257" t="s">
        <v>3963</v>
      </c>
      <c r="D501" s="258">
        <v>45747</v>
      </c>
    </row>
    <row r="502" spans="1:4" x14ac:dyDescent="0.25">
      <c r="A502" s="256">
        <v>5</v>
      </c>
      <c r="B502" s="257" t="s">
        <v>5844</v>
      </c>
      <c r="C502" s="257" t="s">
        <v>3963</v>
      </c>
      <c r="D502" s="258">
        <v>45747</v>
      </c>
    </row>
    <row r="503" spans="1:4" x14ac:dyDescent="0.25">
      <c r="A503" s="256">
        <v>5</v>
      </c>
      <c r="B503" s="257" t="s">
        <v>5845</v>
      </c>
      <c r="C503" s="257" t="s">
        <v>3963</v>
      </c>
      <c r="D503" s="258">
        <v>45747</v>
      </c>
    </row>
    <row r="504" spans="1:4" x14ac:dyDescent="0.25">
      <c r="A504" s="256">
        <v>5</v>
      </c>
      <c r="B504" s="257" t="s">
        <v>5846</v>
      </c>
      <c r="C504" s="257" t="s">
        <v>3963</v>
      </c>
      <c r="D504" s="258">
        <v>45747</v>
      </c>
    </row>
    <row r="505" spans="1:4" x14ac:dyDescent="0.25">
      <c r="A505" s="256">
        <v>5</v>
      </c>
      <c r="B505" s="257" t="s">
        <v>5847</v>
      </c>
      <c r="C505" s="257" t="s">
        <v>3963</v>
      </c>
      <c r="D505" s="258">
        <v>45747</v>
      </c>
    </row>
    <row r="506" spans="1:4" x14ac:dyDescent="0.25">
      <c r="A506" s="256">
        <v>5</v>
      </c>
      <c r="B506" s="257" t="s">
        <v>5848</v>
      </c>
      <c r="C506" s="257" t="s">
        <v>3963</v>
      </c>
      <c r="D506" s="258">
        <v>45747</v>
      </c>
    </row>
    <row r="507" spans="1:4" x14ac:dyDescent="0.25">
      <c r="A507" s="256">
        <v>5</v>
      </c>
      <c r="B507" s="257" t="s">
        <v>5849</v>
      </c>
      <c r="C507" s="257" t="s">
        <v>3963</v>
      </c>
      <c r="D507" s="258">
        <v>45747</v>
      </c>
    </row>
    <row r="508" spans="1:4" x14ac:dyDescent="0.25">
      <c r="A508" s="256">
        <v>5</v>
      </c>
      <c r="B508" s="257" t="s">
        <v>5850</v>
      </c>
      <c r="C508" s="257" t="s">
        <v>3963</v>
      </c>
      <c r="D508" s="258">
        <v>45747</v>
      </c>
    </row>
    <row r="509" spans="1:4" x14ac:dyDescent="0.25">
      <c r="A509" s="256">
        <v>5</v>
      </c>
      <c r="B509" s="257" t="s">
        <v>5851</v>
      </c>
      <c r="C509" s="257" t="s">
        <v>3963</v>
      </c>
      <c r="D509" s="258">
        <v>45747</v>
      </c>
    </row>
    <row r="510" spans="1:4" x14ac:dyDescent="0.25">
      <c r="A510" s="256">
        <v>5</v>
      </c>
      <c r="B510" s="257" t="s">
        <v>5852</v>
      </c>
      <c r="C510" s="257" t="s">
        <v>3963</v>
      </c>
      <c r="D510" s="258">
        <v>45747</v>
      </c>
    </row>
    <row r="511" spans="1:4" x14ac:dyDescent="0.25">
      <c r="A511" s="256">
        <v>5</v>
      </c>
      <c r="B511" s="257" t="s">
        <v>5853</v>
      </c>
      <c r="C511" s="257" t="s">
        <v>3963</v>
      </c>
      <c r="D511" s="258">
        <v>45747</v>
      </c>
    </row>
    <row r="512" spans="1:4" x14ac:dyDescent="0.25">
      <c r="A512" s="256">
        <v>5</v>
      </c>
      <c r="B512" s="257" t="s">
        <v>5854</v>
      </c>
      <c r="C512" s="257" t="s">
        <v>3963</v>
      </c>
      <c r="D512" s="258">
        <v>45747</v>
      </c>
    </row>
    <row r="513" spans="1:4" x14ac:dyDescent="0.25">
      <c r="A513" s="256">
        <v>5</v>
      </c>
      <c r="B513" s="257" t="s">
        <v>5855</v>
      </c>
      <c r="C513" s="257" t="s">
        <v>3963</v>
      </c>
      <c r="D513" s="258">
        <v>45747</v>
      </c>
    </row>
    <row r="514" spans="1:4" x14ac:dyDescent="0.25">
      <c r="A514" s="256">
        <v>5</v>
      </c>
      <c r="B514" s="257" t="s">
        <v>5856</v>
      </c>
      <c r="C514" s="257" t="s">
        <v>3963</v>
      </c>
      <c r="D514" s="258">
        <v>45747</v>
      </c>
    </row>
    <row r="515" spans="1:4" x14ac:dyDescent="0.25">
      <c r="A515" s="256">
        <v>5</v>
      </c>
      <c r="B515" s="257" t="s">
        <v>5857</v>
      </c>
      <c r="C515" s="257" t="s">
        <v>3963</v>
      </c>
      <c r="D515" s="258">
        <v>45747</v>
      </c>
    </row>
    <row r="516" spans="1:4" x14ac:dyDescent="0.25">
      <c r="A516" s="256">
        <v>5</v>
      </c>
      <c r="B516" s="257" t="s">
        <v>5858</v>
      </c>
      <c r="C516" s="257" t="s">
        <v>3963</v>
      </c>
      <c r="D516" s="258">
        <v>45747</v>
      </c>
    </row>
    <row r="517" spans="1:4" x14ac:dyDescent="0.25">
      <c r="A517" s="256">
        <v>5</v>
      </c>
      <c r="B517" s="257" t="s">
        <v>5859</v>
      </c>
      <c r="C517" s="257" t="s">
        <v>3963</v>
      </c>
      <c r="D517" s="258">
        <v>45747</v>
      </c>
    </row>
    <row r="518" spans="1:4" x14ac:dyDescent="0.25">
      <c r="A518" s="256">
        <v>5</v>
      </c>
      <c r="B518" s="257" t="s">
        <v>5860</v>
      </c>
      <c r="C518" s="257" t="s">
        <v>3963</v>
      </c>
      <c r="D518" s="258">
        <v>45747</v>
      </c>
    </row>
    <row r="519" spans="1:4" x14ac:dyDescent="0.25">
      <c r="A519" s="256">
        <v>5</v>
      </c>
      <c r="B519" s="257" t="s">
        <v>5861</v>
      </c>
      <c r="C519" s="257" t="s">
        <v>3963</v>
      </c>
      <c r="D519" s="258">
        <v>45747</v>
      </c>
    </row>
    <row r="520" spans="1:4" x14ac:dyDescent="0.25">
      <c r="A520" s="256">
        <v>5</v>
      </c>
      <c r="B520" s="257" t="s">
        <v>5862</v>
      </c>
      <c r="C520" s="257" t="s">
        <v>3963</v>
      </c>
      <c r="D520" s="258">
        <v>45747</v>
      </c>
    </row>
    <row r="521" spans="1:4" x14ac:dyDescent="0.25">
      <c r="A521" s="256">
        <v>5</v>
      </c>
      <c r="B521" s="257" t="s">
        <v>5863</v>
      </c>
      <c r="C521" s="257" t="s">
        <v>3963</v>
      </c>
      <c r="D521" s="258">
        <v>45747</v>
      </c>
    </row>
    <row r="522" spans="1:4" x14ac:dyDescent="0.25">
      <c r="A522" s="256">
        <v>5</v>
      </c>
      <c r="B522" s="257" t="s">
        <v>5864</v>
      </c>
      <c r="C522" s="257" t="s">
        <v>3963</v>
      </c>
      <c r="D522" s="258">
        <v>45747</v>
      </c>
    </row>
    <row r="523" spans="1:4" x14ac:dyDescent="0.25">
      <c r="A523" s="256">
        <v>5</v>
      </c>
      <c r="B523" s="257" t="s">
        <v>5865</v>
      </c>
      <c r="C523" s="257" t="s">
        <v>3963</v>
      </c>
      <c r="D523" s="258">
        <v>45747</v>
      </c>
    </row>
    <row r="524" spans="1:4" x14ac:dyDescent="0.25">
      <c r="A524" s="256">
        <v>5</v>
      </c>
      <c r="B524" s="257" t="s">
        <v>5866</v>
      </c>
      <c r="C524" s="257" t="s">
        <v>3963</v>
      </c>
      <c r="D524" s="258">
        <v>45747</v>
      </c>
    </row>
    <row r="525" spans="1:4" x14ac:dyDescent="0.25">
      <c r="A525" s="256">
        <v>5</v>
      </c>
      <c r="B525" s="257" t="s">
        <v>5867</v>
      </c>
      <c r="C525" s="257" t="s">
        <v>3963</v>
      </c>
      <c r="D525" s="258">
        <v>45747</v>
      </c>
    </row>
    <row r="526" spans="1:4" x14ac:dyDescent="0.25">
      <c r="A526" s="256">
        <v>5</v>
      </c>
      <c r="B526" s="257" t="s">
        <v>5868</v>
      </c>
      <c r="C526" s="257" t="s">
        <v>3963</v>
      </c>
      <c r="D526" s="258">
        <v>45747</v>
      </c>
    </row>
    <row r="527" spans="1:4" x14ac:dyDescent="0.25">
      <c r="A527" s="256">
        <v>5</v>
      </c>
      <c r="B527" s="257" t="s">
        <v>5869</v>
      </c>
      <c r="C527" s="257" t="s">
        <v>3963</v>
      </c>
      <c r="D527" s="258">
        <v>45747</v>
      </c>
    </row>
    <row r="528" spans="1:4" x14ac:dyDescent="0.25">
      <c r="A528" s="256">
        <v>5</v>
      </c>
      <c r="B528" s="257" t="s">
        <v>5870</v>
      </c>
      <c r="C528" s="257" t="s">
        <v>3963</v>
      </c>
      <c r="D528" s="258">
        <v>45747</v>
      </c>
    </row>
    <row r="529" spans="1:4" x14ac:dyDescent="0.25">
      <c r="A529" s="256">
        <v>5</v>
      </c>
      <c r="B529" s="257" t="s">
        <v>5871</v>
      </c>
      <c r="C529" s="257" t="s">
        <v>3963</v>
      </c>
      <c r="D529" s="258">
        <v>45747</v>
      </c>
    </row>
    <row r="530" spans="1:4" x14ac:dyDescent="0.25">
      <c r="A530" s="256">
        <v>5</v>
      </c>
      <c r="B530" s="257" t="s">
        <v>5872</v>
      </c>
      <c r="C530" s="257" t="s">
        <v>3963</v>
      </c>
      <c r="D530" s="258">
        <v>45747</v>
      </c>
    </row>
    <row r="531" spans="1:4" x14ac:dyDescent="0.25">
      <c r="A531" s="256">
        <v>5</v>
      </c>
      <c r="B531" s="257" t="s">
        <v>5873</v>
      </c>
      <c r="C531" s="257" t="s">
        <v>3963</v>
      </c>
      <c r="D531" s="258">
        <v>45747</v>
      </c>
    </row>
    <row r="532" spans="1:4" x14ac:dyDescent="0.25">
      <c r="A532" s="256">
        <v>5</v>
      </c>
      <c r="B532" s="257" t="s">
        <v>5874</v>
      </c>
      <c r="C532" s="257" t="s">
        <v>3963</v>
      </c>
      <c r="D532" s="258">
        <v>45747</v>
      </c>
    </row>
    <row r="533" spans="1:4" x14ac:dyDescent="0.25">
      <c r="A533" s="256">
        <v>5</v>
      </c>
      <c r="B533" s="257" t="s">
        <v>5875</v>
      </c>
      <c r="C533" s="257" t="s">
        <v>3963</v>
      </c>
      <c r="D533" s="258">
        <v>45747</v>
      </c>
    </row>
    <row r="534" spans="1:4" x14ac:dyDescent="0.25">
      <c r="A534" s="256">
        <v>5</v>
      </c>
      <c r="B534" s="257" t="s">
        <v>5876</v>
      </c>
      <c r="C534" s="257" t="s">
        <v>3963</v>
      </c>
      <c r="D534" s="258">
        <v>45747</v>
      </c>
    </row>
    <row r="535" spans="1:4" x14ac:dyDescent="0.25">
      <c r="A535" s="256">
        <v>5</v>
      </c>
      <c r="B535" s="257" t="s">
        <v>5877</v>
      </c>
      <c r="C535" s="257" t="s">
        <v>3963</v>
      </c>
      <c r="D535" s="258">
        <v>45747</v>
      </c>
    </row>
    <row r="536" spans="1:4" x14ac:dyDescent="0.25">
      <c r="A536" s="256">
        <v>5</v>
      </c>
      <c r="B536" s="257" t="s">
        <v>5878</v>
      </c>
      <c r="C536" s="257" t="s">
        <v>3963</v>
      </c>
      <c r="D536" s="258">
        <v>45747</v>
      </c>
    </row>
    <row r="537" spans="1:4" x14ac:dyDescent="0.25">
      <c r="A537" s="256">
        <v>5</v>
      </c>
      <c r="B537" s="257" t="s">
        <v>5879</v>
      </c>
      <c r="C537" s="257" t="s">
        <v>3963</v>
      </c>
      <c r="D537" s="258">
        <v>45747</v>
      </c>
    </row>
    <row r="538" spans="1:4" x14ac:dyDescent="0.25">
      <c r="A538" s="256">
        <v>5</v>
      </c>
      <c r="B538" s="257" t="s">
        <v>5880</v>
      </c>
      <c r="C538" s="257" t="s">
        <v>3963</v>
      </c>
      <c r="D538" s="258">
        <v>45747</v>
      </c>
    </row>
    <row r="539" spans="1:4" x14ac:dyDescent="0.25">
      <c r="A539" s="256">
        <v>5</v>
      </c>
      <c r="B539" s="257" t="s">
        <v>5881</v>
      </c>
      <c r="C539" s="257" t="s">
        <v>3963</v>
      </c>
      <c r="D539" s="258">
        <v>45747</v>
      </c>
    </row>
    <row r="540" spans="1:4" x14ac:dyDescent="0.25">
      <c r="A540" s="256">
        <v>5</v>
      </c>
      <c r="B540" s="257" t="s">
        <v>5882</v>
      </c>
      <c r="C540" s="257" t="s">
        <v>3963</v>
      </c>
      <c r="D540" s="258">
        <v>45747</v>
      </c>
    </row>
    <row r="541" spans="1:4" x14ac:dyDescent="0.25">
      <c r="A541" s="256">
        <v>5</v>
      </c>
      <c r="B541" s="257" t="s">
        <v>5883</v>
      </c>
      <c r="C541" s="257" t="s">
        <v>3963</v>
      </c>
      <c r="D541" s="258">
        <v>45747</v>
      </c>
    </row>
    <row r="542" spans="1:4" x14ac:dyDescent="0.25">
      <c r="A542" s="256">
        <v>5</v>
      </c>
      <c r="B542" s="257" t="s">
        <v>5884</v>
      </c>
      <c r="C542" s="257" t="s">
        <v>3963</v>
      </c>
      <c r="D542" s="258">
        <v>45747</v>
      </c>
    </row>
    <row r="543" spans="1:4" x14ac:dyDescent="0.25">
      <c r="A543" s="256">
        <v>5</v>
      </c>
      <c r="B543" s="257" t="s">
        <v>5885</v>
      </c>
      <c r="C543" s="257" t="s">
        <v>3963</v>
      </c>
      <c r="D543" s="258">
        <v>45747</v>
      </c>
    </row>
    <row r="544" spans="1:4" x14ac:dyDescent="0.25">
      <c r="A544" s="256">
        <v>5</v>
      </c>
      <c r="B544" s="257" t="s">
        <v>5886</v>
      </c>
      <c r="C544" s="257" t="s">
        <v>3963</v>
      </c>
      <c r="D544" s="258">
        <v>45747</v>
      </c>
    </row>
    <row r="545" spans="1:4" x14ac:dyDescent="0.25">
      <c r="A545" s="256">
        <v>5</v>
      </c>
      <c r="B545" s="257" t="s">
        <v>5887</v>
      </c>
      <c r="C545" s="257" t="s">
        <v>3963</v>
      </c>
      <c r="D545" s="258">
        <v>45747</v>
      </c>
    </row>
    <row r="546" spans="1:4" x14ac:dyDescent="0.25">
      <c r="A546" s="256">
        <v>5</v>
      </c>
      <c r="B546" s="257" t="s">
        <v>5888</v>
      </c>
      <c r="C546" s="257" t="s">
        <v>3963</v>
      </c>
      <c r="D546" s="258">
        <v>45747</v>
      </c>
    </row>
    <row r="547" spans="1:4" x14ac:dyDescent="0.25">
      <c r="A547" s="256">
        <v>5</v>
      </c>
      <c r="B547" s="257" t="s">
        <v>5889</v>
      </c>
      <c r="C547" s="257" t="s">
        <v>3963</v>
      </c>
      <c r="D547" s="258">
        <v>45747</v>
      </c>
    </row>
    <row r="548" spans="1:4" x14ac:dyDescent="0.25">
      <c r="A548" s="256">
        <v>5</v>
      </c>
      <c r="B548" s="257" t="s">
        <v>5890</v>
      </c>
      <c r="C548" s="257" t="s">
        <v>3963</v>
      </c>
      <c r="D548" s="258">
        <v>45747</v>
      </c>
    </row>
    <row r="549" spans="1:4" x14ac:dyDescent="0.25">
      <c r="A549" s="256">
        <v>5</v>
      </c>
      <c r="B549" s="257" t="s">
        <v>5891</v>
      </c>
      <c r="C549" s="257" t="s">
        <v>3963</v>
      </c>
      <c r="D549" s="258">
        <v>45747</v>
      </c>
    </row>
    <row r="550" spans="1:4" x14ac:dyDescent="0.25">
      <c r="A550" s="256">
        <v>5</v>
      </c>
      <c r="B550" s="257" t="s">
        <v>5892</v>
      </c>
      <c r="C550" s="257" t="s">
        <v>3963</v>
      </c>
      <c r="D550" s="258">
        <v>45747</v>
      </c>
    </row>
    <row r="551" spans="1:4" x14ac:dyDescent="0.25">
      <c r="A551" s="256">
        <v>5</v>
      </c>
      <c r="B551" s="257" t="s">
        <v>5893</v>
      </c>
      <c r="C551" s="257" t="s">
        <v>3963</v>
      </c>
      <c r="D551" s="258">
        <v>45747</v>
      </c>
    </row>
    <row r="552" spans="1:4" x14ac:dyDescent="0.25">
      <c r="A552" s="256">
        <v>5</v>
      </c>
      <c r="B552" s="257" t="s">
        <v>5894</v>
      </c>
      <c r="C552" s="257" t="s">
        <v>3963</v>
      </c>
      <c r="D552" s="258">
        <v>45747</v>
      </c>
    </row>
    <row r="553" spans="1:4" x14ac:dyDescent="0.25">
      <c r="A553" s="256">
        <v>5</v>
      </c>
      <c r="B553" s="257" t="s">
        <v>5895</v>
      </c>
      <c r="C553" s="257" t="s">
        <v>3963</v>
      </c>
      <c r="D553" s="258">
        <v>45747</v>
      </c>
    </row>
    <row r="554" spans="1:4" x14ac:dyDescent="0.25">
      <c r="A554" s="256">
        <v>5</v>
      </c>
      <c r="B554" s="257" t="s">
        <v>5896</v>
      </c>
      <c r="C554" s="257" t="s">
        <v>3963</v>
      </c>
      <c r="D554" s="258">
        <v>45747</v>
      </c>
    </row>
    <row r="555" spans="1:4" x14ac:dyDescent="0.25">
      <c r="A555" s="256">
        <v>5</v>
      </c>
      <c r="B555" s="257" t="s">
        <v>5897</v>
      </c>
      <c r="C555" s="257" t="s">
        <v>3963</v>
      </c>
      <c r="D555" s="258">
        <v>45747</v>
      </c>
    </row>
    <row r="556" spans="1:4" x14ac:dyDescent="0.25">
      <c r="A556" s="256">
        <v>5</v>
      </c>
      <c r="B556" s="257" t="s">
        <v>5898</v>
      </c>
      <c r="C556" s="257" t="s">
        <v>3963</v>
      </c>
      <c r="D556" s="258">
        <v>45747</v>
      </c>
    </row>
    <row r="557" spans="1:4" x14ac:dyDescent="0.25">
      <c r="A557" s="256">
        <v>5</v>
      </c>
      <c r="B557" s="257" t="s">
        <v>5899</v>
      </c>
      <c r="C557" s="257" t="s">
        <v>3963</v>
      </c>
      <c r="D557" s="258">
        <v>45747</v>
      </c>
    </row>
    <row r="558" spans="1:4" x14ac:dyDescent="0.25">
      <c r="A558" s="256">
        <v>5</v>
      </c>
      <c r="B558" s="257" t="s">
        <v>5900</v>
      </c>
      <c r="C558" s="257" t="s">
        <v>3963</v>
      </c>
      <c r="D558" s="258">
        <v>45747</v>
      </c>
    </row>
    <row r="559" spans="1:4" x14ac:dyDescent="0.25">
      <c r="A559" s="256">
        <v>5</v>
      </c>
      <c r="B559" s="257" t="s">
        <v>5901</v>
      </c>
      <c r="C559" s="257" t="s">
        <v>3963</v>
      </c>
      <c r="D559" s="258">
        <v>45747</v>
      </c>
    </row>
    <row r="560" spans="1:4" x14ac:dyDescent="0.25">
      <c r="A560" s="256">
        <v>5</v>
      </c>
      <c r="B560" s="257" t="s">
        <v>5902</v>
      </c>
      <c r="C560" s="257" t="s">
        <v>3963</v>
      </c>
      <c r="D560" s="258">
        <v>45747</v>
      </c>
    </row>
    <row r="561" spans="1:4" x14ac:dyDescent="0.25">
      <c r="A561" s="256">
        <v>5</v>
      </c>
      <c r="B561" s="257" t="s">
        <v>5903</v>
      </c>
      <c r="C561" s="257" t="s">
        <v>3963</v>
      </c>
      <c r="D561" s="258">
        <v>45747</v>
      </c>
    </row>
    <row r="562" spans="1:4" x14ac:dyDescent="0.25">
      <c r="A562" s="256">
        <v>5</v>
      </c>
      <c r="B562" s="257" t="s">
        <v>5904</v>
      </c>
      <c r="C562" s="257" t="s">
        <v>3963</v>
      </c>
      <c r="D562" s="258">
        <v>45747</v>
      </c>
    </row>
    <row r="563" spans="1:4" x14ac:dyDescent="0.25">
      <c r="A563" s="256">
        <v>5</v>
      </c>
      <c r="B563" s="257" t="s">
        <v>5905</v>
      </c>
      <c r="C563" s="257" t="s">
        <v>3963</v>
      </c>
      <c r="D563" s="258">
        <v>45747</v>
      </c>
    </row>
    <row r="564" spans="1:4" x14ac:dyDescent="0.25">
      <c r="A564" s="256">
        <v>5</v>
      </c>
      <c r="B564" s="257" t="s">
        <v>5906</v>
      </c>
      <c r="C564" s="257" t="s">
        <v>3963</v>
      </c>
      <c r="D564" s="258">
        <v>45747</v>
      </c>
    </row>
    <row r="565" spans="1:4" x14ac:dyDescent="0.25">
      <c r="A565" s="256">
        <v>5</v>
      </c>
      <c r="B565" s="257" t="s">
        <v>5907</v>
      </c>
      <c r="C565" s="257" t="s">
        <v>3963</v>
      </c>
      <c r="D565" s="258">
        <v>45747</v>
      </c>
    </row>
    <row r="566" spans="1:4" x14ac:dyDescent="0.25">
      <c r="A566" s="256">
        <v>5</v>
      </c>
      <c r="B566" s="257" t="s">
        <v>5908</v>
      </c>
      <c r="C566" s="257" t="s">
        <v>3963</v>
      </c>
      <c r="D566" s="258">
        <v>45747</v>
      </c>
    </row>
    <row r="567" spans="1:4" x14ac:dyDescent="0.25">
      <c r="A567" s="256">
        <v>5</v>
      </c>
      <c r="B567" s="257" t="s">
        <v>5909</v>
      </c>
      <c r="C567" s="257" t="s">
        <v>3963</v>
      </c>
      <c r="D567" s="258">
        <v>45747</v>
      </c>
    </row>
    <row r="568" spans="1:4" x14ac:dyDescent="0.25">
      <c r="A568" s="256">
        <v>5</v>
      </c>
      <c r="B568" s="257" t="s">
        <v>5910</v>
      </c>
      <c r="C568" s="257" t="s">
        <v>3963</v>
      </c>
      <c r="D568" s="258">
        <v>45747</v>
      </c>
    </row>
    <row r="569" spans="1:4" x14ac:dyDescent="0.25">
      <c r="A569" s="256">
        <v>5</v>
      </c>
      <c r="B569" s="257" t="s">
        <v>5911</v>
      </c>
      <c r="C569" s="257" t="s">
        <v>3963</v>
      </c>
      <c r="D569" s="258">
        <v>45747</v>
      </c>
    </row>
    <row r="570" spans="1:4" x14ac:dyDescent="0.25">
      <c r="A570" s="256">
        <v>5</v>
      </c>
      <c r="B570" s="257" t="s">
        <v>5912</v>
      </c>
      <c r="C570" s="257" t="s">
        <v>3963</v>
      </c>
      <c r="D570" s="258">
        <v>45747</v>
      </c>
    </row>
    <row r="571" spans="1:4" x14ac:dyDescent="0.25">
      <c r="A571" s="256">
        <v>5</v>
      </c>
      <c r="B571" s="257" t="s">
        <v>5913</v>
      </c>
      <c r="C571" s="257" t="s">
        <v>3963</v>
      </c>
      <c r="D571" s="258">
        <v>45747</v>
      </c>
    </row>
    <row r="572" spans="1:4" x14ac:dyDescent="0.25">
      <c r="A572" s="256">
        <v>5</v>
      </c>
      <c r="B572" s="257" t="s">
        <v>5914</v>
      </c>
      <c r="C572" s="257" t="s">
        <v>3963</v>
      </c>
      <c r="D572" s="258">
        <v>45747</v>
      </c>
    </row>
    <row r="573" spans="1:4" x14ac:dyDescent="0.25">
      <c r="A573" s="256">
        <v>5</v>
      </c>
      <c r="B573" s="257" t="s">
        <v>5915</v>
      </c>
      <c r="C573" s="257" t="s">
        <v>3963</v>
      </c>
      <c r="D573" s="258">
        <v>45747</v>
      </c>
    </row>
    <row r="574" spans="1:4" x14ac:dyDescent="0.25">
      <c r="A574" s="256">
        <v>5</v>
      </c>
      <c r="B574" s="257" t="s">
        <v>5916</v>
      </c>
      <c r="C574" s="257" t="s">
        <v>3963</v>
      </c>
      <c r="D574" s="258">
        <v>45747</v>
      </c>
    </row>
    <row r="575" spans="1:4" x14ac:dyDescent="0.25">
      <c r="A575" s="256">
        <v>5</v>
      </c>
      <c r="B575" s="257" t="s">
        <v>5917</v>
      </c>
      <c r="C575" s="257" t="s">
        <v>3963</v>
      </c>
      <c r="D575" s="258">
        <v>45747</v>
      </c>
    </row>
    <row r="576" spans="1:4" x14ac:dyDescent="0.25">
      <c r="A576" s="256">
        <v>5</v>
      </c>
      <c r="B576" s="257" t="s">
        <v>5918</v>
      </c>
      <c r="C576" s="257" t="s">
        <v>3963</v>
      </c>
      <c r="D576" s="258">
        <v>45747</v>
      </c>
    </row>
    <row r="577" spans="1:4" x14ac:dyDescent="0.25">
      <c r="A577" s="256">
        <v>5</v>
      </c>
      <c r="B577" s="257" t="s">
        <v>5919</v>
      </c>
      <c r="C577" s="257" t="s">
        <v>3963</v>
      </c>
      <c r="D577" s="258">
        <v>45747</v>
      </c>
    </row>
    <row r="578" spans="1:4" x14ac:dyDescent="0.25">
      <c r="A578" s="256">
        <v>5</v>
      </c>
      <c r="B578" s="257" t="s">
        <v>5920</v>
      </c>
      <c r="C578" s="257" t="s">
        <v>3963</v>
      </c>
      <c r="D578" s="258">
        <v>45747</v>
      </c>
    </row>
    <row r="579" spans="1:4" x14ac:dyDescent="0.25">
      <c r="A579" s="256">
        <v>5</v>
      </c>
      <c r="B579" s="257" t="s">
        <v>5921</v>
      </c>
      <c r="C579" s="257" t="s">
        <v>3963</v>
      </c>
      <c r="D579" s="258">
        <v>45747</v>
      </c>
    </row>
    <row r="580" spans="1:4" x14ac:dyDescent="0.25">
      <c r="A580" s="256">
        <v>5</v>
      </c>
      <c r="B580" s="257" t="s">
        <v>5922</v>
      </c>
      <c r="C580" s="257" t="s">
        <v>3963</v>
      </c>
      <c r="D580" s="258">
        <v>45747</v>
      </c>
    </row>
    <row r="581" spans="1:4" x14ac:dyDescent="0.25">
      <c r="A581" s="256">
        <v>5</v>
      </c>
      <c r="B581" s="257" t="s">
        <v>5923</v>
      </c>
      <c r="C581" s="257" t="s">
        <v>3963</v>
      </c>
      <c r="D581" s="258">
        <v>45747</v>
      </c>
    </row>
    <row r="582" spans="1:4" x14ac:dyDescent="0.25">
      <c r="A582" s="256">
        <v>5</v>
      </c>
      <c r="B582" s="257" t="s">
        <v>5924</v>
      </c>
      <c r="C582" s="257" t="s">
        <v>3963</v>
      </c>
      <c r="D582" s="258">
        <v>45747</v>
      </c>
    </row>
    <row r="583" spans="1:4" x14ac:dyDescent="0.25">
      <c r="A583" s="256">
        <v>5</v>
      </c>
      <c r="B583" s="257" t="s">
        <v>5925</v>
      </c>
      <c r="C583" s="257" t="s">
        <v>3963</v>
      </c>
      <c r="D583" s="258">
        <v>45747</v>
      </c>
    </row>
    <row r="584" spans="1:4" x14ac:dyDescent="0.25">
      <c r="A584" s="256">
        <v>5</v>
      </c>
      <c r="B584" s="257" t="s">
        <v>5926</v>
      </c>
      <c r="C584" s="257" t="s">
        <v>3963</v>
      </c>
      <c r="D584" s="258">
        <v>45747</v>
      </c>
    </row>
    <row r="585" spans="1:4" x14ac:dyDescent="0.25">
      <c r="A585" s="256">
        <v>5</v>
      </c>
      <c r="B585" s="257" t="s">
        <v>5927</v>
      </c>
      <c r="C585" s="257" t="s">
        <v>3963</v>
      </c>
      <c r="D585" s="258">
        <v>45747</v>
      </c>
    </row>
    <row r="586" spans="1:4" x14ac:dyDescent="0.25">
      <c r="A586" s="256">
        <v>5</v>
      </c>
      <c r="B586" s="257" t="s">
        <v>5928</v>
      </c>
      <c r="C586" s="257" t="s">
        <v>3963</v>
      </c>
      <c r="D586" s="258">
        <v>45747</v>
      </c>
    </row>
    <row r="587" spans="1:4" x14ac:dyDescent="0.25">
      <c r="A587" s="256">
        <v>5</v>
      </c>
      <c r="B587" s="257" t="s">
        <v>5929</v>
      </c>
      <c r="C587" s="257" t="s">
        <v>3963</v>
      </c>
      <c r="D587" s="258">
        <v>45747</v>
      </c>
    </row>
    <row r="588" spans="1:4" x14ac:dyDescent="0.25">
      <c r="A588" s="256">
        <v>5</v>
      </c>
      <c r="B588" s="257" t="s">
        <v>5930</v>
      </c>
      <c r="C588" s="257" t="s">
        <v>3963</v>
      </c>
      <c r="D588" s="258">
        <v>45747</v>
      </c>
    </row>
    <row r="589" spans="1:4" x14ac:dyDescent="0.25">
      <c r="A589" s="256">
        <v>5</v>
      </c>
      <c r="B589" s="257" t="s">
        <v>5931</v>
      </c>
      <c r="C589" s="257" t="s">
        <v>3963</v>
      </c>
      <c r="D589" s="258">
        <v>45747</v>
      </c>
    </row>
    <row r="590" spans="1:4" x14ac:dyDescent="0.25">
      <c r="A590" s="256">
        <v>5</v>
      </c>
      <c r="B590" s="257" t="s">
        <v>5932</v>
      </c>
      <c r="C590" s="257" t="s">
        <v>3963</v>
      </c>
      <c r="D590" s="258">
        <v>45747</v>
      </c>
    </row>
    <row r="591" spans="1:4" x14ac:dyDescent="0.25">
      <c r="A591" s="256">
        <v>5</v>
      </c>
      <c r="B591" s="257" t="s">
        <v>5933</v>
      </c>
      <c r="C591" s="257" t="s">
        <v>3963</v>
      </c>
      <c r="D591" s="258">
        <v>45747</v>
      </c>
    </row>
    <row r="592" spans="1:4" x14ac:dyDescent="0.25">
      <c r="A592" s="256">
        <v>5</v>
      </c>
      <c r="B592" s="257" t="s">
        <v>5934</v>
      </c>
      <c r="C592" s="257" t="s">
        <v>3963</v>
      </c>
      <c r="D592" s="258">
        <v>45747</v>
      </c>
    </row>
    <row r="593" spans="1:4" x14ac:dyDescent="0.25">
      <c r="A593" s="256">
        <v>5</v>
      </c>
      <c r="B593" s="257" t="s">
        <v>5935</v>
      </c>
      <c r="C593" s="257" t="s">
        <v>3963</v>
      </c>
      <c r="D593" s="258">
        <v>45747</v>
      </c>
    </row>
    <row r="594" spans="1:4" x14ac:dyDescent="0.25">
      <c r="A594" s="256">
        <v>5</v>
      </c>
      <c r="B594" s="257" t="s">
        <v>5936</v>
      </c>
      <c r="C594" s="257" t="s">
        <v>3963</v>
      </c>
      <c r="D594" s="258">
        <v>45747</v>
      </c>
    </row>
    <row r="595" spans="1:4" x14ac:dyDescent="0.25">
      <c r="A595" s="256">
        <v>5</v>
      </c>
      <c r="B595" s="257" t="s">
        <v>5937</v>
      </c>
      <c r="C595" s="257" t="s">
        <v>3963</v>
      </c>
      <c r="D595" s="258">
        <v>45747</v>
      </c>
    </row>
    <row r="596" spans="1:4" x14ac:dyDescent="0.25">
      <c r="A596" s="256">
        <v>5</v>
      </c>
      <c r="B596" s="257" t="s">
        <v>5938</v>
      </c>
      <c r="C596" s="257" t="s">
        <v>3963</v>
      </c>
      <c r="D596" s="258">
        <v>45747</v>
      </c>
    </row>
    <row r="597" spans="1:4" x14ac:dyDescent="0.25">
      <c r="A597" s="256">
        <v>5</v>
      </c>
      <c r="B597" s="257" t="s">
        <v>5939</v>
      </c>
      <c r="C597" s="257" t="s">
        <v>3963</v>
      </c>
      <c r="D597" s="258">
        <v>45747</v>
      </c>
    </row>
    <row r="598" spans="1:4" x14ac:dyDescent="0.25">
      <c r="A598" s="256">
        <v>5</v>
      </c>
      <c r="B598" s="257" t="s">
        <v>5940</v>
      </c>
      <c r="C598" s="257" t="s">
        <v>3963</v>
      </c>
      <c r="D598" s="258">
        <v>45747</v>
      </c>
    </row>
    <row r="599" spans="1:4" x14ac:dyDescent="0.25">
      <c r="A599" s="256">
        <v>5</v>
      </c>
      <c r="B599" s="257" t="s">
        <v>5941</v>
      </c>
      <c r="C599" s="257" t="s">
        <v>3963</v>
      </c>
      <c r="D599" s="258">
        <v>45747</v>
      </c>
    </row>
    <row r="600" spans="1:4" x14ac:dyDescent="0.25">
      <c r="A600" s="256">
        <v>5</v>
      </c>
      <c r="B600" s="257" t="s">
        <v>5942</v>
      </c>
      <c r="C600" s="257" t="s">
        <v>3963</v>
      </c>
      <c r="D600" s="258">
        <v>45747</v>
      </c>
    </row>
    <row r="601" spans="1:4" x14ac:dyDescent="0.25">
      <c r="A601" s="256">
        <v>5</v>
      </c>
      <c r="B601" s="257" t="s">
        <v>5943</v>
      </c>
      <c r="C601" s="257" t="s">
        <v>3963</v>
      </c>
      <c r="D601" s="258">
        <v>45747</v>
      </c>
    </row>
    <row r="602" spans="1:4" x14ac:dyDescent="0.25">
      <c r="A602" s="256">
        <v>5</v>
      </c>
      <c r="B602" s="257" t="s">
        <v>5944</v>
      </c>
      <c r="C602" s="257" t="s">
        <v>3963</v>
      </c>
      <c r="D602" s="258">
        <v>45747</v>
      </c>
    </row>
    <row r="603" spans="1:4" x14ac:dyDescent="0.25">
      <c r="A603" s="256">
        <v>5</v>
      </c>
      <c r="B603" s="257" t="s">
        <v>5945</v>
      </c>
      <c r="C603" s="257" t="s">
        <v>3963</v>
      </c>
      <c r="D603" s="258">
        <v>45747</v>
      </c>
    </row>
    <row r="604" spans="1:4" x14ac:dyDescent="0.25">
      <c r="A604" s="256">
        <v>5</v>
      </c>
      <c r="B604" s="257" t="s">
        <v>5946</v>
      </c>
      <c r="C604" s="257" t="s">
        <v>3963</v>
      </c>
      <c r="D604" s="258">
        <v>45747</v>
      </c>
    </row>
    <row r="605" spans="1:4" x14ac:dyDescent="0.25">
      <c r="A605" s="256">
        <v>5</v>
      </c>
      <c r="B605" s="257" t="s">
        <v>5947</v>
      </c>
      <c r="C605" s="257" t="s">
        <v>3963</v>
      </c>
      <c r="D605" s="258">
        <v>45747</v>
      </c>
    </row>
    <row r="606" spans="1:4" x14ac:dyDescent="0.25">
      <c r="A606" s="256">
        <v>5</v>
      </c>
      <c r="B606" s="257" t="s">
        <v>5948</v>
      </c>
      <c r="C606" s="257" t="s">
        <v>3963</v>
      </c>
      <c r="D606" s="258">
        <v>45747</v>
      </c>
    </row>
    <row r="607" spans="1:4" x14ac:dyDescent="0.25">
      <c r="A607" s="256">
        <v>5</v>
      </c>
      <c r="B607" s="257" t="s">
        <v>5949</v>
      </c>
      <c r="C607" s="257" t="s">
        <v>3963</v>
      </c>
      <c r="D607" s="258">
        <v>45747</v>
      </c>
    </row>
    <row r="608" spans="1:4" x14ac:dyDescent="0.25">
      <c r="A608" s="256">
        <v>5</v>
      </c>
      <c r="B608" s="257" t="s">
        <v>5950</v>
      </c>
      <c r="C608" s="257" t="s">
        <v>3963</v>
      </c>
      <c r="D608" s="258">
        <v>45747</v>
      </c>
    </row>
    <row r="609" spans="1:4" x14ac:dyDescent="0.25">
      <c r="A609" s="256">
        <v>5</v>
      </c>
      <c r="B609" s="257" t="s">
        <v>5951</v>
      </c>
      <c r="C609" s="257" t="s">
        <v>3963</v>
      </c>
      <c r="D609" s="258">
        <v>45747</v>
      </c>
    </row>
    <row r="610" spans="1:4" x14ac:dyDescent="0.25">
      <c r="A610" s="256">
        <v>5</v>
      </c>
      <c r="B610" s="257" t="s">
        <v>5709</v>
      </c>
      <c r="C610" s="257" t="s">
        <v>3963</v>
      </c>
      <c r="D610" s="258">
        <v>45747</v>
      </c>
    </row>
    <row r="611" spans="1:4" x14ac:dyDescent="0.25">
      <c r="A611" s="256">
        <v>5</v>
      </c>
      <c r="B611" s="257" t="s">
        <v>5710</v>
      </c>
      <c r="C611" s="257" t="s">
        <v>3963</v>
      </c>
      <c r="D611" s="258">
        <v>45747</v>
      </c>
    </row>
    <row r="612" spans="1:4" x14ac:dyDescent="0.25">
      <c r="A612" s="256">
        <v>5</v>
      </c>
      <c r="B612" s="257" t="s">
        <v>5711</v>
      </c>
      <c r="C612" s="257" t="s">
        <v>3963</v>
      </c>
      <c r="D612" s="258">
        <v>45747</v>
      </c>
    </row>
    <row r="613" spans="1:4" x14ac:dyDescent="0.25">
      <c r="A613" s="256">
        <v>5</v>
      </c>
      <c r="B613" s="257" t="s">
        <v>5712</v>
      </c>
      <c r="C613" s="257" t="s">
        <v>3963</v>
      </c>
      <c r="D613" s="258">
        <v>45747</v>
      </c>
    </row>
    <row r="614" spans="1:4" x14ac:dyDescent="0.25">
      <c r="A614" s="256">
        <v>5</v>
      </c>
      <c r="B614" s="257" t="s">
        <v>5713</v>
      </c>
      <c r="C614" s="257" t="s">
        <v>3963</v>
      </c>
      <c r="D614" s="258">
        <v>45747</v>
      </c>
    </row>
    <row r="615" spans="1:4" x14ac:dyDescent="0.25">
      <c r="A615" s="256">
        <v>5</v>
      </c>
      <c r="B615" s="257" t="s">
        <v>5714</v>
      </c>
      <c r="C615" s="257" t="s">
        <v>3963</v>
      </c>
      <c r="D615" s="258">
        <v>45747</v>
      </c>
    </row>
    <row r="616" spans="1:4" x14ac:dyDescent="0.25">
      <c r="A616" s="256">
        <v>5</v>
      </c>
      <c r="B616" s="257" t="s">
        <v>5715</v>
      </c>
      <c r="C616" s="257" t="s">
        <v>3963</v>
      </c>
      <c r="D616" s="258">
        <v>45747</v>
      </c>
    </row>
    <row r="617" spans="1:4" x14ac:dyDescent="0.25">
      <c r="A617" s="256">
        <v>5</v>
      </c>
      <c r="B617" s="257" t="s">
        <v>5716</v>
      </c>
      <c r="C617" s="257" t="s">
        <v>3963</v>
      </c>
      <c r="D617" s="258">
        <v>45747</v>
      </c>
    </row>
    <row r="618" spans="1:4" x14ac:dyDescent="0.25">
      <c r="A618" s="256">
        <v>5</v>
      </c>
      <c r="B618" s="257" t="s">
        <v>5717</v>
      </c>
      <c r="C618" s="257" t="s">
        <v>3963</v>
      </c>
      <c r="D618" s="258">
        <v>45747</v>
      </c>
    </row>
    <row r="619" spans="1:4" x14ac:dyDescent="0.25">
      <c r="A619" s="256">
        <v>5</v>
      </c>
      <c r="B619" s="257" t="s">
        <v>5718</v>
      </c>
      <c r="C619" s="257" t="s">
        <v>3963</v>
      </c>
      <c r="D619" s="258">
        <v>45747</v>
      </c>
    </row>
    <row r="620" spans="1:4" x14ac:dyDescent="0.25">
      <c r="A620" s="256">
        <v>5</v>
      </c>
      <c r="B620" s="257" t="s">
        <v>5719</v>
      </c>
      <c r="C620" s="257" t="s">
        <v>3963</v>
      </c>
      <c r="D620" s="258">
        <v>45747</v>
      </c>
    </row>
    <row r="621" spans="1:4" x14ac:dyDescent="0.25">
      <c r="A621" s="256">
        <v>5</v>
      </c>
      <c r="B621" s="257" t="s">
        <v>5720</v>
      </c>
      <c r="C621" s="257" t="s">
        <v>3963</v>
      </c>
      <c r="D621" s="258">
        <v>45747</v>
      </c>
    </row>
    <row r="622" spans="1:4" x14ac:dyDescent="0.25">
      <c r="A622" s="256">
        <v>5</v>
      </c>
      <c r="B622" s="257" t="s">
        <v>5721</v>
      </c>
      <c r="C622" s="257" t="s">
        <v>3963</v>
      </c>
      <c r="D622" s="258">
        <v>45747</v>
      </c>
    </row>
    <row r="623" spans="1:4" x14ac:dyDescent="0.25">
      <c r="A623" s="256">
        <v>5</v>
      </c>
      <c r="B623" s="257" t="s">
        <v>5722</v>
      </c>
      <c r="C623" s="257" t="s">
        <v>3963</v>
      </c>
      <c r="D623" s="258">
        <v>45747</v>
      </c>
    </row>
    <row r="624" spans="1:4" x14ac:dyDescent="0.25">
      <c r="A624" s="256">
        <v>5</v>
      </c>
      <c r="B624" s="257" t="s">
        <v>5723</v>
      </c>
      <c r="C624" s="257" t="s">
        <v>3963</v>
      </c>
      <c r="D624" s="258">
        <v>45747</v>
      </c>
    </row>
    <row r="625" spans="1:4" x14ac:dyDescent="0.25">
      <c r="A625" s="256">
        <v>5</v>
      </c>
      <c r="B625" s="257" t="s">
        <v>5724</v>
      </c>
      <c r="C625" s="257" t="s">
        <v>3963</v>
      </c>
      <c r="D625" s="258">
        <v>45747</v>
      </c>
    </row>
    <row r="626" spans="1:4" x14ac:dyDescent="0.25">
      <c r="A626" s="256">
        <v>5</v>
      </c>
      <c r="B626" s="257" t="s">
        <v>5725</v>
      </c>
      <c r="C626" s="257" t="s">
        <v>3963</v>
      </c>
      <c r="D626" s="258">
        <v>45747</v>
      </c>
    </row>
    <row r="627" spans="1:4" x14ac:dyDescent="0.25">
      <c r="A627" s="256">
        <v>5</v>
      </c>
      <c r="B627" s="257" t="s">
        <v>5726</v>
      </c>
      <c r="C627" s="257" t="s">
        <v>3963</v>
      </c>
      <c r="D627" s="258">
        <v>45747</v>
      </c>
    </row>
    <row r="628" spans="1:4" x14ac:dyDescent="0.25">
      <c r="A628" s="256">
        <v>5</v>
      </c>
      <c r="B628" s="257" t="s">
        <v>5727</v>
      </c>
      <c r="C628" s="257" t="s">
        <v>3963</v>
      </c>
      <c r="D628" s="258">
        <v>45747</v>
      </c>
    </row>
    <row r="629" spans="1:4" x14ac:dyDescent="0.25">
      <c r="A629" s="256">
        <v>5</v>
      </c>
      <c r="B629" s="257" t="s">
        <v>5728</v>
      </c>
      <c r="C629" s="257" t="s">
        <v>3963</v>
      </c>
      <c r="D629" s="258">
        <v>45747</v>
      </c>
    </row>
    <row r="630" spans="1:4" x14ac:dyDescent="0.25">
      <c r="A630" s="256">
        <v>5</v>
      </c>
      <c r="B630" s="257" t="s">
        <v>5729</v>
      </c>
      <c r="C630" s="257" t="s">
        <v>3963</v>
      </c>
      <c r="D630" s="258">
        <v>45747</v>
      </c>
    </row>
    <row r="631" spans="1:4" x14ac:dyDescent="0.25">
      <c r="A631" s="256">
        <v>5</v>
      </c>
      <c r="B631" s="257" t="s">
        <v>5730</v>
      </c>
      <c r="C631" s="257" t="s">
        <v>3963</v>
      </c>
      <c r="D631" s="258">
        <v>45747</v>
      </c>
    </row>
    <row r="632" spans="1:4" x14ac:dyDescent="0.25">
      <c r="A632" s="256">
        <v>5</v>
      </c>
      <c r="B632" s="257" t="s">
        <v>5731</v>
      </c>
      <c r="C632" s="257" t="s">
        <v>3963</v>
      </c>
      <c r="D632" s="258">
        <v>45747</v>
      </c>
    </row>
    <row r="633" spans="1:4" x14ac:dyDescent="0.25">
      <c r="A633" s="256">
        <v>5</v>
      </c>
      <c r="B633" s="257" t="s">
        <v>5732</v>
      </c>
      <c r="C633" s="257" t="s">
        <v>3963</v>
      </c>
      <c r="D633" s="258">
        <v>45747</v>
      </c>
    </row>
    <row r="634" spans="1:4" x14ac:dyDescent="0.25">
      <c r="A634" s="256">
        <v>5</v>
      </c>
      <c r="B634" s="257" t="s">
        <v>5733</v>
      </c>
      <c r="C634" s="257" t="s">
        <v>3963</v>
      </c>
      <c r="D634" s="258">
        <v>45747</v>
      </c>
    </row>
    <row r="635" spans="1:4" x14ac:dyDescent="0.25">
      <c r="A635" s="256">
        <v>5</v>
      </c>
      <c r="B635" s="257" t="s">
        <v>5734</v>
      </c>
      <c r="C635" s="257" t="s">
        <v>3963</v>
      </c>
      <c r="D635" s="258">
        <v>45747</v>
      </c>
    </row>
    <row r="636" spans="1:4" x14ac:dyDescent="0.25">
      <c r="A636" s="256">
        <v>5</v>
      </c>
      <c r="B636" s="257" t="s">
        <v>5735</v>
      </c>
      <c r="C636" s="257" t="s">
        <v>3963</v>
      </c>
      <c r="D636" s="258">
        <v>45747</v>
      </c>
    </row>
    <row r="637" spans="1:4" x14ac:dyDescent="0.25">
      <c r="A637" s="256">
        <v>5</v>
      </c>
      <c r="B637" s="257" t="s">
        <v>5736</v>
      </c>
      <c r="C637" s="257" t="s">
        <v>3963</v>
      </c>
      <c r="D637" s="258">
        <v>45747</v>
      </c>
    </row>
    <row r="638" spans="1:4" x14ac:dyDescent="0.25">
      <c r="A638" s="256">
        <v>5</v>
      </c>
      <c r="B638" s="257" t="s">
        <v>5737</v>
      </c>
      <c r="C638" s="257" t="s">
        <v>3963</v>
      </c>
      <c r="D638" s="258">
        <v>45747</v>
      </c>
    </row>
    <row r="639" spans="1:4" x14ac:dyDescent="0.25">
      <c r="A639" s="256">
        <v>5</v>
      </c>
      <c r="B639" s="257" t="s">
        <v>5738</v>
      </c>
      <c r="C639" s="257" t="s">
        <v>3963</v>
      </c>
      <c r="D639" s="258">
        <v>45747</v>
      </c>
    </row>
    <row r="640" spans="1:4" x14ac:dyDescent="0.25">
      <c r="A640" s="256">
        <v>5</v>
      </c>
      <c r="B640" s="257" t="s">
        <v>5739</v>
      </c>
      <c r="C640" s="257" t="s">
        <v>3963</v>
      </c>
      <c r="D640" s="258">
        <v>45747</v>
      </c>
    </row>
    <row r="641" spans="1:4" x14ac:dyDescent="0.25">
      <c r="A641" s="256">
        <v>5</v>
      </c>
      <c r="B641" s="257" t="s">
        <v>5740</v>
      </c>
      <c r="C641" s="257" t="s">
        <v>3963</v>
      </c>
      <c r="D641" s="258">
        <v>45747</v>
      </c>
    </row>
    <row r="642" spans="1:4" x14ac:dyDescent="0.25">
      <c r="A642" s="256">
        <v>5</v>
      </c>
      <c r="B642" s="257" t="s">
        <v>5741</v>
      </c>
      <c r="C642" s="257" t="s">
        <v>3963</v>
      </c>
      <c r="D642" s="258">
        <v>45747</v>
      </c>
    </row>
    <row r="643" spans="1:4" x14ac:dyDescent="0.25">
      <c r="A643" s="256">
        <v>5</v>
      </c>
      <c r="B643" s="257" t="s">
        <v>5742</v>
      </c>
      <c r="C643" s="257" t="s">
        <v>3963</v>
      </c>
      <c r="D643" s="258">
        <v>45747</v>
      </c>
    </row>
    <row r="644" spans="1:4" x14ac:dyDescent="0.25">
      <c r="A644" s="256">
        <v>5</v>
      </c>
      <c r="B644" s="257" t="s">
        <v>5744</v>
      </c>
      <c r="C644" s="257" t="s">
        <v>3963</v>
      </c>
      <c r="D644" s="258">
        <v>45747</v>
      </c>
    </row>
    <row r="645" spans="1:4" x14ac:dyDescent="0.25">
      <c r="A645" s="256">
        <v>5</v>
      </c>
      <c r="B645" s="257" t="s">
        <v>5745</v>
      </c>
      <c r="C645" s="257" t="s">
        <v>3963</v>
      </c>
      <c r="D645" s="258">
        <v>45747</v>
      </c>
    </row>
    <row r="646" spans="1:4" x14ac:dyDescent="0.25">
      <c r="A646" s="256">
        <v>5</v>
      </c>
      <c r="B646" s="257" t="s">
        <v>5746</v>
      </c>
      <c r="C646" s="257" t="s">
        <v>3963</v>
      </c>
      <c r="D646" s="258">
        <v>45747</v>
      </c>
    </row>
    <row r="647" spans="1:4" x14ac:dyDescent="0.25">
      <c r="A647" s="256">
        <v>5</v>
      </c>
      <c r="B647" s="257" t="s">
        <v>5747</v>
      </c>
      <c r="C647" s="257" t="s">
        <v>3963</v>
      </c>
      <c r="D647" s="258">
        <v>45747</v>
      </c>
    </row>
    <row r="648" spans="1:4" x14ac:dyDescent="0.25">
      <c r="A648" s="256">
        <v>5</v>
      </c>
      <c r="B648" s="257" t="s">
        <v>5748</v>
      </c>
      <c r="C648" s="257" t="s">
        <v>3963</v>
      </c>
      <c r="D648" s="258">
        <v>45747</v>
      </c>
    </row>
    <row r="649" spans="1:4" x14ac:dyDescent="0.25">
      <c r="A649" s="256">
        <v>5</v>
      </c>
      <c r="B649" s="257" t="s">
        <v>5749</v>
      </c>
      <c r="C649" s="257" t="s">
        <v>3963</v>
      </c>
      <c r="D649" s="258">
        <v>45747</v>
      </c>
    </row>
    <row r="650" spans="1:4" x14ac:dyDescent="0.25">
      <c r="A650" s="256">
        <v>5</v>
      </c>
      <c r="B650" s="257" t="s">
        <v>5750</v>
      </c>
      <c r="C650" s="257" t="s">
        <v>3963</v>
      </c>
      <c r="D650" s="258">
        <v>45747</v>
      </c>
    </row>
    <row r="651" spans="1:4" x14ac:dyDescent="0.25">
      <c r="A651" s="256">
        <v>5</v>
      </c>
      <c r="B651" s="257" t="s">
        <v>5751</v>
      </c>
      <c r="C651" s="257" t="s">
        <v>3963</v>
      </c>
      <c r="D651" s="258">
        <v>45747</v>
      </c>
    </row>
    <row r="652" spans="1:4" x14ac:dyDescent="0.25">
      <c r="A652" s="256">
        <v>5</v>
      </c>
      <c r="B652" s="257" t="s">
        <v>5752</v>
      </c>
      <c r="C652" s="257" t="s">
        <v>3963</v>
      </c>
      <c r="D652" s="258">
        <v>45747</v>
      </c>
    </row>
    <row r="653" spans="1:4" x14ac:dyDescent="0.25">
      <c r="A653" s="256">
        <v>5</v>
      </c>
      <c r="B653" s="257" t="s">
        <v>5753</v>
      </c>
      <c r="C653" s="257" t="s">
        <v>3963</v>
      </c>
      <c r="D653" s="258">
        <v>45747</v>
      </c>
    </row>
    <row r="654" spans="1:4" x14ac:dyDescent="0.25">
      <c r="A654" s="256">
        <v>5</v>
      </c>
      <c r="B654" s="257" t="s">
        <v>5754</v>
      </c>
      <c r="C654" s="257" t="s">
        <v>3963</v>
      </c>
      <c r="D654" s="258">
        <v>45747</v>
      </c>
    </row>
    <row r="655" spans="1:4" x14ac:dyDescent="0.25">
      <c r="A655" s="256">
        <v>5</v>
      </c>
      <c r="B655" s="257" t="s">
        <v>5755</v>
      </c>
      <c r="C655" s="257" t="s">
        <v>3963</v>
      </c>
      <c r="D655" s="258">
        <v>45747</v>
      </c>
    </row>
    <row r="656" spans="1:4" x14ac:dyDescent="0.25">
      <c r="A656" s="256">
        <v>5</v>
      </c>
      <c r="B656" s="257" t="s">
        <v>5756</v>
      </c>
      <c r="C656" s="257" t="s">
        <v>3963</v>
      </c>
      <c r="D656" s="258">
        <v>45747</v>
      </c>
    </row>
    <row r="657" spans="1:4" x14ac:dyDescent="0.25">
      <c r="A657" s="256">
        <v>5</v>
      </c>
      <c r="B657" s="257" t="s">
        <v>5757</v>
      </c>
      <c r="C657" s="257" t="s">
        <v>3963</v>
      </c>
      <c r="D657" s="258">
        <v>45747</v>
      </c>
    </row>
    <row r="658" spans="1:4" x14ac:dyDescent="0.25">
      <c r="A658" s="256">
        <v>5</v>
      </c>
      <c r="B658" s="257" t="s">
        <v>5758</v>
      </c>
      <c r="C658" s="257" t="s">
        <v>3963</v>
      </c>
      <c r="D658" s="258">
        <v>45747</v>
      </c>
    </row>
    <row r="659" spans="1:4" x14ac:dyDescent="0.25">
      <c r="A659" s="256">
        <v>5</v>
      </c>
      <c r="B659" s="257" t="s">
        <v>5759</v>
      </c>
      <c r="C659" s="257" t="s">
        <v>3963</v>
      </c>
      <c r="D659" s="258">
        <v>45747</v>
      </c>
    </row>
    <row r="660" spans="1:4" x14ac:dyDescent="0.25">
      <c r="A660" s="256">
        <v>5</v>
      </c>
      <c r="B660" s="257" t="s">
        <v>5760</v>
      </c>
      <c r="C660" s="257" t="s">
        <v>3963</v>
      </c>
      <c r="D660" s="258">
        <v>45747</v>
      </c>
    </row>
    <row r="661" spans="1:4" x14ac:dyDescent="0.25">
      <c r="A661" s="256">
        <v>5</v>
      </c>
      <c r="B661" s="257" t="s">
        <v>5761</v>
      </c>
      <c r="C661" s="257" t="s">
        <v>3963</v>
      </c>
      <c r="D661" s="258">
        <v>45747</v>
      </c>
    </row>
    <row r="662" spans="1:4" x14ac:dyDescent="0.25">
      <c r="A662" s="256">
        <v>5</v>
      </c>
      <c r="B662" s="257" t="s">
        <v>5762</v>
      </c>
      <c r="C662" s="257" t="s">
        <v>3963</v>
      </c>
      <c r="D662" s="258">
        <v>45747</v>
      </c>
    </row>
    <row r="663" spans="1:4" x14ac:dyDescent="0.25">
      <c r="A663" s="256">
        <v>5</v>
      </c>
      <c r="B663" s="257" t="s">
        <v>5763</v>
      </c>
      <c r="C663" s="257" t="s">
        <v>3963</v>
      </c>
      <c r="D663" s="258">
        <v>45747</v>
      </c>
    </row>
    <row r="664" spans="1:4" x14ac:dyDescent="0.25">
      <c r="A664" s="256">
        <v>5</v>
      </c>
      <c r="B664" s="257" t="s">
        <v>5764</v>
      </c>
      <c r="C664" s="257" t="s">
        <v>3963</v>
      </c>
      <c r="D664" s="258">
        <v>45747</v>
      </c>
    </row>
    <row r="665" spans="1:4" x14ac:dyDescent="0.25">
      <c r="A665" s="256">
        <v>5</v>
      </c>
      <c r="B665" s="257" t="s">
        <v>5765</v>
      </c>
      <c r="C665" s="257" t="s">
        <v>3963</v>
      </c>
      <c r="D665" s="258">
        <v>45747</v>
      </c>
    </row>
    <row r="666" spans="1:4" x14ac:dyDescent="0.25">
      <c r="A666" s="256">
        <v>5</v>
      </c>
      <c r="B666" s="257" t="s">
        <v>5766</v>
      </c>
      <c r="C666" s="257" t="s">
        <v>3963</v>
      </c>
      <c r="D666" s="258">
        <v>45747</v>
      </c>
    </row>
    <row r="667" spans="1:4" x14ac:dyDescent="0.25">
      <c r="A667" s="256">
        <v>5</v>
      </c>
      <c r="B667" s="257" t="s">
        <v>5767</v>
      </c>
      <c r="C667" s="257" t="s">
        <v>3963</v>
      </c>
      <c r="D667" s="258">
        <v>45747</v>
      </c>
    </row>
    <row r="668" spans="1:4" x14ac:dyDescent="0.25">
      <c r="A668" s="256">
        <v>5</v>
      </c>
      <c r="B668" s="257" t="s">
        <v>5768</v>
      </c>
      <c r="C668" s="257" t="s">
        <v>3963</v>
      </c>
      <c r="D668" s="258">
        <v>45747</v>
      </c>
    </row>
    <row r="669" spans="1:4" x14ac:dyDescent="0.25">
      <c r="A669" s="256">
        <v>5</v>
      </c>
      <c r="B669" s="257" t="s">
        <v>5769</v>
      </c>
      <c r="C669" s="257" t="s">
        <v>3963</v>
      </c>
      <c r="D669" s="258">
        <v>45747</v>
      </c>
    </row>
    <row r="670" spans="1:4" x14ac:dyDescent="0.25">
      <c r="A670" s="256">
        <v>5</v>
      </c>
      <c r="B670" s="257" t="s">
        <v>5770</v>
      </c>
      <c r="C670" s="257" t="s">
        <v>3963</v>
      </c>
      <c r="D670" s="258">
        <v>45747</v>
      </c>
    </row>
    <row r="671" spans="1:4" x14ac:dyDescent="0.25">
      <c r="A671" s="256">
        <v>5</v>
      </c>
      <c r="B671" s="257" t="s">
        <v>5771</v>
      </c>
      <c r="C671" s="257" t="s">
        <v>3963</v>
      </c>
      <c r="D671" s="258">
        <v>45747</v>
      </c>
    </row>
    <row r="672" spans="1:4" x14ac:dyDescent="0.25">
      <c r="A672" s="256">
        <v>5</v>
      </c>
      <c r="B672" s="257" t="s">
        <v>5772</v>
      </c>
      <c r="C672" s="257" t="s">
        <v>3963</v>
      </c>
      <c r="D672" s="258">
        <v>45747</v>
      </c>
    </row>
    <row r="673" spans="1:4" x14ac:dyDescent="0.25">
      <c r="A673" s="256">
        <v>5</v>
      </c>
      <c r="B673" s="257" t="s">
        <v>5773</v>
      </c>
      <c r="C673" s="257" t="s">
        <v>3963</v>
      </c>
      <c r="D673" s="258">
        <v>45747</v>
      </c>
    </row>
    <row r="674" spans="1:4" x14ac:dyDescent="0.25">
      <c r="A674" s="256">
        <v>5</v>
      </c>
      <c r="B674" s="257" t="s">
        <v>5774</v>
      </c>
      <c r="C674" s="257" t="s">
        <v>3963</v>
      </c>
      <c r="D674" s="258">
        <v>45747</v>
      </c>
    </row>
    <row r="675" spans="1:4" x14ac:dyDescent="0.25">
      <c r="A675" s="256">
        <v>5</v>
      </c>
      <c r="B675" s="257" t="s">
        <v>5775</v>
      </c>
      <c r="C675" s="257" t="s">
        <v>3963</v>
      </c>
      <c r="D675" s="258">
        <v>45747</v>
      </c>
    </row>
    <row r="676" spans="1:4" x14ac:dyDescent="0.25">
      <c r="A676" s="256">
        <v>5</v>
      </c>
      <c r="B676" s="257" t="s">
        <v>5776</v>
      </c>
      <c r="C676" s="257" t="s">
        <v>3963</v>
      </c>
      <c r="D676" s="258">
        <v>45747</v>
      </c>
    </row>
    <row r="677" spans="1:4" x14ac:dyDescent="0.25">
      <c r="A677" s="256">
        <v>5</v>
      </c>
      <c r="B677" s="257" t="s">
        <v>5777</v>
      </c>
      <c r="C677" s="257" t="s">
        <v>3963</v>
      </c>
      <c r="D677" s="258">
        <v>45747</v>
      </c>
    </row>
    <row r="678" spans="1:4" x14ac:dyDescent="0.25">
      <c r="A678" s="256">
        <v>5</v>
      </c>
      <c r="B678" s="257" t="s">
        <v>5778</v>
      </c>
      <c r="C678" s="257" t="s">
        <v>3963</v>
      </c>
      <c r="D678" s="258">
        <v>45747</v>
      </c>
    </row>
    <row r="679" spans="1:4" x14ac:dyDescent="0.25">
      <c r="A679" s="256">
        <v>5</v>
      </c>
      <c r="B679" s="257" t="s">
        <v>5779</v>
      </c>
      <c r="C679" s="257" t="s">
        <v>3963</v>
      </c>
      <c r="D679" s="258">
        <v>45747</v>
      </c>
    </row>
    <row r="680" spans="1:4" x14ac:dyDescent="0.25">
      <c r="A680" s="256">
        <v>5</v>
      </c>
      <c r="B680" s="257" t="s">
        <v>5780</v>
      </c>
      <c r="C680" s="257" t="s">
        <v>3963</v>
      </c>
      <c r="D680" s="258">
        <v>45747</v>
      </c>
    </row>
    <row r="681" spans="1:4" x14ac:dyDescent="0.25">
      <c r="A681" s="256">
        <v>5</v>
      </c>
      <c r="B681" s="257" t="s">
        <v>5781</v>
      </c>
      <c r="C681" s="257" t="s">
        <v>3963</v>
      </c>
      <c r="D681" s="258">
        <v>45747</v>
      </c>
    </row>
    <row r="682" spans="1:4" x14ac:dyDescent="0.25">
      <c r="A682" s="256">
        <v>5</v>
      </c>
      <c r="B682" s="257" t="s">
        <v>5782</v>
      </c>
      <c r="C682" s="257" t="s">
        <v>3963</v>
      </c>
      <c r="D682" s="258">
        <v>45747</v>
      </c>
    </row>
    <row r="683" spans="1:4" x14ac:dyDescent="0.25">
      <c r="A683" s="256">
        <v>5</v>
      </c>
      <c r="B683" s="257" t="s">
        <v>5783</v>
      </c>
      <c r="C683" s="257" t="s">
        <v>3963</v>
      </c>
      <c r="D683" s="258">
        <v>45747</v>
      </c>
    </row>
    <row r="684" spans="1:4" x14ac:dyDescent="0.25">
      <c r="A684" s="256">
        <v>5</v>
      </c>
      <c r="B684" s="257" t="s">
        <v>5784</v>
      </c>
      <c r="C684" s="257" t="s">
        <v>3963</v>
      </c>
      <c r="D684" s="258">
        <v>45747</v>
      </c>
    </row>
    <row r="685" spans="1:4" x14ac:dyDescent="0.25">
      <c r="A685" s="256">
        <v>5</v>
      </c>
      <c r="B685" s="257" t="s">
        <v>5785</v>
      </c>
      <c r="C685" s="257" t="s">
        <v>3963</v>
      </c>
      <c r="D685" s="258">
        <v>45747</v>
      </c>
    </row>
    <row r="686" spans="1:4" x14ac:dyDescent="0.25">
      <c r="A686" s="256">
        <v>5</v>
      </c>
      <c r="B686" s="257" t="s">
        <v>5786</v>
      </c>
      <c r="C686" s="257" t="s">
        <v>3963</v>
      </c>
      <c r="D686" s="258">
        <v>45747</v>
      </c>
    </row>
    <row r="687" spans="1:4" x14ac:dyDescent="0.25">
      <c r="A687" s="256">
        <v>5</v>
      </c>
      <c r="B687" s="257" t="s">
        <v>5787</v>
      </c>
      <c r="C687" s="257" t="s">
        <v>3963</v>
      </c>
      <c r="D687" s="258">
        <v>45747</v>
      </c>
    </row>
    <row r="688" spans="1:4" x14ac:dyDescent="0.25">
      <c r="A688" s="256">
        <v>5</v>
      </c>
      <c r="B688" s="257" t="s">
        <v>5788</v>
      </c>
      <c r="C688" s="257" t="s">
        <v>3963</v>
      </c>
      <c r="D688" s="258">
        <v>45747</v>
      </c>
    </row>
    <row r="689" spans="1:4" x14ac:dyDescent="0.25">
      <c r="A689" s="256">
        <v>5</v>
      </c>
      <c r="B689" s="257" t="s">
        <v>5789</v>
      </c>
      <c r="C689" s="257" t="s">
        <v>3963</v>
      </c>
      <c r="D689" s="258">
        <v>45747</v>
      </c>
    </row>
    <row r="690" spans="1:4" x14ac:dyDescent="0.25">
      <c r="A690" s="256">
        <v>5</v>
      </c>
      <c r="B690" s="257" t="s">
        <v>5790</v>
      </c>
      <c r="C690" s="257" t="s">
        <v>3963</v>
      </c>
      <c r="D690" s="258">
        <v>45747</v>
      </c>
    </row>
    <row r="691" spans="1:4" x14ac:dyDescent="0.25">
      <c r="A691" s="256">
        <v>5</v>
      </c>
      <c r="B691" s="257" t="s">
        <v>5791</v>
      </c>
      <c r="C691" s="257" t="s">
        <v>3963</v>
      </c>
      <c r="D691" s="258">
        <v>45747</v>
      </c>
    </row>
    <row r="692" spans="1:4" x14ac:dyDescent="0.25">
      <c r="A692" s="256">
        <v>5</v>
      </c>
      <c r="B692" s="257" t="s">
        <v>5792</v>
      </c>
      <c r="C692" s="257" t="s">
        <v>3963</v>
      </c>
      <c r="D692" s="258">
        <v>45747</v>
      </c>
    </row>
    <row r="693" spans="1:4" x14ac:dyDescent="0.25">
      <c r="A693" s="256">
        <v>5</v>
      </c>
      <c r="B693" s="257" t="s">
        <v>5793</v>
      </c>
      <c r="C693" s="257" t="s">
        <v>3963</v>
      </c>
      <c r="D693" s="258">
        <v>45747</v>
      </c>
    </row>
    <row r="694" spans="1:4" x14ac:dyDescent="0.25">
      <c r="A694" s="256">
        <v>5</v>
      </c>
      <c r="B694" s="257" t="s">
        <v>5794</v>
      </c>
      <c r="C694" s="257" t="s">
        <v>3963</v>
      </c>
      <c r="D694" s="258">
        <v>45747</v>
      </c>
    </row>
    <row r="695" spans="1:4" x14ac:dyDescent="0.25">
      <c r="A695" s="256">
        <v>5</v>
      </c>
      <c r="B695" s="257" t="s">
        <v>5795</v>
      </c>
      <c r="C695" s="257" t="s">
        <v>3963</v>
      </c>
      <c r="D695" s="258">
        <v>45747</v>
      </c>
    </row>
    <row r="696" spans="1:4" x14ac:dyDescent="0.25">
      <c r="A696" s="256">
        <v>5</v>
      </c>
      <c r="B696" s="257" t="s">
        <v>5796</v>
      </c>
      <c r="C696" s="257" t="s">
        <v>3963</v>
      </c>
      <c r="D696" s="258">
        <v>45747</v>
      </c>
    </row>
    <row r="697" spans="1:4" x14ac:dyDescent="0.25">
      <c r="A697" s="256">
        <v>5</v>
      </c>
      <c r="B697" s="257" t="s">
        <v>5797</v>
      </c>
      <c r="C697" s="257" t="s">
        <v>3963</v>
      </c>
      <c r="D697" s="258">
        <v>45747</v>
      </c>
    </row>
    <row r="698" spans="1:4" x14ac:dyDescent="0.25">
      <c r="A698" s="256">
        <v>5</v>
      </c>
      <c r="B698" s="257" t="s">
        <v>5798</v>
      </c>
      <c r="C698" s="257" t="s">
        <v>3963</v>
      </c>
      <c r="D698" s="258">
        <v>45747</v>
      </c>
    </row>
    <row r="699" spans="1:4" x14ac:dyDescent="0.25">
      <c r="A699" s="256">
        <v>5</v>
      </c>
      <c r="B699" s="257" t="s">
        <v>5799</v>
      </c>
      <c r="C699" s="257" t="s">
        <v>3963</v>
      </c>
      <c r="D699" s="258">
        <v>45747</v>
      </c>
    </row>
    <row r="700" spans="1:4" x14ac:dyDescent="0.25">
      <c r="A700" s="256">
        <v>5</v>
      </c>
      <c r="B700" s="257" t="s">
        <v>5800</v>
      </c>
      <c r="C700" s="257" t="s">
        <v>3963</v>
      </c>
      <c r="D700" s="258">
        <v>45747</v>
      </c>
    </row>
    <row r="701" spans="1:4" x14ac:dyDescent="0.25">
      <c r="A701" s="256">
        <v>5</v>
      </c>
      <c r="B701" s="257" t="s">
        <v>5801</v>
      </c>
      <c r="C701" s="257" t="s">
        <v>3963</v>
      </c>
      <c r="D701" s="258">
        <v>45747</v>
      </c>
    </row>
    <row r="702" spans="1:4" x14ac:dyDescent="0.25">
      <c r="A702" s="256">
        <v>5</v>
      </c>
      <c r="B702" s="257" t="s">
        <v>5802</v>
      </c>
      <c r="C702" s="257" t="s">
        <v>3963</v>
      </c>
      <c r="D702" s="258">
        <v>45747</v>
      </c>
    </row>
    <row r="703" spans="1:4" x14ac:dyDescent="0.25">
      <c r="A703" s="256">
        <v>5</v>
      </c>
      <c r="B703" s="257" t="s">
        <v>5803</v>
      </c>
      <c r="C703" s="257" t="s">
        <v>3963</v>
      </c>
      <c r="D703" s="258">
        <v>45747</v>
      </c>
    </row>
    <row r="704" spans="1:4" x14ac:dyDescent="0.25">
      <c r="A704" s="256">
        <v>5</v>
      </c>
      <c r="B704" s="257" t="s">
        <v>5804</v>
      </c>
      <c r="C704" s="257" t="s">
        <v>3963</v>
      </c>
      <c r="D704" s="258">
        <v>45747</v>
      </c>
    </row>
    <row r="705" spans="1:4" x14ac:dyDescent="0.25">
      <c r="A705" s="256">
        <v>5</v>
      </c>
      <c r="B705" s="257" t="s">
        <v>5805</v>
      </c>
      <c r="C705" s="257" t="s">
        <v>3963</v>
      </c>
      <c r="D705" s="258">
        <v>45747</v>
      </c>
    </row>
    <row r="706" spans="1:4" x14ac:dyDescent="0.25">
      <c r="A706" s="256">
        <v>5</v>
      </c>
      <c r="B706" s="257" t="s">
        <v>5806</v>
      </c>
      <c r="C706" s="257" t="s">
        <v>3963</v>
      </c>
      <c r="D706" s="258">
        <v>45747</v>
      </c>
    </row>
    <row r="707" spans="1:4" x14ac:dyDescent="0.25">
      <c r="A707" s="256">
        <v>5</v>
      </c>
      <c r="B707" s="257" t="s">
        <v>5807</v>
      </c>
      <c r="C707" s="257" t="s">
        <v>3963</v>
      </c>
      <c r="D707" s="258">
        <v>45747</v>
      </c>
    </row>
    <row r="708" spans="1:4" x14ac:dyDescent="0.25">
      <c r="A708" s="256">
        <v>5</v>
      </c>
      <c r="B708" s="257" t="s">
        <v>5808</v>
      </c>
      <c r="C708" s="257" t="s">
        <v>3963</v>
      </c>
      <c r="D708" s="258">
        <v>45747</v>
      </c>
    </row>
    <row r="709" spans="1:4" x14ac:dyDescent="0.25">
      <c r="A709" s="256">
        <v>5</v>
      </c>
      <c r="B709" s="257" t="s">
        <v>5809</v>
      </c>
      <c r="C709" s="257" t="s">
        <v>3963</v>
      </c>
      <c r="D709" s="258">
        <v>45747</v>
      </c>
    </row>
    <row r="710" spans="1:4" x14ac:dyDescent="0.25">
      <c r="A710" s="256">
        <v>5</v>
      </c>
      <c r="B710" s="257" t="s">
        <v>5810</v>
      </c>
      <c r="C710" s="257" t="s">
        <v>3963</v>
      </c>
      <c r="D710" s="258">
        <v>45747</v>
      </c>
    </row>
    <row r="711" spans="1:4" x14ac:dyDescent="0.25">
      <c r="A711" s="256">
        <v>5</v>
      </c>
      <c r="B711" s="257" t="s">
        <v>5811</v>
      </c>
      <c r="C711" s="257" t="s">
        <v>3963</v>
      </c>
      <c r="D711" s="258">
        <v>45747</v>
      </c>
    </row>
    <row r="712" spans="1:4" x14ac:dyDescent="0.25">
      <c r="A712" s="256">
        <v>5</v>
      </c>
      <c r="B712" s="257" t="s">
        <v>5952</v>
      </c>
      <c r="C712" s="257" t="s">
        <v>3965</v>
      </c>
      <c r="D712" s="258">
        <v>45747</v>
      </c>
    </row>
    <row r="713" spans="1:4" x14ac:dyDescent="0.25">
      <c r="A713" s="256">
        <v>5</v>
      </c>
      <c r="B713" s="257" t="s">
        <v>5953</v>
      </c>
      <c r="C713" s="257" t="s">
        <v>3965</v>
      </c>
      <c r="D713" s="258">
        <v>45747</v>
      </c>
    </row>
    <row r="714" spans="1:4" x14ac:dyDescent="0.25">
      <c r="A714" s="256">
        <v>5</v>
      </c>
      <c r="B714" s="257" t="s">
        <v>5954</v>
      </c>
      <c r="C714" s="257" t="s">
        <v>3965</v>
      </c>
      <c r="D714" s="258">
        <v>45747</v>
      </c>
    </row>
    <row r="715" spans="1:4" x14ac:dyDescent="0.25">
      <c r="A715" s="256">
        <v>5</v>
      </c>
      <c r="B715" s="257" t="s">
        <v>5955</v>
      </c>
      <c r="C715" s="257" t="s">
        <v>3965</v>
      </c>
      <c r="D715" s="258">
        <v>45747</v>
      </c>
    </row>
    <row r="716" spans="1:4" x14ac:dyDescent="0.25">
      <c r="A716" s="256">
        <v>5</v>
      </c>
      <c r="B716" s="257" t="s">
        <v>5956</v>
      </c>
      <c r="C716" s="257" t="s">
        <v>3965</v>
      </c>
      <c r="D716" s="258">
        <v>45747</v>
      </c>
    </row>
    <row r="717" spans="1:4" x14ac:dyDescent="0.25">
      <c r="A717" s="256">
        <v>5</v>
      </c>
      <c r="B717" s="257" t="s">
        <v>5957</v>
      </c>
      <c r="C717" s="257" t="s">
        <v>3965</v>
      </c>
      <c r="D717" s="258">
        <v>45747</v>
      </c>
    </row>
    <row r="718" spans="1:4" x14ac:dyDescent="0.25">
      <c r="A718" s="256">
        <v>5</v>
      </c>
      <c r="B718" s="257" t="s">
        <v>5958</v>
      </c>
      <c r="C718" s="257" t="s">
        <v>3965</v>
      </c>
      <c r="D718" s="258">
        <v>45747</v>
      </c>
    </row>
    <row r="719" spans="1:4" x14ac:dyDescent="0.25">
      <c r="A719" s="256">
        <v>5</v>
      </c>
      <c r="B719" s="257" t="s">
        <v>5959</v>
      </c>
      <c r="C719" s="257" t="s">
        <v>3965</v>
      </c>
      <c r="D719" s="258">
        <v>45747</v>
      </c>
    </row>
    <row r="720" spans="1:4" x14ac:dyDescent="0.25">
      <c r="A720" s="256">
        <v>5</v>
      </c>
      <c r="B720" s="257" t="s">
        <v>5960</v>
      </c>
      <c r="C720" s="257" t="s">
        <v>3965</v>
      </c>
      <c r="D720" s="258">
        <v>45747</v>
      </c>
    </row>
    <row r="721" spans="1:4" x14ac:dyDescent="0.25">
      <c r="A721" s="256">
        <v>5</v>
      </c>
      <c r="B721" s="257" t="s">
        <v>5961</v>
      </c>
      <c r="C721" s="257" t="s">
        <v>3965</v>
      </c>
      <c r="D721" s="258">
        <v>45747</v>
      </c>
    </row>
    <row r="722" spans="1:4" x14ac:dyDescent="0.25">
      <c r="A722" s="256">
        <v>5</v>
      </c>
      <c r="B722" s="257" t="s">
        <v>5962</v>
      </c>
      <c r="C722" s="257" t="s">
        <v>3965</v>
      </c>
      <c r="D722" s="258">
        <v>45747</v>
      </c>
    </row>
    <row r="723" spans="1:4" x14ac:dyDescent="0.25">
      <c r="A723" s="256">
        <v>5</v>
      </c>
      <c r="B723" s="257" t="s">
        <v>5963</v>
      </c>
      <c r="C723" s="257" t="s">
        <v>3965</v>
      </c>
      <c r="D723" s="258">
        <v>45747</v>
      </c>
    </row>
    <row r="724" spans="1:4" x14ac:dyDescent="0.25">
      <c r="A724" s="256">
        <v>5</v>
      </c>
      <c r="B724" s="257" t="s">
        <v>5743</v>
      </c>
      <c r="C724" s="257" t="s">
        <v>3965</v>
      </c>
      <c r="D724" s="258">
        <v>45747</v>
      </c>
    </row>
    <row r="725" spans="1:4" x14ac:dyDescent="0.25">
      <c r="A725" s="256">
        <v>5</v>
      </c>
      <c r="B725" s="257" t="s">
        <v>5964</v>
      </c>
      <c r="C725" s="257" t="s">
        <v>3965</v>
      </c>
      <c r="D725" s="258">
        <v>45747</v>
      </c>
    </row>
    <row r="726" spans="1:4" x14ac:dyDescent="0.25">
      <c r="A726" s="256">
        <v>5</v>
      </c>
      <c r="B726" s="257" t="s">
        <v>5965</v>
      </c>
      <c r="C726" s="257" t="s">
        <v>3965</v>
      </c>
      <c r="D726" s="258">
        <v>45747</v>
      </c>
    </row>
    <row r="727" spans="1:4" x14ac:dyDescent="0.25">
      <c r="A727" s="256">
        <v>5</v>
      </c>
      <c r="B727" s="257" t="s">
        <v>5966</v>
      </c>
      <c r="C727" s="257" t="s">
        <v>3965</v>
      </c>
      <c r="D727" s="258">
        <v>45747</v>
      </c>
    </row>
    <row r="728" spans="1:4" x14ac:dyDescent="0.25">
      <c r="A728" s="256">
        <v>5</v>
      </c>
      <c r="B728" s="257" t="s">
        <v>5967</v>
      </c>
      <c r="C728" s="257" t="s">
        <v>3965</v>
      </c>
      <c r="D728" s="258">
        <v>45747</v>
      </c>
    </row>
    <row r="729" spans="1:4" x14ac:dyDescent="0.25">
      <c r="A729" s="256">
        <v>5</v>
      </c>
      <c r="B729" s="257" t="s">
        <v>5968</v>
      </c>
      <c r="C729" s="257" t="s">
        <v>3965</v>
      </c>
      <c r="D729" s="258">
        <v>45747</v>
      </c>
    </row>
    <row r="730" spans="1:4" x14ac:dyDescent="0.25">
      <c r="A730" s="256">
        <v>5</v>
      </c>
      <c r="B730" s="257" t="s">
        <v>5969</v>
      </c>
      <c r="C730" s="257" t="s">
        <v>3965</v>
      </c>
      <c r="D730" s="258">
        <v>45747</v>
      </c>
    </row>
    <row r="731" spans="1:4" x14ac:dyDescent="0.25">
      <c r="A731" s="256">
        <v>5</v>
      </c>
      <c r="B731" s="257" t="s">
        <v>5970</v>
      </c>
      <c r="C731" s="257" t="s">
        <v>3965</v>
      </c>
      <c r="D731" s="258">
        <v>45747</v>
      </c>
    </row>
    <row r="732" spans="1:4" x14ac:dyDescent="0.25">
      <c r="A732" s="256">
        <v>5</v>
      </c>
      <c r="B732" s="257" t="s">
        <v>5971</v>
      </c>
      <c r="C732" s="257" t="s">
        <v>3965</v>
      </c>
      <c r="D732" s="258">
        <v>45747</v>
      </c>
    </row>
    <row r="733" spans="1:4" x14ac:dyDescent="0.25">
      <c r="A733" s="256">
        <v>5</v>
      </c>
      <c r="B733" s="257" t="s">
        <v>5972</v>
      </c>
      <c r="C733" s="257" t="s">
        <v>3965</v>
      </c>
      <c r="D733" s="258">
        <v>45747</v>
      </c>
    </row>
    <row r="734" spans="1:4" x14ac:dyDescent="0.25">
      <c r="A734" s="256">
        <v>5</v>
      </c>
      <c r="B734" s="257" t="s">
        <v>5973</v>
      </c>
      <c r="C734" s="257" t="s">
        <v>3965</v>
      </c>
      <c r="D734" s="258">
        <v>45747</v>
      </c>
    </row>
    <row r="735" spans="1:4" x14ac:dyDescent="0.25">
      <c r="A735" s="256">
        <v>5</v>
      </c>
      <c r="B735" s="257" t="s">
        <v>5974</v>
      </c>
      <c r="C735" s="257" t="s">
        <v>3965</v>
      </c>
      <c r="D735" s="258">
        <v>45747</v>
      </c>
    </row>
    <row r="736" spans="1:4" x14ac:dyDescent="0.25">
      <c r="A736" s="256">
        <v>5</v>
      </c>
      <c r="B736" s="257" t="s">
        <v>5975</v>
      </c>
      <c r="C736" s="257" t="s">
        <v>3965</v>
      </c>
      <c r="D736" s="258">
        <v>45747</v>
      </c>
    </row>
    <row r="737" spans="1:4" x14ac:dyDescent="0.25">
      <c r="A737" s="256">
        <v>5</v>
      </c>
      <c r="B737" s="257" t="s">
        <v>5976</v>
      </c>
      <c r="C737" s="257" t="s">
        <v>3965</v>
      </c>
      <c r="D737" s="258">
        <v>45747</v>
      </c>
    </row>
    <row r="738" spans="1:4" x14ac:dyDescent="0.25">
      <c r="A738" s="256">
        <v>5</v>
      </c>
      <c r="B738" s="257" t="s">
        <v>5977</v>
      </c>
      <c r="C738" s="257" t="s">
        <v>3965</v>
      </c>
      <c r="D738" s="258">
        <v>45747</v>
      </c>
    </row>
    <row r="739" spans="1:4" x14ac:dyDescent="0.25">
      <c r="A739" s="256">
        <v>5</v>
      </c>
      <c r="B739" s="257" t="s">
        <v>5978</v>
      </c>
      <c r="C739" s="257" t="s">
        <v>3965</v>
      </c>
      <c r="D739" s="258">
        <v>45747</v>
      </c>
    </row>
    <row r="740" spans="1:4" x14ac:dyDescent="0.25">
      <c r="A740" s="256">
        <v>5</v>
      </c>
      <c r="B740" s="257" t="s">
        <v>5979</v>
      </c>
      <c r="C740" s="257" t="s">
        <v>3965</v>
      </c>
      <c r="D740" s="258">
        <v>45747</v>
      </c>
    </row>
    <row r="741" spans="1:4" x14ac:dyDescent="0.25">
      <c r="A741" s="256">
        <v>5</v>
      </c>
      <c r="B741" s="257" t="s">
        <v>5980</v>
      </c>
      <c r="C741" s="257" t="s">
        <v>3965</v>
      </c>
      <c r="D741" s="258">
        <v>45747</v>
      </c>
    </row>
    <row r="742" spans="1:4" x14ac:dyDescent="0.25">
      <c r="A742" s="256">
        <v>5</v>
      </c>
      <c r="B742" s="257" t="s">
        <v>5981</v>
      </c>
      <c r="C742" s="257" t="s">
        <v>3965</v>
      </c>
      <c r="D742" s="258">
        <v>45747</v>
      </c>
    </row>
    <row r="743" spans="1:4" x14ac:dyDescent="0.25">
      <c r="A743" s="256">
        <v>5</v>
      </c>
      <c r="B743" s="257" t="s">
        <v>5982</v>
      </c>
      <c r="C743" s="257" t="s">
        <v>3965</v>
      </c>
      <c r="D743" s="258">
        <v>45747</v>
      </c>
    </row>
    <row r="744" spans="1:4" x14ac:dyDescent="0.25">
      <c r="A744" s="256">
        <v>5</v>
      </c>
      <c r="B744" s="257" t="s">
        <v>5983</v>
      </c>
      <c r="C744" s="257" t="s">
        <v>3965</v>
      </c>
      <c r="D744" s="258">
        <v>45747</v>
      </c>
    </row>
    <row r="745" spans="1:4" x14ac:dyDescent="0.25">
      <c r="A745" s="256">
        <v>5</v>
      </c>
      <c r="B745" s="257" t="s">
        <v>5984</v>
      </c>
      <c r="C745" s="257" t="s">
        <v>3965</v>
      </c>
      <c r="D745" s="258">
        <v>45747</v>
      </c>
    </row>
    <row r="746" spans="1:4" x14ac:dyDescent="0.25">
      <c r="A746" s="256">
        <v>5</v>
      </c>
      <c r="B746" s="257" t="s">
        <v>5985</v>
      </c>
      <c r="C746" s="257" t="s">
        <v>3965</v>
      </c>
      <c r="D746" s="258">
        <v>45747</v>
      </c>
    </row>
    <row r="747" spans="1:4" x14ac:dyDescent="0.25">
      <c r="A747" s="256">
        <v>5</v>
      </c>
      <c r="B747" s="257" t="s">
        <v>5986</v>
      </c>
      <c r="C747" s="257" t="s">
        <v>3965</v>
      </c>
      <c r="D747" s="258">
        <v>45747</v>
      </c>
    </row>
    <row r="748" spans="1:4" x14ac:dyDescent="0.25">
      <c r="A748" s="256">
        <v>5</v>
      </c>
      <c r="B748" s="257" t="s">
        <v>5987</v>
      </c>
      <c r="C748" s="257" t="s">
        <v>3965</v>
      </c>
      <c r="D748" s="258">
        <v>45747</v>
      </c>
    </row>
    <row r="749" spans="1:4" x14ac:dyDescent="0.25">
      <c r="A749" s="256">
        <v>5</v>
      </c>
      <c r="B749" s="257" t="s">
        <v>5988</v>
      </c>
      <c r="C749" s="257" t="s">
        <v>3965</v>
      </c>
      <c r="D749" s="258">
        <v>45747</v>
      </c>
    </row>
    <row r="750" spans="1:4" x14ac:dyDescent="0.25">
      <c r="A750" s="256">
        <v>5</v>
      </c>
      <c r="B750" s="257" t="s">
        <v>5989</v>
      </c>
      <c r="C750" s="257" t="s">
        <v>3965</v>
      </c>
      <c r="D750" s="258">
        <v>45747</v>
      </c>
    </row>
    <row r="751" spans="1:4" x14ac:dyDescent="0.25">
      <c r="A751" s="256">
        <v>5</v>
      </c>
      <c r="B751" s="257" t="s">
        <v>5990</v>
      </c>
      <c r="C751" s="257" t="s">
        <v>3965</v>
      </c>
      <c r="D751" s="258">
        <v>45747</v>
      </c>
    </row>
    <row r="752" spans="1:4" x14ac:dyDescent="0.25">
      <c r="A752" s="256">
        <v>5</v>
      </c>
      <c r="B752" s="257" t="s">
        <v>5991</v>
      </c>
      <c r="C752" s="257" t="s">
        <v>3965</v>
      </c>
      <c r="D752" s="258">
        <v>45747</v>
      </c>
    </row>
    <row r="753" spans="1:4" x14ac:dyDescent="0.25">
      <c r="A753" s="256">
        <v>5</v>
      </c>
      <c r="B753" s="257" t="s">
        <v>5992</v>
      </c>
      <c r="C753" s="257" t="s">
        <v>3965</v>
      </c>
      <c r="D753" s="258">
        <v>45747</v>
      </c>
    </row>
    <row r="754" spans="1:4" x14ac:dyDescent="0.25">
      <c r="A754" s="256">
        <v>5</v>
      </c>
      <c r="B754" s="257" t="s">
        <v>5993</v>
      </c>
      <c r="C754" s="257" t="s">
        <v>3965</v>
      </c>
      <c r="D754" s="258">
        <v>45747</v>
      </c>
    </row>
    <row r="755" spans="1:4" x14ac:dyDescent="0.25">
      <c r="A755" s="256">
        <v>5</v>
      </c>
      <c r="B755" s="257" t="s">
        <v>5994</v>
      </c>
      <c r="C755" s="257" t="s">
        <v>3965</v>
      </c>
      <c r="D755" s="258">
        <v>45747</v>
      </c>
    </row>
    <row r="756" spans="1:4" x14ac:dyDescent="0.25">
      <c r="A756" s="256">
        <v>5</v>
      </c>
      <c r="B756" s="257" t="s">
        <v>5995</v>
      </c>
      <c r="C756" s="257" t="s">
        <v>3965</v>
      </c>
      <c r="D756" s="258">
        <v>45747</v>
      </c>
    </row>
    <row r="757" spans="1:4" x14ac:dyDescent="0.25">
      <c r="A757" s="256">
        <v>5</v>
      </c>
      <c r="B757" s="257" t="s">
        <v>5996</v>
      </c>
      <c r="C757" s="257" t="s">
        <v>3965</v>
      </c>
      <c r="D757" s="258">
        <v>45747</v>
      </c>
    </row>
    <row r="758" spans="1:4" x14ac:dyDescent="0.25">
      <c r="A758" s="256">
        <v>5</v>
      </c>
      <c r="B758" s="257" t="s">
        <v>5997</v>
      </c>
      <c r="C758" s="257" t="s">
        <v>3965</v>
      </c>
      <c r="D758" s="258">
        <v>45747</v>
      </c>
    </row>
    <row r="759" spans="1:4" x14ac:dyDescent="0.25">
      <c r="A759" s="256">
        <v>5</v>
      </c>
      <c r="B759" s="257" t="s">
        <v>5998</v>
      </c>
      <c r="C759" s="257" t="s">
        <v>3965</v>
      </c>
      <c r="D759" s="258">
        <v>45747</v>
      </c>
    </row>
    <row r="760" spans="1:4" x14ac:dyDescent="0.25">
      <c r="A760" s="256">
        <v>5</v>
      </c>
      <c r="B760" s="257" t="s">
        <v>5999</v>
      </c>
      <c r="C760" s="257" t="s">
        <v>3965</v>
      </c>
      <c r="D760" s="258">
        <v>45747</v>
      </c>
    </row>
    <row r="761" spans="1:4" x14ac:dyDescent="0.25">
      <c r="A761" s="256">
        <v>5</v>
      </c>
      <c r="B761" s="257" t="s">
        <v>6000</v>
      </c>
      <c r="C761" s="257" t="s">
        <v>3965</v>
      </c>
      <c r="D761" s="258">
        <v>45747</v>
      </c>
    </row>
    <row r="762" spans="1:4" x14ac:dyDescent="0.25">
      <c r="A762" s="256">
        <v>5</v>
      </c>
      <c r="B762" s="257" t="s">
        <v>6001</v>
      </c>
      <c r="C762" s="257" t="s">
        <v>3965</v>
      </c>
      <c r="D762" s="258">
        <v>45747</v>
      </c>
    </row>
    <row r="763" spans="1:4" x14ac:dyDescent="0.25">
      <c r="A763" s="256">
        <v>5</v>
      </c>
      <c r="B763" s="257" t="s">
        <v>6002</v>
      </c>
      <c r="C763" s="257" t="s">
        <v>3965</v>
      </c>
      <c r="D763" s="258">
        <v>45747</v>
      </c>
    </row>
    <row r="764" spans="1:4" x14ac:dyDescent="0.25">
      <c r="A764" s="256">
        <v>5</v>
      </c>
      <c r="B764" s="257" t="s">
        <v>6003</v>
      </c>
      <c r="C764" s="257" t="s">
        <v>3965</v>
      </c>
      <c r="D764" s="258">
        <v>45747</v>
      </c>
    </row>
    <row r="765" spans="1:4" x14ac:dyDescent="0.25">
      <c r="A765" s="256">
        <v>5</v>
      </c>
      <c r="B765" s="257" t="s">
        <v>6004</v>
      </c>
      <c r="C765" s="257" t="s">
        <v>3965</v>
      </c>
      <c r="D765" s="258">
        <v>45747</v>
      </c>
    </row>
    <row r="766" spans="1:4" x14ac:dyDescent="0.25">
      <c r="A766" s="256">
        <v>5</v>
      </c>
      <c r="B766" s="257" t="s">
        <v>6005</v>
      </c>
      <c r="C766" s="257" t="s">
        <v>3965</v>
      </c>
      <c r="D766" s="258">
        <v>45747</v>
      </c>
    </row>
    <row r="767" spans="1:4" x14ac:dyDescent="0.25">
      <c r="A767" s="256">
        <v>5</v>
      </c>
      <c r="B767" s="257" t="s">
        <v>6006</v>
      </c>
      <c r="C767" s="257" t="s">
        <v>3965</v>
      </c>
      <c r="D767" s="258">
        <v>45747</v>
      </c>
    </row>
    <row r="768" spans="1:4" x14ac:dyDescent="0.25">
      <c r="A768" s="256">
        <v>5</v>
      </c>
      <c r="B768" s="257" t="s">
        <v>6007</v>
      </c>
      <c r="C768" s="257" t="s">
        <v>3965</v>
      </c>
      <c r="D768" s="258">
        <v>45747</v>
      </c>
    </row>
    <row r="769" spans="1:4" x14ac:dyDescent="0.25">
      <c r="A769" s="256">
        <v>5</v>
      </c>
      <c r="B769" s="257" t="s">
        <v>795</v>
      </c>
      <c r="C769" s="257" t="s">
        <v>3965</v>
      </c>
      <c r="D769" s="258">
        <v>45747</v>
      </c>
    </row>
    <row r="770" spans="1:4" x14ac:dyDescent="0.25">
      <c r="A770" s="256">
        <v>5</v>
      </c>
      <c r="B770" s="257" t="s">
        <v>6008</v>
      </c>
      <c r="C770" s="257" t="s">
        <v>3965</v>
      </c>
      <c r="D770" s="258">
        <v>45747</v>
      </c>
    </row>
    <row r="771" spans="1:4" x14ac:dyDescent="0.25">
      <c r="A771" s="256">
        <v>5</v>
      </c>
      <c r="B771" s="257" t="s">
        <v>6009</v>
      </c>
      <c r="C771" s="257" t="s">
        <v>3965</v>
      </c>
      <c r="D771" s="258">
        <v>45747</v>
      </c>
    </row>
    <row r="772" spans="1:4" x14ac:dyDescent="0.25">
      <c r="A772" s="256">
        <v>5</v>
      </c>
      <c r="B772" s="257" t="s">
        <v>800</v>
      </c>
      <c r="C772" s="257" t="s">
        <v>3965</v>
      </c>
      <c r="D772" s="258">
        <v>45747</v>
      </c>
    </row>
    <row r="773" spans="1:4" x14ac:dyDescent="0.25">
      <c r="A773" s="256">
        <v>5</v>
      </c>
      <c r="B773" s="257" t="s">
        <v>801</v>
      </c>
      <c r="C773" s="257" t="s">
        <v>3965</v>
      </c>
      <c r="D773" s="258">
        <v>45747</v>
      </c>
    </row>
    <row r="774" spans="1:4" x14ac:dyDescent="0.25">
      <c r="A774" s="256">
        <v>5</v>
      </c>
      <c r="B774" s="257" t="s">
        <v>6010</v>
      </c>
      <c r="C774" s="257" t="s">
        <v>3965</v>
      </c>
      <c r="D774" s="258">
        <v>45747</v>
      </c>
    </row>
    <row r="775" spans="1:4" x14ac:dyDescent="0.25">
      <c r="A775" s="256">
        <v>5</v>
      </c>
      <c r="B775" s="257" t="s">
        <v>6011</v>
      </c>
      <c r="C775" s="257" t="s">
        <v>3965</v>
      </c>
      <c r="D775" s="258">
        <v>45747</v>
      </c>
    </row>
    <row r="776" spans="1:4" x14ac:dyDescent="0.25">
      <c r="A776" s="256">
        <v>5</v>
      </c>
      <c r="B776" s="257" t="s">
        <v>6012</v>
      </c>
      <c r="C776" s="257" t="s">
        <v>3965</v>
      </c>
      <c r="D776" s="258">
        <v>45747</v>
      </c>
    </row>
    <row r="777" spans="1:4" x14ac:dyDescent="0.25">
      <c r="A777" s="256">
        <v>5</v>
      </c>
      <c r="B777" s="257" t="s">
        <v>836</v>
      </c>
      <c r="C777" s="257" t="s">
        <v>3965</v>
      </c>
      <c r="D777" s="258">
        <v>45747</v>
      </c>
    </row>
    <row r="778" spans="1:4" x14ac:dyDescent="0.25">
      <c r="A778" s="256">
        <v>5</v>
      </c>
      <c r="B778" s="257" t="s">
        <v>6013</v>
      </c>
      <c r="C778" s="257" t="s">
        <v>3965</v>
      </c>
      <c r="D778" s="258">
        <v>45747</v>
      </c>
    </row>
    <row r="779" spans="1:4" x14ac:dyDescent="0.25">
      <c r="A779" s="256">
        <v>5</v>
      </c>
      <c r="B779" s="257" t="s">
        <v>6014</v>
      </c>
      <c r="C779" s="257" t="s">
        <v>3965</v>
      </c>
      <c r="D779" s="258">
        <v>45747</v>
      </c>
    </row>
    <row r="780" spans="1:4" x14ac:dyDescent="0.25">
      <c r="A780" s="256">
        <v>5</v>
      </c>
      <c r="B780" s="257" t="s">
        <v>6015</v>
      </c>
      <c r="C780" s="257" t="s">
        <v>3965</v>
      </c>
      <c r="D780" s="258">
        <v>45747</v>
      </c>
    </row>
    <row r="781" spans="1:4" x14ac:dyDescent="0.25">
      <c r="A781" s="256">
        <v>5</v>
      </c>
      <c r="B781" s="257" t="s">
        <v>6016</v>
      </c>
      <c r="C781" s="257" t="s">
        <v>3965</v>
      </c>
      <c r="D781" s="258">
        <v>45747</v>
      </c>
    </row>
    <row r="782" spans="1:4" x14ac:dyDescent="0.25">
      <c r="A782" s="256">
        <v>5</v>
      </c>
      <c r="B782" s="257" t="s">
        <v>6017</v>
      </c>
      <c r="C782" s="257" t="s">
        <v>3965</v>
      </c>
      <c r="D782" s="258">
        <v>45747</v>
      </c>
    </row>
    <row r="783" spans="1:4" x14ac:dyDescent="0.25">
      <c r="A783" s="256">
        <v>5</v>
      </c>
      <c r="B783" s="257" t="s">
        <v>6018</v>
      </c>
      <c r="C783" s="257" t="s">
        <v>3965</v>
      </c>
      <c r="D783" s="258">
        <v>45747</v>
      </c>
    </row>
    <row r="784" spans="1:4" x14ac:dyDescent="0.25">
      <c r="A784" s="256">
        <v>5</v>
      </c>
      <c r="B784" s="257" t="s">
        <v>519</v>
      </c>
      <c r="C784" s="257" t="s">
        <v>4046</v>
      </c>
      <c r="D784" s="258">
        <v>45747</v>
      </c>
    </row>
    <row r="785" spans="1:4" x14ac:dyDescent="0.25">
      <c r="A785" s="256">
        <v>5</v>
      </c>
      <c r="B785" s="257" t="s">
        <v>520</v>
      </c>
      <c r="C785" s="257" t="s">
        <v>4046</v>
      </c>
      <c r="D785" s="258">
        <v>45747</v>
      </c>
    </row>
    <row r="786" spans="1:4" x14ac:dyDescent="0.25">
      <c r="A786" s="256">
        <v>5</v>
      </c>
      <c r="B786" s="257" t="s">
        <v>523</v>
      </c>
      <c r="C786" s="257" t="s">
        <v>4046</v>
      </c>
      <c r="D786" s="258">
        <v>45747</v>
      </c>
    </row>
    <row r="787" spans="1:4" x14ac:dyDescent="0.25">
      <c r="A787" s="256">
        <v>5</v>
      </c>
      <c r="B787" s="257" t="s">
        <v>525</v>
      </c>
      <c r="C787" s="257" t="s">
        <v>4046</v>
      </c>
      <c r="D787" s="258">
        <v>45747</v>
      </c>
    </row>
    <row r="788" spans="1:4" x14ac:dyDescent="0.25">
      <c r="A788" s="256">
        <v>5</v>
      </c>
      <c r="B788" s="257" t="s">
        <v>530</v>
      </c>
      <c r="C788" s="257" t="s">
        <v>4046</v>
      </c>
      <c r="D788" s="258">
        <v>45747</v>
      </c>
    </row>
    <row r="789" spans="1:4" x14ac:dyDescent="0.25">
      <c r="A789" s="256">
        <v>5</v>
      </c>
      <c r="B789" s="257" t="s">
        <v>532</v>
      </c>
      <c r="C789" s="257" t="s">
        <v>4046</v>
      </c>
      <c r="D789" s="258">
        <v>45747</v>
      </c>
    </row>
    <row r="790" spans="1:4" x14ac:dyDescent="0.25">
      <c r="A790" s="256">
        <v>5</v>
      </c>
      <c r="B790" s="257" t="s">
        <v>534</v>
      </c>
      <c r="C790" s="257" t="s">
        <v>4046</v>
      </c>
      <c r="D790" s="258">
        <v>45747</v>
      </c>
    </row>
    <row r="791" spans="1:4" x14ac:dyDescent="0.25">
      <c r="A791" s="256">
        <v>5</v>
      </c>
      <c r="B791" s="257" t="s">
        <v>677</v>
      </c>
      <c r="C791" s="257" t="s">
        <v>4046</v>
      </c>
      <c r="D791" s="258">
        <v>45747</v>
      </c>
    </row>
    <row r="792" spans="1:4" x14ac:dyDescent="0.25">
      <c r="A792" s="256">
        <v>5</v>
      </c>
      <c r="B792" s="257" t="s">
        <v>681</v>
      </c>
      <c r="C792" s="257" t="s">
        <v>4046</v>
      </c>
      <c r="D792" s="258">
        <v>45747</v>
      </c>
    </row>
    <row r="793" spans="1:4" x14ac:dyDescent="0.25">
      <c r="A793" s="256">
        <v>5</v>
      </c>
      <c r="B793" s="257" t="s">
        <v>685</v>
      </c>
      <c r="C793" s="257" t="s">
        <v>4046</v>
      </c>
      <c r="D793" s="258">
        <v>45747</v>
      </c>
    </row>
    <row r="794" spans="1:4" x14ac:dyDescent="0.25">
      <c r="A794" s="256">
        <v>5</v>
      </c>
      <c r="B794" s="257" t="s">
        <v>689</v>
      </c>
      <c r="C794" s="257" t="s">
        <v>4046</v>
      </c>
      <c r="D794" s="258">
        <v>45747</v>
      </c>
    </row>
    <row r="795" spans="1:4" x14ac:dyDescent="0.25">
      <c r="A795" s="256">
        <v>5</v>
      </c>
      <c r="B795" s="257" t="s">
        <v>691</v>
      </c>
      <c r="C795" s="257" t="s">
        <v>4046</v>
      </c>
      <c r="D795" s="258">
        <v>45747</v>
      </c>
    </row>
    <row r="796" spans="1:4" x14ac:dyDescent="0.25">
      <c r="A796" s="256">
        <v>5</v>
      </c>
      <c r="B796" s="257" t="s">
        <v>694</v>
      </c>
      <c r="C796" s="257" t="s">
        <v>4046</v>
      </c>
      <c r="D796" s="258">
        <v>45747</v>
      </c>
    </row>
    <row r="797" spans="1:4" x14ac:dyDescent="0.25">
      <c r="A797" s="256">
        <v>5</v>
      </c>
      <c r="B797" s="257" t="s">
        <v>699</v>
      </c>
      <c r="C797" s="257" t="s">
        <v>4046</v>
      </c>
      <c r="D797" s="258">
        <v>45747</v>
      </c>
    </row>
    <row r="798" spans="1:4" x14ac:dyDescent="0.25">
      <c r="A798" s="256">
        <v>5</v>
      </c>
      <c r="B798" s="257" t="s">
        <v>703</v>
      </c>
      <c r="C798" s="257" t="s">
        <v>4046</v>
      </c>
      <c r="D798" s="258">
        <v>45747</v>
      </c>
    </row>
    <row r="799" spans="1:4" x14ac:dyDescent="0.25">
      <c r="A799" s="256">
        <v>5</v>
      </c>
      <c r="B799" s="257" t="s">
        <v>706</v>
      </c>
      <c r="C799" s="257" t="s">
        <v>4046</v>
      </c>
      <c r="D799" s="258">
        <v>45747</v>
      </c>
    </row>
    <row r="800" spans="1:4" x14ac:dyDescent="0.25">
      <c r="A800" s="256">
        <v>5</v>
      </c>
      <c r="B800" s="257" t="s">
        <v>707</v>
      </c>
      <c r="C800" s="257" t="s">
        <v>4046</v>
      </c>
      <c r="D800" s="258">
        <v>45747</v>
      </c>
    </row>
    <row r="801" spans="1:4" x14ac:dyDescent="0.25">
      <c r="A801" s="256">
        <v>5</v>
      </c>
      <c r="B801" s="257" t="s">
        <v>709</v>
      </c>
      <c r="C801" s="257" t="s">
        <v>4046</v>
      </c>
      <c r="D801" s="258">
        <v>45747</v>
      </c>
    </row>
    <row r="802" spans="1:4" x14ac:dyDescent="0.25">
      <c r="A802" s="256">
        <v>5</v>
      </c>
      <c r="B802" s="257" t="s">
        <v>711</v>
      </c>
      <c r="C802" s="257" t="s">
        <v>4046</v>
      </c>
      <c r="D802" s="258">
        <v>45747</v>
      </c>
    </row>
    <row r="803" spans="1:4" x14ac:dyDescent="0.25">
      <c r="A803" s="256">
        <v>5</v>
      </c>
      <c r="B803" s="257" t="s">
        <v>714</v>
      </c>
      <c r="C803" s="257" t="s">
        <v>4046</v>
      </c>
      <c r="D803" s="258">
        <v>45747</v>
      </c>
    </row>
    <row r="804" spans="1:4" x14ac:dyDescent="0.25">
      <c r="A804" s="256">
        <v>5</v>
      </c>
      <c r="B804" s="257" t="s">
        <v>720</v>
      </c>
      <c r="C804" s="257" t="s">
        <v>4046</v>
      </c>
      <c r="D804" s="258">
        <v>45747</v>
      </c>
    </row>
    <row r="805" spans="1:4" x14ac:dyDescent="0.25">
      <c r="A805" s="256">
        <v>5</v>
      </c>
      <c r="B805" s="257" t="s">
        <v>723</v>
      </c>
      <c r="C805" s="257" t="s">
        <v>4046</v>
      </c>
      <c r="D805" s="258">
        <v>45747</v>
      </c>
    </row>
    <row r="806" spans="1:4" x14ac:dyDescent="0.25">
      <c r="A806" s="256">
        <v>5</v>
      </c>
      <c r="B806" s="257" t="s">
        <v>726</v>
      </c>
      <c r="C806" s="257" t="s">
        <v>4046</v>
      </c>
      <c r="D806" s="258">
        <v>45747</v>
      </c>
    </row>
    <row r="807" spans="1:4" x14ac:dyDescent="0.25">
      <c r="A807" s="256">
        <v>5</v>
      </c>
      <c r="B807" s="257" t="s">
        <v>729</v>
      </c>
      <c r="C807" s="257" t="s">
        <v>4046</v>
      </c>
      <c r="D807" s="258">
        <v>45747</v>
      </c>
    </row>
    <row r="808" spans="1:4" x14ac:dyDescent="0.25">
      <c r="A808" s="256">
        <v>5</v>
      </c>
      <c r="B808" s="257" t="s">
        <v>732</v>
      </c>
      <c r="C808" s="257" t="s">
        <v>4046</v>
      </c>
      <c r="D808" s="258">
        <v>45747</v>
      </c>
    </row>
    <row r="809" spans="1:4" x14ac:dyDescent="0.25">
      <c r="A809" s="256">
        <v>5</v>
      </c>
      <c r="B809" s="257" t="s">
        <v>739</v>
      </c>
      <c r="C809" s="257" t="s">
        <v>4046</v>
      </c>
      <c r="D809" s="258">
        <v>45747</v>
      </c>
    </row>
    <row r="810" spans="1:4" x14ac:dyDescent="0.25">
      <c r="A810" s="256">
        <v>5</v>
      </c>
      <c r="B810" s="257" t="s">
        <v>742</v>
      </c>
      <c r="C810" s="257" t="s">
        <v>4046</v>
      </c>
      <c r="D810" s="258">
        <v>45747</v>
      </c>
    </row>
    <row r="811" spans="1:4" x14ac:dyDescent="0.25">
      <c r="A811" s="256">
        <v>5</v>
      </c>
      <c r="B811" s="257" t="s">
        <v>744</v>
      </c>
      <c r="C811" s="257" t="s">
        <v>4046</v>
      </c>
      <c r="D811" s="258">
        <v>45747</v>
      </c>
    </row>
    <row r="812" spans="1:4" x14ac:dyDescent="0.25">
      <c r="A812" s="256">
        <v>5</v>
      </c>
      <c r="B812" s="257" t="s">
        <v>746</v>
      </c>
      <c r="C812" s="257" t="s">
        <v>4046</v>
      </c>
      <c r="D812" s="258">
        <v>45747</v>
      </c>
    </row>
    <row r="813" spans="1:4" x14ac:dyDescent="0.25">
      <c r="A813" s="256">
        <v>5</v>
      </c>
      <c r="B813" s="257" t="s">
        <v>747</v>
      </c>
      <c r="C813" s="257" t="s">
        <v>4046</v>
      </c>
      <c r="D813" s="258">
        <v>45747</v>
      </c>
    </row>
    <row r="814" spans="1:4" x14ac:dyDescent="0.25">
      <c r="A814" s="256">
        <v>5</v>
      </c>
      <c r="B814" s="257" t="s">
        <v>751</v>
      </c>
      <c r="C814" s="257" t="s">
        <v>4046</v>
      </c>
      <c r="D814" s="258">
        <v>45747</v>
      </c>
    </row>
    <row r="815" spans="1:4" x14ac:dyDescent="0.25">
      <c r="A815" s="256">
        <v>5</v>
      </c>
      <c r="B815" s="257" t="s">
        <v>754</v>
      </c>
      <c r="C815" s="257" t="s">
        <v>4046</v>
      </c>
      <c r="D815" s="258">
        <v>45747</v>
      </c>
    </row>
    <row r="816" spans="1:4" x14ac:dyDescent="0.25">
      <c r="A816" s="256">
        <v>5</v>
      </c>
      <c r="B816" s="257" t="s">
        <v>756</v>
      </c>
      <c r="C816" s="257" t="s">
        <v>4046</v>
      </c>
      <c r="D816" s="258">
        <v>45747</v>
      </c>
    </row>
    <row r="817" spans="1:4" x14ac:dyDescent="0.25">
      <c r="A817" s="256">
        <v>5</v>
      </c>
      <c r="B817" s="257" t="s">
        <v>760</v>
      </c>
      <c r="C817" s="257" t="s">
        <v>4046</v>
      </c>
      <c r="D817" s="258">
        <v>45747</v>
      </c>
    </row>
    <row r="818" spans="1:4" x14ac:dyDescent="0.25">
      <c r="A818" s="256">
        <v>5</v>
      </c>
      <c r="B818" s="257" t="s">
        <v>762</v>
      </c>
      <c r="C818" s="257" t="s">
        <v>4046</v>
      </c>
      <c r="D818" s="258">
        <v>45747</v>
      </c>
    </row>
    <row r="819" spans="1:4" x14ac:dyDescent="0.25">
      <c r="A819" s="256">
        <v>5</v>
      </c>
      <c r="B819" s="257" t="s">
        <v>764</v>
      </c>
      <c r="C819" s="257" t="s">
        <v>4046</v>
      </c>
      <c r="D819" s="258">
        <v>45747</v>
      </c>
    </row>
    <row r="820" spans="1:4" x14ac:dyDescent="0.25">
      <c r="A820" s="256">
        <v>5</v>
      </c>
      <c r="B820" s="257" t="s">
        <v>766</v>
      </c>
      <c r="C820" s="257" t="s">
        <v>4046</v>
      </c>
      <c r="D820" s="258">
        <v>45747</v>
      </c>
    </row>
    <row r="821" spans="1:4" x14ac:dyDescent="0.25">
      <c r="A821" s="256">
        <v>5</v>
      </c>
      <c r="B821" s="257" t="s">
        <v>768</v>
      </c>
      <c r="C821" s="257" t="s">
        <v>4046</v>
      </c>
      <c r="D821" s="258">
        <v>45747</v>
      </c>
    </row>
    <row r="822" spans="1:4" x14ac:dyDescent="0.25">
      <c r="A822" s="256">
        <v>5</v>
      </c>
      <c r="B822" s="257" t="s">
        <v>770</v>
      </c>
      <c r="C822" s="257" t="s">
        <v>4046</v>
      </c>
      <c r="D822" s="258">
        <v>45747</v>
      </c>
    </row>
    <row r="823" spans="1:4" x14ac:dyDescent="0.25">
      <c r="A823" s="256">
        <v>5</v>
      </c>
      <c r="B823" s="257" t="s">
        <v>771</v>
      </c>
      <c r="C823" s="257" t="s">
        <v>4046</v>
      </c>
      <c r="D823" s="258">
        <v>45747</v>
      </c>
    </row>
    <row r="824" spans="1:4" x14ac:dyDescent="0.25">
      <c r="A824" s="256">
        <v>5</v>
      </c>
      <c r="B824" s="257" t="s">
        <v>775</v>
      </c>
      <c r="C824" s="257" t="s">
        <v>4046</v>
      </c>
      <c r="D824" s="258">
        <v>45747</v>
      </c>
    </row>
    <row r="825" spans="1:4" x14ac:dyDescent="0.25">
      <c r="A825" s="256">
        <v>5</v>
      </c>
      <c r="B825" s="257" t="s">
        <v>776</v>
      </c>
      <c r="C825" s="257" t="s">
        <v>4046</v>
      </c>
      <c r="D825" s="258">
        <v>45747</v>
      </c>
    </row>
    <row r="826" spans="1:4" x14ac:dyDescent="0.25">
      <c r="A826" s="256">
        <v>5</v>
      </c>
      <c r="B826" s="257" t="s">
        <v>777</v>
      </c>
      <c r="C826" s="257" t="s">
        <v>4046</v>
      </c>
      <c r="D826" s="258">
        <v>45747</v>
      </c>
    </row>
    <row r="827" spans="1:4" x14ac:dyDescent="0.25">
      <c r="A827" s="256">
        <v>5</v>
      </c>
      <c r="B827" s="257" t="s">
        <v>778</v>
      </c>
      <c r="C827" s="257" t="s">
        <v>4046</v>
      </c>
      <c r="D827" s="258">
        <v>45747</v>
      </c>
    </row>
    <row r="828" spans="1:4" x14ac:dyDescent="0.25">
      <c r="A828" s="256">
        <v>5</v>
      </c>
      <c r="B828" s="257" t="s">
        <v>779</v>
      </c>
      <c r="C828" s="257" t="s">
        <v>4046</v>
      </c>
      <c r="D828" s="258">
        <v>45747</v>
      </c>
    </row>
    <row r="829" spans="1:4" x14ac:dyDescent="0.25">
      <c r="A829" s="256">
        <v>5</v>
      </c>
      <c r="B829" s="257" t="s">
        <v>5993</v>
      </c>
      <c r="C829" s="257" t="s">
        <v>4046</v>
      </c>
      <c r="D829" s="258">
        <v>45747</v>
      </c>
    </row>
    <row r="830" spans="1:4" x14ac:dyDescent="0.25">
      <c r="A830" s="256">
        <v>5</v>
      </c>
      <c r="B830" s="257" t="s">
        <v>803</v>
      </c>
      <c r="C830" s="257" t="s">
        <v>4046</v>
      </c>
      <c r="D830" s="258">
        <v>45747</v>
      </c>
    </row>
    <row r="831" spans="1:4" x14ac:dyDescent="0.25">
      <c r="A831" s="256">
        <v>5</v>
      </c>
      <c r="B831" s="257" t="s">
        <v>807</v>
      </c>
      <c r="C831" s="257" t="s">
        <v>4046</v>
      </c>
      <c r="D831" s="258">
        <v>45747</v>
      </c>
    </row>
    <row r="832" spans="1:4" x14ac:dyDescent="0.25">
      <c r="A832" s="256">
        <v>5</v>
      </c>
      <c r="B832" s="257" t="s">
        <v>808</v>
      </c>
      <c r="C832" s="257" t="s">
        <v>4046</v>
      </c>
      <c r="D832" s="258">
        <v>45747</v>
      </c>
    </row>
    <row r="833" spans="1:4" x14ac:dyDescent="0.25">
      <c r="A833" s="256">
        <v>5</v>
      </c>
      <c r="B833" s="257" t="s">
        <v>810</v>
      </c>
      <c r="C833" s="257" t="s">
        <v>4046</v>
      </c>
      <c r="D833" s="258">
        <v>45747</v>
      </c>
    </row>
    <row r="834" spans="1:4" x14ac:dyDescent="0.25">
      <c r="A834" s="256">
        <v>5</v>
      </c>
      <c r="B834" s="257" t="s">
        <v>812</v>
      </c>
      <c r="C834" s="257" t="s">
        <v>4046</v>
      </c>
      <c r="D834" s="258">
        <v>45747</v>
      </c>
    </row>
    <row r="835" spans="1:4" x14ac:dyDescent="0.25">
      <c r="A835" s="256">
        <v>5</v>
      </c>
      <c r="B835" s="257" t="s">
        <v>813</v>
      </c>
      <c r="C835" s="257" t="s">
        <v>4046</v>
      </c>
      <c r="D835" s="258">
        <v>45747</v>
      </c>
    </row>
    <row r="836" spans="1:4" x14ac:dyDescent="0.25">
      <c r="A836" s="256">
        <v>5</v>
      </c>
      <c r="B836" s="257" t="s">
        <v>814</v>
      </c>
      <c r="C836" s="257" t="s">
        <v>4046</v>
      </c>
      <c r="D836" s="258">
        <v>45747</v>
      </c>
    </row>
    <row r="837" spans="1:4" x14ac:dyDescent="0.25">
      <c r="A837" s="256">
        <v>5</v>
      </c>
      <c r="B837" s="257" t="s">
        <v>815</v>
      </c>
      <c r="C837" s="257" t="s">
        <v>4046</v>
      </c>
      <c r="D837" s="258">
        <v>45747</v>
      </c>
    </row>
    <row r="838" spans="1:4" x14ac:dyDescent="0.25">
      <c r="A838" s="256">
        <v>5</v>
      </c>
      <c r="B838" s="257" t="s">
        <v>816</v>
      </c>
      <c r="C838" s="257" t="s">
        <v>4046</v>
      </c>
      <c r="D838" s="258">
        <v>45747</v>
      </c>
    </row>
    <row r="839" spans="1:4" x14ac:dyDescent="0.25">
      <c r="A839" s="256">
        <v>5</v>
      </c>
      <c r="B839" s="257" t="s">
        <v>818</v>
      </c>
      <c r="C839" s="257" t="s">
        <v>4046</v>
      </c>
      <c r="D839" s="258">
        <v>45747</v>
      </c>
    </row>
    <row r="840" spans="1:4" x14ac:dyDescent="0.25">
      <c r="A840" s="256">
        <v>5</v>
      </c>
      <c r="B840" s="257" t="s">
        <v>820</v>
      </c>
      <c r="C840" s="257" t="s">
        <v>4046</v>
      </c>
      <c r="D840" s="258">
        <v>45747</v>
      </c>
    </row>
    <row r="841" spans="1:4" x14ac:dyDescent="0.25">
      <c r="A841" s="256">
        <v>5</v>
      </c>
      <c r="B841" s="257" t="s">
        <v>822</v>
      </c>
      <c r="C841" s="257" t="s">
        <v>4046</v>
      </c>
      <c r="D841" s="258">
        <v>45747</v>
      </c>
    </row>
    <row r="842" spans="1:4" x14ac:dyDescent="0.25">
      <c r="A842" s="256">
        <v>5</v>
      </c>
      <c r="B842" s="257" t="s">
        <v>824</v>
      </c>
      <c r="C842" s="257" t="s">
        <v>4046</v>
      </c>
      <c r="D842" s="258">
        <v>45747</v>
      </c>
    </row>
    <row r="843" spans="1:4" x14ac:dyDescent="0.25">
      <c r="A843" s="256">
        <v>5</v>
      </c>
      <c r="B843" s="257" t="s">
        <v>828</v>
      </c>
      <c r="C843" s="257" t="s">
        <v>4046</v>
      </c>
      <c r="D843" s="258">
        <v>45747</v>
      </c>
    </row>
    <row r="844" spans="1:4" x14ac:dyDescent="0.25">
      <c r="A844" s="256">
        <v>5</v>
      </c>
      <c r="B844" s="257" t="s">
        <v>830</v>
      </c>
      <c r="C844" s="257" t="s">
        <v>4046</v>
      </c>
      <c r="D844" s="258">
        <v>45747</v>
      </c>
    </row>
    <row r="845" spans="1:4" x14ac:dyDescent="0.25">
      <c r="A845" s="256">
        <v>5</v>
      </c>
      <c r="B845" s="257" t="s">
        <v>847</v>
      </c>
      <c r="C845" s="257" t="s">
        <v>4046</v>
      </c>
      <c r="D845" s="258">
        <v>45747</v>
      </c>
    </row>
    <row r="846" spans="1:4" x14ac:dyDescent="0.25">
      <c r="A846" s="256">
        <v>5</v>
      </c>
      <c r="B846" s="257" t="s">
        <v>852</v>
      </c>
      <c r="C846" s="257" t="s">
        <v>4046</v>
      </c>
      <c r="D846" s="258">
        <v>45747</v>
      </c>
    </row>
    <row r="847" spans="1:4" x14ac:dyDescent="0.25">
      <c r="A847" s="256">
        <v>5</v>
      </c>
      <c r="B847" s="257" t="s">
        <v>855</v>
      </c>
      <c r="C847" s="257" t="s">
        <v>4046</v>
      </c>
      <c r="D847" s="258">
        <v>45747</v>
      </c>
    </row>
    <row r="848" spans="1:4" x14ac:dyDescent="0.25">
      <c r="A848" s="256">
        <v>5</v>
      </c>
      <c r="B848" s="257" t="s">
        <v>858</v>
      </c>
      <c r="C848" s="257" t="s">
        <v>4046</v>
      </c>
      <c r="D848" s="258">
        <v>45747</v>
      </c>
    </row>
    <row r="849" spans="1:4" x14ac:dyDescent="0.25">
      <c r="A849" s="256">
        <v>5</v>
      </c>
      <c r="B849" s="257" t="s">
        <v>5743</v>
      </c>
      <c r="C849" s="257" t="s">
        <v>4046</v>
      </c>
      <c r="D849" s="258">
        <v>45747</v>
      </c>
    </row>
    <row r="850" spans="1:4" x14ac:dyDescent="0.25">
      <c r="A850" s="256">
        <v>5</v>
      </c>
      <c r="B850" s="257" t="s">
        <v>545</v>
      </c>
      <c r="C850" s="257" t="s">
        <v>4046</v>
      </c>
      <c r="D850" s="258">
        <v>45747</v>
      </c>
    </row>
    <row r="851" spans="1:4" x14ac:dyDescent="0.25">
      <c r="A851" s="256">
        <v>5</v>
      </c>
      <c r="B851" s="257" t="s">
        <v>546</v>
      </c>
      <c r="C851" s="257" t="s">
        <v>4046</v>
      </c>
      <c r="D851" s="258">
        <v>45747</v>
      </c>
    </row>
    <row r="852" spans="1:4" x14ac:dyDescent="0.25">
      <c r="A852" s="256">
        <v>5</v>
      </c>
      <c r="B852" s="257" t="s">
        <v>548</v>
      </c>
      <c r="C852" s="257" t="s">
        <v>4046</v>
      </c>
      <c r="D852" s="258">
        <v>45747</v>
      </c>
    </row>
    <row r="853" spans="1:4" x14ac:dyDescent="0.25">
      <c r="A853" s="256">
        <v>5</v>
      </c>
      <c r="B853" s="257" t="s">
        <v>550</v>
      </c>
      <c r="C853" s="257" t="s">
        <v>4046</v>
      </c>
      <c r="D853" s="258">
        <v>45747</v>
      </c>
    </row>
    <row r="854" spans="1:4" x14ac:dyDescent="0.25">
      <c r="A854" s="256">
        <v>5</v>
      </c>
      <c r="B854" s="257" t="s">
        <v>551</v>
      </c>
      <c r="C854" s="257" t="s">
        <v>4046</v>
      </c>
      <c r="D854" s="258">
        <v>45747</v>
      </c>
    </row>
    <row r="855" spans="1:4" x14ac:dyDescent="0.25">
      <c r="A855" s="256">
        <v>5</v>
      </c>
      <c r="B855" s="257" t="s">
        <v>555</v>
      </c>
      <c r="C855" s="257" t="s">
        <v>4046</v>
      </c>
      <c r="D855" s="258">
        <v>45747</v>
      </c>
    </row>
    <row r="856" spans="1:4" x14ac:dyDescent="0.25">
      <c r="A856" s="256">
        <v>5</v>
      </c>
      <c r="B856" s="257" t="s">
        <v>556</v>
      </c>
      <c r="C856" s="257" t="s">
        <v>4046</v>
      </c>
      <c r="D856" s="258">
        <v>45747</v>
      </c>
    </row>
    <row r="857" spans="1:4" x14ac:dyDescent="0.25">
      <c r="A857" s="256">
        <v>5</v>
      </c>
      <c r="B857" s="257" t="s">
        <v>562</v>
      </c>
      <c r="C857" s="257" t="s">
        <v>4046</v>
      </c>
      <c r="D857" s="258">
        <v>45747</v>
      </c>
    </row>
    <row r="858" spans="1:4" x14ac:dyDescent="0.25">
      <c r="A858" s="256">
        <v>5</v>
      </c>
      <c r="B858" s="257" t="s">
        <v>565</v>
      </c>
      <c r="C858" s="257" t="s">
        <v>4046</v>
      </c>
      <c r="D858" s="258">
        <v>45747</v>
      </c>
    </row>
    <row r="859" spans="1:4" x14ac:dyDescent="0.25">
      <c r="A859" s="256">
        <v>5</v>
      </c>
      <c r="B859" s="257" t="s">
        <v>568</v>
      </c>
      <c r="C859" s="257" t="s">
        <v>4046</v>
      </c>
      <c r="D859" s="258">
        <v>45747</v>
      </c>
    </row>
    <row r="860" spans="1:4" x14ac:dyDescent="0.25">
      <c r="A860" s="256">
        <v>5</v>
      </c>
      <c r="B860" s="257" t="s">
        <v>572</v>
      </c>
      <c r="C860" s="257" t="s">
        <v>4046</v>
      </c>
      <c r="D860" s="258">
        <v>45747</v>
      </c>
    </row>
    <row r="861" spans="1:4" x14ac:dyDescent="0.25">
      <c r="A861" s="256">
        <v>5</v>
      </c>
      <c r="B861" s="257" t="s">
        <v>575</v>
      </c>
      <c r="C861" s="257" t="s">
        <v>4046</v>
      </c>
      <c r="D861" s="258">
        <v>45747</v>
      </c>
    </row>
    <row r="862" spans="1:4" x14ac:dyDescent="0.25">
      <c r="A862" s="256">
        <v>5</v>
      </c>
      <c r="B862" s="257" t="s">
        <v>578</v>
      </c>
      <c r="C862" s="257" t="s">
        <v>4046</v>
      </c>
      <c r="D862" s="258">
        <v>45747</v>
      </c>
    </row>
    <row r="863" spans="1:4" x14ac:dyDescent="0.25">
      <c r="A863" s="256">
        <v>5</v>
      </c>
      <c r="B863" s="257" t="s">
        <v>580</v>
      </c>
      <c r="C863" s="257" t="s">
        <v>4046</v>
      </c>
      <c r="D863" s="258">
        <v>45747</v>
      </c>
    </row>
    <row r="864" spans="1:4" x14ac:dyDescent="0.25">
      <c r="A864" s="256">
        <v>5</v>
      </c>
      <c r="B864" s="257" t="s">
        <v>582</v>
      </c>
      <c r="C864" s="257" t="s">
        <v>4046</v>
      </c>
      <c r="D864" s="258">
        <v>45747</v>
      </c>
    </row>
    <row r="865" spans="1:4" x14ac:dyDescent="0.25">
      <c r="A865" s="256">
        <v>5</v>
      </c>
      <c r="B865" s="257" t="s">
        <v>590</v>
      </c>
      <c r="C865" s="257" t="s">
        <v>4046</v>
      </c>
      <c r="D865" s="258">
        <v>45747</v>
      </c>
    </row>
    <row r="866" spans="1:4" x14ac:dyDescent="0.25">
      <c r="A866" s="256">
        <v>5</v>
      </c>
      <c r="B866" s="257" t="s">
        <v>5971</v>
      </c>
      <c r="C866" s="257" t="s">
        <v>4046</v>
      </c>
      <c r="D866" s="258">
        <v>45747</v>
      </c>
    </row>
    <row r="867" spans="1:4" x14ac:dyDescent="0.25">
      <c r="A867" s="256">
        <v>5</v>
      </c>
      <c r="B867" s="257" t="s">
        <v>631</v>
      </c>
      <c r="C867" s="257" t="s">
        <v>4046</v>
      </c>
      <c r="D867" s="258">
        <v>45747</v>
      </c>
    </row>
    <row r="868" spans="1:4" x14ac:dyDescent="0.25">
      <c r="A868" s="256">
        <v>5</v>
      </c>
      <c r="B868" s="257" t="s">
        <v>5975</v>
      </c>
      <c r="C868" s="257" t="s">
        <v>4046</v>
      </c>
      <c r="D868" s="258">
        <v>45747</v>
      </c>
    </row>
    <row r="869" spans="1:4" x14ac:dyDescent="0.25">
      <c r="A869" s="256">
        <v>5</v>
      </c>
      <c r="B869" s="257" t="s">
        <v>5976</v>
      </c>
      <c r="C869" s="257" t="s">
        <v>4046</v>
      </c>
      <c r="D869" s="258">
        <v>45747</v>
      </c>
    </row>
    <row r="870" spans="1:4" x14ac:dyDescent="0.25">
      <c r="A870" s="256">
        <v>5</v>
      </c>
      <c r="B870" s="257" t="s">
        <v>645</v>
      </c>
      <c r="C870" s="257" t="s">
        <v>4046</v>
      </c>
      <c r="D870" s="258">
        <v>45747</v>
      </c>
    </row>
    <row r="871" spans="1:4" x14ac:dyDescent="0.25">
      <c r="A871" s="256">
        <v>5</v>
      </c>
      <c r="B871" s="257" t="s">
        <v>661</v>
      </c>
      <c r="C871" s="257" t="s">
        <v>4046</v>
      </c>
      <c r="D871" s="258">
        <v>45747</v>
      </c>
    </row>
    <row r="872" spans="1:4" x14ac:dyDescent="0.25">
      <c r="A872" s="256">
        <v>5</v>
      </c>
      <c r="B872" s="257" t="s">
        <v>662</v>
      </c>
      <c r="C872" s="257" t="s">
        <v>4046</v>
      </c>
      <c r="D872" s="258">
        <v>45747</v>
      </c>
    </row>
    <row r="873" spans="1:4" x14ac:dyDescent="0.25">
      <c r="A873" s="256">
        <v>5</v>
      </c>
      <c r="B873" s="257" t="s">
        <v>666</v>
      </c>
      <c r="C873" s="257" t="s">
        <v>4046</v>
      </c>
      <c r="D873" s="258">
        <v>45747</v>
      </c>
    </row>
    <row r="874" spans="1:4" x14ac:dyDescent="0.25">
      <c r="A874" s="256">
        <v>5</v>
      </c>
      <c r="B874" s="257" t="s">
        <v>669</v>
      </c>
      <c r="C874" s="257" t="s">
        <v>4046</v>
      </c>
      <c r="D874" s="258">
        <v>45747</v>
      </c>
    </row>
    <row r="875" spans="1:4" x14ac:dyDescent="0.25">
      <c r="A875" s="256">
        <v>5</v>
      </c>
      <c r="B875" s="257" t="s">
        <v>673</v>
      </c>
      <c r="C875" s="257" t="s">
        <v>4046</v>
      </c>
      <c r="D875" s="258">
        <v>45747</v>
      </c>
    </row>
    <row r="876" spans="1:4" x14ac:dyDescent="0.25">
      <c r="A876" s="256">
        <v>5</v>
      </c>
      <c r="B876" s="257" t="s">
        <v>865</v>
      </c>
      <c r="C876" s="257" t="s">
        <v>4046</v>
      </c>
      <c r="D876" s="258">
        <v>45747</v>
      </c>
    </row>
    <row r="877" spans="1:4" x14ac:dyDescent="0.25">
      <c r="A877" s="256">
        <v>5</v>
      </c>
      <c r="B877" s="257" t="s">
        <v>894</v>
      </c>
      <c r="C877" s="257" t="s">
        <v>4046</v>
      </c>
      <c r="D877" s="258">
        <v>45747</v>
      </c>
    </row>
    <row r="878" spans="1:4" x14ac:dyDescent="0.25">
      <c r="A878" s="256">
        <v>5</v>
      </c>
      <c r="B878" s="257" t="s">
        <v>895</v>
      </c>
      <c r="C878" s="257" t="s">
        <v>4046</v>
      </c>
      <c r="D878" s="258">
        <v>45747</v>
      </c>
    </row>
    <row r="879" spans="1:4" x14ac:dyDescent="0.25">
      <c r="A879" s="256">
        <v>5</v>
      </c>
      <c r="B879" s="257" t="s">
        <v>898</v>
      </c>
      <c r="C879" s="257" t="s">
        <v>4046</v>
      </c>
      <c r="D879" s="258">
        <v>45747</v>
      </c>
    </row>
    <row r="880" spans="1:4" x14ac:dyDescent="0.25">
      <c r="A880" s="256">
        <v>5</v>
      </c>
      <c r="B880" s="257" t="s">
        <v>897</v>
      </c>
      <c r="C880" s="257" t="s">
        <v>4046</v>
      </c>
      <c r="D880" s="258">
        <v>45747</v>
      </c>
    </row>
    <row r="881" spans="1:4" x14ac:dyDescent="0.25">
      <c r="A881" s="256">
        <v>5</v>
      </c>
      <c r="B881" s="257" t="s">
        <v>896</v>
      </c>
      <c r="C881" s="257" t="s">
        <v>4046</v>
      </c>
      <c r="D881" s="258">
        <v>45747</v>
      </c>
    </row>
    <row r="882" spans="1:4" x14ac:dyDescent="0.25">
      <c r="A882" s="256">
        <v>5</v>
      </c>
      <c r="B882" s="257" t="s">
        <v>929</v>
      </c>
      <c r="C882" s="257" t="s">
        <v>4046</v>
      </c>
      <c r="D882" s="258">
        <v>45747</v>
      </c>
    </row>
    <row r="883" spans="1:4" x14ac:dyDescent="0.25">
      <c r="A883" s="256">
        <v>5</v>
      </c>
      <c r="B883" s="257" t="s">
        <v>6019</v>
      </c>
      <c r="C883" s="257" t="s">
        <v>4046</v>
      </c>
      <c r="D883" s="258">
        <v>45747</v>
      </c>
    </row>
    <row r="884" spans="1:4" x14ac:dyDescent="0.25">
      <c r="A884" s="256">
        <v>5</v>
      </c>
      <c r="B884" s="257" t="s">
        <v>1039</v>
      </c>
      <c r="C884" s="257" t="s">
        <v>4046</v>
      </c>
      <c r="D884" s="258">
        <v>45747</v>
      </c>
    </row>
    <row r="885" spans="1:4" x14ac:dyDescent="0.25">
      <c r="A885" s="256">
        <v>5</v>
      </c>
      <c r="B885" s="257" t="s">
        <v>943</v>
      </c>
      <c r="C885" s="257" t="s">
        <v>4046</v>
      </c>
      <c r="D885" s="258">
        <v>45747</v>
      </c>
    </row>
    <row r="886" spans="1:4" x14ac:dyDescent="0.25">
      <c r="A886" s="256">
        <v>5</v>
      </c>
      <c r="B886" s="257" t="s">
        <v>944</v>
      </c>
      <c r="C886" s="257" t="s">
        <v>4046</v>
      </c>
      <c r="D886" s="258">
        <v>45747</v>
      </c>
    </row>
    <row r="887" spans="1:4" x14ac:dyDescent="0.25">
      <c r="A887" s="256">
        <v>5</v>
      </c>
      <c r="B887" s="257" t="s">
        <v>945</v>
      </c>
      <c r="C887" s="257" t="s">
        <v>4046</v>
      </c>
      <c r="D887" s="258">
        <v>45747</v>
      </c>
    </row>
    <row r="888" spans="1:4" x14ac:dyDescent="0.25">
      <c r="A888" s="256">
        <v>5</v>
      </c>
      <c r="B888" s="257" t="s">
        <v>946</v>
      </c>
      <c r="C888" s="257" t="s">
        <v>4046</v>
      </c>
      <c r="D888" s="258">
        <v>45747</v>
      </c>
    </row>
    <row r="889" spans="1:4" x14ac:dyDescent="0.25">
      <c r="A889" s="256">
        <v>5</v>
      </c>
      <c r="B889" s="257" t="s">
        <v>947</v>
      </c>
      <c r="C889" s="257" t="s">
        <v>4046</v>
      </c>
      <c r="D889" s="258">
        <v>45747</v>
      </c>
    </row>
    <row r="890" spans="1:4" x14ac:dyDescent="0.25">
      <c r="A890" s="256">
        <v>5</v>
      </c>
      <c r="B890" s="257" t="s">
        <v>948</v>
      </c>
      <c r="C890" s="257" t="s">
        <v>4046</v>
      </c>
      <c r="D890" s="258">
        <v>45747</v>
      </c>
    </row>
    <row r="891" spans="1:4" x14ac:dyDescent="0.25">
      <c r="A891" s="256">
        <v>5</v>
      </c>
      <c r="B891" s="257" t="s">
        <v>950</v>
      </c>
      <c r="C891" s="257" t="s">
        <v>4046</v>
      </c>
      <c r="D891" s="258">
        <v>45747</v>
      </c>
    </row>
    <row r="892" spans="1:4" x14ac:dyDescent="0.25">
      <c r="A892" s="256">
        <v>5</v>
      </c>
      <c r="B892" s="257" t="s">
        <v>951</v>
      </c>
      <c r="C892" s="257" t="s">
        <v>4046</v>
      </c>
      <c r="D892" s="258">
        <v>45747</v>
      </c>
    </row>
    <row r="893" spans="1:4" x14ac:dyDescent="0.25">
      <c r="A893" s="256">
        <v>5</v>
      </c>
      <c r="B893" s="257" t="s">
        <v>6020</v>
      </c>
      <c r="C893" s="257" t="s">
        <v>4046</v>
      </c>
      <c r="D893" s="258">
        <v>45747</v>
      </c>
    </row>
    <row r="894" spans="1:4" x14ac:dyDescent="0.25">
      <c r="A894" s="256">
        <v>5</v>
      </c>
      <c r="B894" s="257" t="s">
        <v>969</v>
      </c>
      <c r="C894" s="257" t="s">
        <v>4046</v>
      </c>
      <c r="D894" s="258">
        <v>45747</v>
      </c>
    </row>
    <row r="895" spans="1:4" x14ac:dyDescent="0.25">
      <c r="A895" s="256">
        <v>5</v>
      </c>
      <c r="B895" s="257" t="s">
        <v>971</v>
      </c>
      <c r="C895" s="257" t="s">
        <v>4046</v>
      </c>
      <c r="D895" s="258">
        <v>45747</v>
      </c>
    </row>
    <row r="896" spans="1:4" x14ac:dyDescent="0.25">
      <c r="A896" s="256">
        <v>5</v>
      </c>
      <c r="B896" s="257" t="s">
        <v>972</v>
      </c>
      <c r="C896" s="257" t="s">
        <v>4046</v>
      </c>
      <c r="D896" s="258">
        <v>45747</v>
      </c>
    </row>
    <row r="897" spans="1:4" x14ac:dyDescent="0.25">
      <c r="A897" s="256">
        <v>5</v>
      </c>
      <c r="B897" s="257" t="s">
        <v>937</v>
      </c>
      <c r="C897" s="257" t="s">
        <v>4046</v>
      </c>
      <c r="D897" s="258">
        <v>45747</v>
      </c>
    </row>
    <row r="898" spans="1:4" x14ac:dyDescent="0.25">
      <c r="A898" s="256">
        <v>5</v>
      </c>
      <c r="B898" s="257" t="s">
        <v>1069</v>
      </c>
      <c r="C898" s="257" t="s">
        <v>4046</v>
      </c>
      <c r="D898" s="258">
        <v>45747</v>
      </c>
    </row>
    <row r="899" spans="1:4" x14ac:dyDescent="0.25">
      <c r="A899" s="256">
        <v>5</v>
      </c>
      <c r="B899" s="257" t="s">
        <v>1070</v>
      </c>
      <c r="C899" s="257" t="s">
        <v>4046</v>
      </c>
      <c r="D899" s="258">
        <v>45747</v>
      </c>
    </row>
    <row r="900" spans="1:4" x14ac:dyDescent="0.25">
      <c r="A900" s="256">
        <v>5</v>
      </c>
      <c r="B900" s="257" t="s">
        <v>1071</v>
      </c>
      <c r="C900" s="257" t="s">
        <v>4046</v>
      </c>
      <c r="D900" s="258">
        <v>45747</v>
      </c>
    </row>
    <row r="901" spans="1:4" x14ac:dyDescent="0.25">
      <c r="A901" s="256">
        <v>5</v>
      </c>
      <c r="B901" s="257" t="s">
        <v>1072</v>
      </c>
      <c r="C901" s="257" t="s">
        <v>4046</v>
      </c>
      <c r="D901" s="258">
        <v>45747</v>
      </c>
    </row>
    <row r="902" spans="1:4" x14ac:dyDescent="0.25">
      <c r="A902" s="256">
        <v>5</v>
      </c>
      <c r="B902" s="257" t="s">
        <v>1073</v>
      </c>
      <c r="C902" s="257" t="s">
        <v>4046</v>
      </c>
      <c r="D902" s="258">
        <v>45747</v>
      </c>
    </row>
    <row r="903" spans="1:4" x14ac:dyDescent="0.25">
      <c r="A903" s="256">
        <v>5</v>
      </c>
      <c r="B903" s="257" t="s">
        <v>1074</v>
      </c>
      <c r="C903" s="257" t="s">
        <v>4046</v>
      </c>
      <c r="D903" s="258">
        <v>45747</v>
      </c>
    </row>
    <row r="904" spans="1:4" x14ac:dyDescent="0.25">
      <c r="A904" s="256">
        <v>5</v>
      </c>
      <c r="B904" s="257" t="s">
        <v>1076</v>
      </c>
      <c r="C904" s="257" t="s">
        <v>4046</v>
      </c>
      <c r="D904" s="258">
        <v>45747</v>
      </c>
    </row>
    <row r="905" spans="1:4" x14ac:dyDescent="0.25">
      <c r="A905" s="256">
        <v>5</v>
      </c>
      <c r="B905" s="257" t="s">
        <v>1078</v>
      </c>
      <c r="C905" s="257" t="s">
        <v>4046</v>
      </c>
      <c r="D905" s="258">
        <v>45747</v>
      </c>
    </row>
    <row r="906" spans="1:4" x14ac:dyDescent="0.25">
      <c r="A906" s="256">
        <v>5</v>
      </c>
      <c r="B906" s="257" t="s">
        <v>890</v>
      </c>
      <c r="C906" s="257" t="s">
        <v>4046</v>
      </c>
      <c r="D906" s="258">
        <v>45747</v>
      </c>
    </row>
    <row r="907" spans="1:4" x14ac:dyDescent="0.25">
      <c r="A907" s="256">
        <v>5</v>
      </c>
      <c r="B907" s="257" t="s">
        <v>891</v>
      </c>
      <c r="C907" s="257" t="s">
        <v>4046</v>
      </c>
      <c r="D907" s="258">
        <v>45747</v>
      </c>
    </row>
    <row r="908" spans="1:4" x14ac:dyDescent="0.25">
      <c r="A908" s="256">
        <v>5</v>
      </c>
      <c r="B908" s="257" t="s">
        <v>984</v>
      </c>
      <c r="C908" s="257" t="s">
        <v>4046</v>
      </c>
      <c r="D908" s="258">
        <v>45747</v>
      </c>
    </row>
    <row r="909" spans="1:4" x14ac:dyDescent="0.25">
      <c r="A909" s="256">
        <v>5</v>
      </c>
      <c r="B909" s="257" t="s">
        <v>989</v>
      </c>
      <c r="C909" s="257" t="s">
        <v>4046</v>
      </c>
      <c r="D909" s="258">
        <v>45747</v>
      </c>
    </row>
    <row r="910" spans="1:4" x14ac:dyDescent="0.25">
      <c r="A910" s="256">
        <v>5</v>
      </c>
      <c r="B910" s="257" t="s">
        <v>986</v>
      </c>
      <c r="C910" s="257" t="s">
        <v>4046</v>
      </c>
      <c r="D910" s="258">
        <v>45747</v>
      </c>
    </row>
    <row r="911" spans="1:4" x14ac:dyDescent="0.25">
      <c r="A911" s="256">
        <v>5</v>
      </c>
      <c r="B911" s="257" t="s">
        <v>991</v>
      </c>
      <c r="C911" s="257" t="s">
        <v>4046</v>
      </c>
      <c r="D911" s="258">
        <v>45747</v>
      </c>
    </row>
    <row r="912" spans="1:4" x14ac:dyDescent="0.25">
      <c r="A912" s="256">
        <v>5</v>
      </c>
      <c r="B912" s="257" t="s">
        <v>985</v>
      </c>
      <c r="C912" s="257" t="s">
        <v>4046</v>
      </c>
      <c r="D912" s="258">
        <v>45747</v>
      </c>
    </row>
    <row r="913" spans="1:4" x14ac:dyDescent="0.25">
      <c r="A913" s="256">
        <v>5</v>
      </c>
      <c r="B913" s="257" t="s">
        <v>990</v>
      </c>
      <c r="C913" s="257" t="s">
        <v>4046</v>
      </c>
      <c r="D913" s="258">
        <v>45747</v>
      </c>
    </row>
    <row r="914" spans="1:4" x14ac:dyDescent="0.25">
      <c r="A914" s="256">
        <v>5</v>
      </c>
      <c r="B914" s="257" t="s">
        <v>987</v>
      </c>
      <c r="C914" s="257" t="s">
        <v>4046</v>
      </c>
      <c r="D914" s="258">
        <v>45747</v>
      </c>
    </row>
    <row r="915" spans="1:4" x14ac:dyDescent="0.25">
      <c r="A915" s="256">
        <v>5</v>
      </c>
      <c r="B915" s="257" t="s">
        <v>992</v>
      </c>
      <c r="C915" s="257" t="s">
        <v>4046</v>
      </c>
      <c r="D915" s="258">
        <v>45747</v>
      </c>
    </row>
    <row r="916" spans="1:4" x14ac:dyDescent="0.25">
      <c r="A916" s="256">
        <v>5</v>
      </c>
      <c r="B916" s="257" t="s">
        <v>998</v>
      </c>
      <c r="C916" s="257" t="s">
        <v>4046</v>
      </c>
      <c r="D916" s="258">
        <v>45747</v>
      </c>
    </row>
    <row r="917" spans="1:4" x14ac:dyDescent="0.25">
      <c r="A917" s="256">
        <v>5</v>
      </c>
      <c r="B917" s="257" t="s">
        <v>999</v>
      </c>
      <c r="C917" s="257" t="s">
        <v>4046</v>
      </c>
      <c r="D917" s="258">
        <v>45747</v>
      </c>
    </row>
    <row r="918" spans="1:4" x14ac:dyDescent="0.25">
      <c r="A918" s="256">
        <v>5</v>
      </c>
      <c r="B918" s="257" t="s">
        <v>1000</v>
      </c>
      <c r="C918" s="257" t="s">
        <v>4046</v>
      </c>
      <c r="D918" s="258">
        <v>45747</v>
      </c>
    </row>
    <row r="919" spans="1:4" x14ac:dyDescent="0.25">
      <c r="A919" s="256">
        <v>5</v>
      </c>
      <c r="B919" s="257" t="s">
        <v>1001</v>
      </c>
      <c r="C919" s="257" t="s">
        <v>4046</v>
      </c>
      <c r="D919" s="258">
        <v>45747</v>
      </c>
    </row>
    <row r="920" spans="1:4" x14ac:dyDescent="0.25">
      <c r="A920" s="256">
        <v>5</v>
      </c>
      <c r="B920" s="257" t="s">
        <v>1002</v>
      </c>
      <c r="C920" s="257" t="s">
        <v>4046</v>
      </c>
      <c r="D920" s="258">
        <v>45747</v>
      </c>
    </row>
    <row r="921" spans="1:4" x14ac:dyDescent="0.25">
      <c r="A921" s="256">
        <v>5</v>
      </c>
      <c r="B921" s="257" t="s">
        <v>1003</v>
      </c>
      <c r="C921" s="257" t="s">
        <v>4046</v>
      </c>
      <c r="D921" s="258">
        <v>45747</v>
      </c>
    </row>
    <row r="922" spans="1:4" x14ac:dyDescent="0.25">
      <c r="A922" s="256">
        <v>5</v>
      </c>
      <c r="B922" s="257" t="s">
        <v>590</v>
      </c>
      <c r="C922" s="257" t="s">
        <v>6047</v>
      </c>
      <c r="D922" s="258">
        <v>45747</v>
      </c>
    </row>
    <row r="923" spans="1:4" x14ac:dyDescent="0.25">
      <c r="A923" s="256">
        <v>5</v>
      </c>
      <c r="B923" s="257" t="s">
        <v>586</v>
      </c>
      <c r="C923" s="257" t="s">
        <v>6047</v>
      </c>
      <c r="D923" s="258">
        <v>45747</v>
      </c>
    </row>
    <row r="924" spans="1:4" x14ac:dyDescent="0.25">
      <c r="A924" s="256">
        <v>5</v>
      </c>
      <c r="B924" s="257" t="s">
        <v>588</v>
      </c>
      <c r="C924" s="257" t="s">
        <v>6047</v>
      </c>
      <c r="D924" s="258">
        <v>45747</v>
      </c>
    </row>
    <row r="925" spans="1:4" x14ac:dyDescent="0.25">
      <c r="A925" s="256">
        <v>5</v>
      </c>
      <c r="B925" s="257" t="s">
        <v>584</v>
      </c>
      <c r="C925" s="257" t="s">
        <v>6047</v>
      </c>
      <c r="D925" s="258">
        <v>45747</v>
      </c>
    </row>
    <row r="926" spans="1:4" x14ac:dyDescent="0.25">
      <c r="A926" s="256">
        <v>5</v>
      </c>
      <c r="B926" s="257" t="s">
        <v>624</v>
      </c>
      <c r="C926" s="257" t="s">
        <v>6047</v>
      </c>
      <c r="D926" s="258">
        <v>45747</v>
      </c>
    </row>
    <row r="927" spans="1:4" x14ac:dyDescent="0.25">
      <c r="A927" s="256">
        <v>5</v>
      </c>
      <c r="B927" s="257" t="s">
        <v>602</v>
      </c>
      <c r="C927" s="257" t="s">
        <v>6047</v>
      </c>
      <c r="D927" s="258">
        <v>45747</v>
      </c>
    </row>
    <row r="928" spans="1:4" x14ac:dyDescent="0.25">
      <c r="A928" s="256">
        <v>5</v>
      </c>
      <c r="B928" s="257" t="s">
        <v>604</v>
      </c>
      <c r="C928" s="257" t="s">
        <v>6047</v>
      </c>
      <c r="D928" s="258">
        <v>45747</v>
      </c>
    </row>
    <row r="929" spans="1:4" x14ac:dyDescent="0.25">
      <c r="A929" s="256">
        <v>5</v>
      </c>
      <c r="B929" s="257" t="s">
        <v>606</v>
      </c>
      <c r="C929" s="257" t="s">
        <v>6047</v>
      </c>
      <c r="D929" s="258">
        <v>45747</v>
      </c>
    </row>
    <row r="930" spans="1:4" x14ac:dyDescent="0.25">
      <c r="A930" s="256">
        <v>5</v>
      </c>
      <c r="B930" s="257" t="s">
        <v>607</v>
      </c>
      <c r="C930" s="257" t="s">
        <v>6047</v>
      </c>
      <c r="D930" s="258">
        <v>45747</v>
      </c>
    </row>
    <row r="931" spans="1:4" x14ac:dyDescent="0.25">
      <c r="A931" s="256">
        <v>5</v>
      </c>
      <c r="B931" s="257" t="s">
        <v>609</v>
      </c>
      <c r="C931" s="257" t="s">
        <v>6047</v>
      </c>
      <c r="D931" s="258">
        <v>45747</v>
      </c>
    </row>
    <row r="932" spans="1:4" x14ac:dyDescent="0.25">
      <c r="A932" s="256">
        <v>5</v>
      </c>
      <c r="B932" s="257" t="s">
        <v>611</v>
      </c>
      <c r="C932" s="257" t="s">
        <v>6047</v>
      </c>
      <c r="D932" s="258">
        <v>45747</v>
      </c>
    </row>
    <row r="933" spans="1:4" x14ac:dyDescent="0.25">
      <c r="A933" s="256">
        <v>5</v>
      </c>
      <c r="B933" s="257" t="s">
        <v>613</v>
      </c>
      <c r="C933" s="257" t="s">
        <v>6047</v>
      </c>
      <c r="D933" s="258">
        <v>45747</v>
      </c>
    </row>
    <row r="934" spans="1:4" x14ac:dyDescent="0.25">
      <c r="A934" s="256">
        <v>5</v>
      </c>
      <c r="B934" s="257" t="s">
        <v>614</v>
      </c>
      <c r="C934" s="257" t="s">
        <v>6047</v>
      </c>
      <c r="D934" s="258">
        <v>45747</v>
      </c>
    </row>
    <row r="935" spans="1:4" x14ac:dyDescent="0.25">
      <c r="A935" s="256">
        <v>5</v>
      </c>
      <c r="B935" s="257" t="s">
        <v>615</v>
      </c>
      <c r="C935" s="257" t="s">
        <v>6047</v>
      </c>
      <c r="D935" s="258">
        <v>45747</v>
      </c>
    </row>
    <row r="936" spans="1:4" x14ac:dyDescent="0.25">
      <c r="A936" s="256">
        <v>5</v>
      </c>
      <c r="B936" s="257" t="s">
        <v>618</v>
      </c>
      <c r="C936" s="257" t="s">
        <v>6047</v>
      </c>
      <c r="D936" s="258">
        <v>45747</v>
      </c>
    </row>
    <row r="937" spans="1:4" x14ac:dyDescent="0.25">
      <c r="A937" s="256">
        <v>5</v>
      </c>
      <c r="B937" s="257" t="s">
        <v>619</v>
      </c>
      <c r="C937" s="257" t="s">
        <v>6047</v>
      </c>
      <c r="D937" s="258">
        <v>45747</v>
      </c>
    </row>
    <row r="938" spans="1:4" x14ac:dyDescent="0.25">
      <c r="A938" s="256">
        <v>5</v>
      </c>
      <c r="B938" s="257" t="s">
        <v>608</v>
      </c>
      <c r="C938" s="257" t="s">
        <v>6047</v>
      </c>
      <c r="D938" s="258">
        <v>45747</v>
      </c>
    </row>
    <row r="939" spans="1:4" x14ac:dyDescent="0.25">
      <c r="A939" s="256">
        <v>5</v>
      </c>
      <c r="B939" s="257" t="s">
        <v>621</v>
      </c>
      <c r="C939" s="257" t="s">
        <v>6047</v>
      </c>
      <c r="D939" s="258">
        <v>45747</v>
      </c>
    </row>
    <row r="940" spans="1:4" x14ac:dyDescent="0.25">
      <c r="A940" s="256">
        <v>5</v>
      </c>
      <c r="B940" s="257" t="s">
        <v>622</v>
      </c>
      <c r="C940" s="257" t="s">
        <v>6047</v>
      </c>
      <c r="D940" s="258">
        <v>45747</v>
      </c>
    </row>
    <row r="941" spans="1:4" x14ac:dyDescent="0.25">
      <c r="A941" s="256">
        <v>5</v>
      </c>
      <c r="B941" s="257" t="s">
        <v>625</v>
      </c>
      <c r="C941" s="257" t="s">
        <v>6047</v>
      </c>
      <c r="D941" s="258">
        <v>45747</v>
      </c>
    </row>
    <row r="942" spans="1:4" x14ac:dyDescent="0.25">
      <c r="A942" s="256">
        <v>5</v>
      </c>
      <c r="B942" s="257" t="s">
        <v>627</v>
      </c>
      <c r="C942" s="257" t="s">
        <v>6047</v>
      </c>
      <c r="D942" s="258">
        <v>45747</v>
      </c>
    </row>
    <row r="943" spans="1:4" x14ac:dyDescent="0.25">
      <c r="A943" s="256">
        <v>5</v>
      </c>
      <c r="B943" s="257" t="s">
        <v>629</v>
      </c>
      <c r="C943" s="257" t="s">
        <v>6047</v>
      </c>
      <c r="D943" s="258">
        <v>45747</v>
      </c>
    </row>
    <row r="944" spans="1:4" x14ac:dyDescent="0.25">
      <c r="A944" s="256">
        <v>5</v>
      </c>
      <c r="B944" s="257" t="s">
        <v>770</v>
      </c>
      <c r="C944" s="257" t="s">
        <v>6047</v>
      </c>
      <c r="D944" s="258">
        <v>45747</v>
      </c>
    </row>
    <row r="945" spans="1:4" x14ac:dyDescent="0.25">
      <c r="A945" s="256">
        <v>5</v>
      </c>
      <c r="B945" s="257" t="s">
        <v>764</v>
      </c>
      <c r="C945" s="257" t="s">
        <v>6047</v>
      </c>
      <c r="D945" s="258">
        <v>45747</v>
      </c>
    </row>
    <row r="946" spans="1:4" x14ac:dyDescent="0.25">
      <c r="A946" s="256">
        <v>5</v>
      </c>
      <c r="B946" s="257" t="s">
        <v>762</v>
      </c>
      <c r="C946" s="257" t="s">
        <v>6047</v>
      </c>
      <c r="D946" s="258">
        <v>45747</v>
      </c>
    </row>
    <row r="947" spans="1:4" x14ac:dyDescent="0.25">
      <c r="A947" s="256">
        <v>5</v>
      </c>
      <c r="B947" s="257" t="s">
        <v>768</v>
      </c>
      <c r="C947" s="257" t="s">
        <v>6047</v>
      </c>
      <c r="D947" s="258">
        <v>45747</v>
      </c>
    </row>
    <row r="948" spans="1:4" x14ac:dyDescent="0.25">
      <c r="A948" s="256">
        <v>5</v>
      </c>
      <c r="B948" s="257" t="s">
        <v>766</v>
      </c>
      <c r="C948" s="257" t="s">
        <v>6047</v>
      </c>
      <c r="D948" s="258">
        <v>45747</v>
      </c>
    </row>
    <row r="949" spans="1:4" x14ac:dyDescent="0.25">
      <c r="A949" s="256">
        <v>5</v>
      </c>
      <c r="B949" s="257" t="s">
        <v>760</v>
      </c>
      <c r="C949" s="257" t="s">
        <v>6047</v>
      </c>
      <c r="D949" s="258">
        <v>45747</v>
      </c>
    </row>
    <row r="950" spans="1:4" x14ac:dyDescent="0.25">
      <c r="A950" s="256">
        <v>5</v>
      </c>
      <c r="B950" s="257" t="s">
        <v>771</v>
      </c>
      <c r="C950" s="257" t="s">
        <v>6047</v>
      </c>
      <c r="D950" s="258">
        <v>45747</v>
      </c>
    </row>
    <row r="951" spans="1:4" x14ac:dyDescent="0.25">
      <c r="A951" s="256">
        <v>5</v>
      </c>
      <c r="B951" s="257" t="s">
        <v>746</v>
      </c>
      <c r="C951" s="257" t="s">
        <v>6047</v>
      </c>
      <c r="D951" s="258">
        <v>45747</v>
      </c>
    </row>
    <row r="952" spans="1:4" x14ac:dyDescent="0.25">
      <c r="A952" s="256">
        <v>5</v>
      </c>
      <c r="B952" s="257" t="s">
        <v>747</v>
      </c>
      <c r="C952" s="257" t="s">
        <v>6047</v>
      </c>
      <c r="D952" s="258">
        <v>45747</v>
      </c>
    </row>
    <row r="953" spans="1:4" x14ac:dyDescent="0.25">
      <c r="A953" s="256">
        <v>5</v>
      </c>
      <c r="B953" s="257" t="s">
        <v>744</v>
      </c>
      <c r="C953" s="257" t="s">
        <v>6047</v>
      </c>
      <c r="D953" s="258">
        <v>45747</v>
      </c>
    </row>
    <row r="954" spans="1:4" x14ac:dyDescent="0.25">
      <c r="A954" s="256">
        <v>5</v>
      </c>
      <c r="B954" s="257" t="s">
        <v>742</v>
      </c>
      <c r="C954" s="257" t="s">
        <v>6047</v>
      </c>
      <c r="D954" s="258">
        <v>45747</v>
      </c>
    </row>
    <row r="955" spans="1:4" x14ac:dyDescent="0.25">
      <c r="A955" s="256">
        <v>5</v>
      </c>
      <c r="B955" s="257" t="s">
        <v>858</v>
      </c>
      <c r="C955" s="257" t="s">
        <v>6047</v>
      </c>
      <c r="D955" s="258">
        <v>45747</v>
      </c>
    </row>
    <row r="956" spans="1:4" x14ac:dyDescent="0.25">
      <c r="A956" s="256">
        <v>5</v>
      </c>
      <c r="B956" s="257" t="s">
        <v>852</v>
      </c>
      <c r="C956" s="257" t="s">
        <v>6047</v>
      </c>
      <c r="D956" s="258">
        <v>45747</v>
      </c>
    </row>
    <row r="957" spans="1:4" x14ac:dyDescent="0.25">
      <c r="A957" s="256">
        <v>5</v>
      </c>
      <c r="B957" s="257" t="s">
        <v>846</v>
      </c>
      <c r="C957" s="257" t="s">
        <v>6047</v>
      </c>
      <c r="D957" s="258">
        <v>45747</v>
      </c>
    </row>
    <row r="958" spans="1:4" x14ac:dyDescent="0.25">
      <c r="A958" s="256">
        <v>5</v>
      </c>
      <c r="B958" s="257" t="s">
        <v>847</v>
      </c>
      <c r="C958" s="257" t="s">
        <v>6047</v>
      </c>
      <c r="D958" s="258">
        <v>45747</v>
      </c>
    </row>
    <row r="959" spans="1:4" x14ac:dyDescent="0.25">
      <c r="A959" s="256">
        <v>5</v>
      </c>
      <c r="B959" s="257" t="s">
        <v>841</v>
      </c>
      <c r="C959" s="257" t="s">
        <v>6047</v>
      </c>
      <c r="D959" s="258">
        <v>45747</v>
      </c>
    </row>
    <row r="960" spans="1:4" x14ac:dyDescent="0.25">
      <c r="A960" s="256">
        <v>5</v>
      </c>
      <c r="B960" s="257" t="s">
        <v>837</v>
      </c>
      <c r="C960" s="257" t="s">
        <v>6047</v>
      </c>
      <c r="D960" s="258">
        <v>45747</v>
      </c>
    </row>
    <row r="961" spans="1:4" x14ac:dyDescent="0.25">
      <c r="A961" s="256">
        <v>5</v>
      </c>
      <c r="B961" s="257" t="s">
        <v>843</v>
      </c>
      <c r="C961" s="257" t="s">
        <v>6047</v>
      </c>
      <c r="D961" s="258">
        <v>45747</v>
      </c>
    </row>
    <row r="962" spans="1:4" x14ac:dyDescent="0.25">
      <c r="A962" s="256">
        <v>5</v>
      </c>
      <c r="B962" s="257" t="s">
        <v>864</v>
      </c>
      <c r="C962" s="257" t="s">
        <v>6047</v>
      </c>
      <c r="D962" s="258">
        <v>45747</v>
      </c>
    </row>
    <row r="963" spans="1:4" x14ac:dyDescent="0.25">
      <c r="A963" s="256">
        <v>5</v>
      </c>
      <c r="B963" s="257" t="s">
        <v>862</v>
      </c>
      <c r="C963" s="257" t="s">
        <v>6047</v>
      </c>
      <c r="D963" s="258">
        <v>45747</v>
      </c>
    </row>
    <row r="964" spans="1:4" x14ac:dyDescent="0.25">
      <c r="A964" s="256">
        <v>5</v>
      </c>
      <c r="B964" s="257" t="s">
        <v>860</v>
      </c>
      <c r="C964" s="257" t="s">
        <v>6047</v>
      </c>
      <c r="D964" s="258">
        <v>45747</v>
      </c>
    </row>
    <row r="965" spans="1:4" x14ac:dyDescent="0.25">
      <c r="A965" s="256">
        <v>5</v>
      </c>
      <c r="B965" s="257" t="s">
        <v>855</v>
      </c>
      <c r="C965" s="257" t="s">
        <v>6047</v>
      </c>
      <c r="D965" s="258">
        <v>45747</v>
      </c>
    </row>
    <row r="966" spans="1:4" x14ac:dyDescent="0.25">
      <c r="A966" s="256">
        <v>5</v>
      </c>
      <c r="B966" s="257" t="s">
        <v>1188</v>
      </c>
      <c r="C966" s="257" t="s">
        <v>6047</v>
      </c>
      <c r="D966" s="258">
        <v>45747</v>
      </c>
    </row>
    <row r="967" spans="1:4" x14ac:dyDescent="0.25">
      <c r="A967" s="256">
        <v>5</v>
      </c>
      <c r="B967" s="257" t="s">
        <v>1184</v>
      </c>
      <c r="C967" s="257" t="s">
        <v>6047</v>
      </c>
      <c r="D967" s="258">
        <v>45747</v>
      </c>
    </row>
    <row r="968" spans="1:4" x14ac:dyDescent="0.25">
      <c r="A968" s="256">
        <v>5</v>
      </c>
      <c r="B968" s="257" t="s">
        <v>1180</v>
      </c>
      <c r="C968" s="257" t="s">
        <v>6047</v>
      </c>
      <c r="D968" s="258">
        <v>45747</v>
      </c>
    </row>
    <row r="969" spans="1:4" x14ac:dyDescent="0.25">
      <c r="A969" s="256">
        <v>5</v>
      </c>
      <c r="B969" s="257" t="s">
        <v>1177</v>
      </c>
      <c r="C969" s="257" t="s">
        <v>6047</v>
      </c>
      <c r="D969" s="258">
        <v>45747</v>
      </c>
    </row>
    <row r="970" spans="1:4" x14ac:dyDescent="0.25">
      <c r="A970" s="256">
        <v>5</v>
      </c>
      <c r="B970" s="257" t="s">
        <v>1174</v>
      </c>
      <c r="C970" s="257" t="s">
        <v>6047</v>
      </c>
      <c r="D970" s="258">
        <v>45747</v>
      </c>
    </row>
    <row r="971" spans="1:4" x14ac:dyDescent="0.25">
      <c r="A971" s="256">
        <v>5</v>
      </c>
      <c r="B971" s="257" t="s">
        <v>1170</v>
      </c>
      <c r="C971" s="257" t="s">
        <v>6047</v>
      </c>
      <c r="D971" s="258">
        <v>45747</v>
      </c>
    </row>
    <row r="972" spans="1:4" x14ac:dyDescent="0.25">
      <c r="A972" s="256">
        <v>5</v>
      </c>
      <c r="B972" s="257" t="s">
        <v>1165</v>
      </c>
      <c r="C972" s="257" t="s">
        <v>6047</v>
      </c>
      <c r="D972" s="258">
        <v>45747</v>
      </c>
    </row>
    <row r="973" spans="1:4" x14ac:dyDescent="0.25">
      <c r="A973" s="256">
        <v>5</v>
      </c>
      <c r="B973" s="257" t="s">
        <v>1163</v>
      </c>
      <c r="C973" s="257" t="s">
        <v>6047</v>
      </c>
      <c r="D973" s="258">
        <v>45747</v>
      </c>
    </row>
    <row r="974" spans="1:4" x14ac:dyDescent="0.25">
      <c r="A974" s="256">
        <v>5</v>
      </c>
      <c r="B974" s="257" t="s">
        <v>1162</v>
      </c>
      <c r="C974" s="257" t="s">
        <v>6047</v>
      </c>
      <c r="D974" s="258">
        <v>45747</v>
      </c>
    </row>
    <row r="975" spans="1:4" x14ac:dyDescent="0.25">
      <c r="A975" s="256">
        <v>5</v>
      </c>
      <c r="B975" s="257" t="s">
        <v>1248</v>
      </c>
      <c r="C975" s="257" t="s">
        <v>6047</v>
      </c>
      <c r="D975" s="258">
        <v>45747</v>
      </c>
    </row>
    <row r="976" spans="1:4" x14ac:dyDescent="0.25">
      <c r="A976" s="256">
        <v>5</v>
      </c>
      <c r="B976" s="257" t="s">
        <v>1246</v>
      </c>
      <c r="C976" s="257" t="s">
        <v>6047</v>
      </c>
      <c r="D976" s="258">
        <v>45747</v>
      </c>
    </row>
    <row r="977" spans="1:4" x14ac:dyDescent="0.25">
      <c r="A977" s="256">
        <v>5</v>
      </c>
      <c r="B977" s="257" t="s">
        <v>1245</v>
      </c>
      <c r="C977" s="257" t="s">
        <v>6047</v>
      </c>
      <c r="D977" s="258">
        <v>45747</v>
      </c>
    </row>
    <row r="978" spans="1:4" x14ac:dyDescent="0.25">
      <c r="A978" s="256">
        <v>5</v>
      </c>
      <c r="B978" s="257" t="s">
        <v>1244</v>
      </c>
      <c r="C978" s="257" t="s">
        <v>6047</v>
      </c>
      <c r="D978" s="258">
        <v>45747</v>
      </c>
    </row>
    <row r="979" spans="1:4" x14ac:dyDescent="0.25">
      <c r="A979" s="256">
        <v>5</v>
      </c>
      <c r="B979" s="257" t="s">
        <v>1243</v>
      </c>
      <c r="C979" s="257" t="s">
        <v>6047</v>
      </c>
      <c r="D979" s="258">
        <v>45747</v>
      </c>
    </row>
    <row r="980" spans="1:4" x14ac:dyDescent="0.25">
      <c r="A980" s="256">
        <v>5</v>
      </c>
      <c r="B980" s="257" t="s">
        <v>1242</v>
      </c>
      <c r="C980" s="257" t="s">
        <v>6047</v>
      </c>
      <c r="D980" s="258">
        <v>45747</v>
      </c>
    </row>
    <row r="981" spans="1:4" x14ac:dyDescent="0.25">
      <c r="A981" s="256">
        <v>5</v>
      </c>
      <c r="B981" s="257" t="s">
        <v>1241</v>
      </c>
      <c r="C981" s="257" t="s">
        <v>6047</v>
      </c>
      <c r="D981" s="258">
        <v>45747</v>
      </c>
    </row>
    <row r="982" spans="1:4" x14ac:dyDescent="0.25">
      <c r="A982" s="256">
        <v>5</v>
      </c>
      <c r="B982" s="257" t="s">
        <v>1239</v>
      </c>
      <c r="C982" s="257" t="s">
        <v>6047</v>
      </c>
      <c r="D982" s="258">
        <v>45747</v>
      </c>
    </row>
    <row r="983" spans="1:4" x14ac:dyDescent="0.25">
      <c r="A983" s="256">
        <v>5</v>
      </c>
      <c r="B983" s="257" t="s">
        <v>1234</v>
      </c>
      <c r="C983" s="257" t="s">
        <v>6047</v>
      </c>
      <c r="D983" s="258">
        <v>45747</v>
      </c>
    </row>
    <row r="984" spans="1:4" x14ac:dyDescent="0.25">
      <c r="A984" s="256">
        <v>5</v>
      </c>
      <c r="B984" s="257" t="s">
        <v>1233</v>
      </c>
      <c r="C984" s="257" t="s">
        <v>6047</v>
      </c>
      <c r="D984" s="258">
        <v>45747</v>
      </c>
    </row>
    <row r="985" spans="1:4" x14ac:dyDescent="0.25">
      <c r="A985" s="256">
        <v>5</v>
      </c>
      <c r="B985" s="257" t="s">
        <v>1231</v>
      </c>
      <c r="C985" s="257" t="s">
        <v>6047</v>
      </c>
      <c r="D985" s="258">
        <v>45747</v>
      </c>
    </row>
    <row r="986" spans="1:4" x14ac:dyDescent="0.25">
      <c r="A986" s="256">
        <v>5</v>
      </c>
      <c r="B986" s="257" t="s">
        <v>1230</v>
      </c>
      <c r="C986" s="257" t="s">
        <v>6047</v>
      </c>
      <c r="D986" s="258">
        <v>45747</v>
      </c>
    </row>
    <row r="987" spans="1:4" x14ac:dyDescent="0.25">
      <c r="A987" s="256">
        <v>5</v>
      </c>
      <c r="B987" s="257" t="s">
        <v>903</v>
      </c>
      <c r="C987" s="257" t="s">
        <v>6047</v>
      </c>
      <c r="D987" s="258">
        <v>45747</v>
      </c>
    </row>
    <row r="988" spans="1:4" x14ac:dyDescent="0.25">
      <c r="A988" s="256">
        <v>5</v>
      </c>
      <c r="B988" s="257" t="s">
        <v>943</v>
      </c>
      <c r="C988" s="257" t="s">
        <v>6047</v>
      </c>
      <c r="D988" s="258">
        <v>45747</v>
      </c>
    </row>
    <row r="989" spans="1:4" x14ac:dyDescent="0.25">
      <c r="A989" s="256">
        <v>5</v>
      </c>
      <c r="B989" s="257" t="s">
        <v>944</v>
      </c>
      <c r="C989" s="257" t="s">
        <v>6047</v>
      </c>
      <c r="D989" s="258">
        <v>45747</v>
      </c>
    </row>
    <row r="990" spans="1:4" x14ac:dyDescent="0.25">
      <c r="A990" s="256">
        <v>5</v>
      </c>
      <c r="B990" s="257" t="s">
        <v>945</v>
      </c>
      <c r="C990" s="257" t="s">
        <v>6047</v>
      </c>
      <c r="D990" s="258">
        <v>45747</v>
      </c>
    </row>
    <row r="991" spans="1:4" x14ac:dyDescent="0.25">
      <c r="A991" s="256">
        <v>5</v>
      </c>
      <c r="B991" s="257" t="s">
        <v>946</v>
      </c>
      <c r="C991" s="257" t="s">
        <v>6047</v>
      </c>
      <c r="D991" s="258">
        <v>45747</v>
      </c>
    </row>
    <row r="992" spans="1:4" x14ac:dyDescent="0.25">
      <c r="A992" s="256">
        <v>5</v>
      </c>
      <c r="B992" s="257" t="s">
        <v>947</v>
      </c>
      <c r="C992" s="257" t="s">
        <v>6047</v>
      </c>
      <c r="D992" s="258">
        <v>45747</v>
      </c>
    </row>
    <row r="993" spans="1:4" x14ac:dyDescent="0.25">
      <c r="A993" s="256">
        <v>5</v>
      </c>
      <c r="B993" s="257" t="s">
        <v>948</v>
      </c>
      <c r="C993" s="257" t="s">
        <v>6047</v>
      </c>
      <c r="D993" s="258">
        <v>45747</v>
      </c>
    </row>
    <row r="994" spans="1:4" x14ac:dyDescent="0.25">
      <c r="A994" s="256">
        <v>5</v>
      </c>
      <c r="B994" s="257" t="s">
        <v>1069</v>
      </c>
      <c r="C994" s="257" t="s">
        <v>6047</v>
      </c>
      <c r="D994" s="258">
        <v>45747</v>
      </c>
    </row>
    <row r="995" spans="1:4" x14ac:dyDescent="0.25">
      <c r="A995" s="256">
        <v>5</v>
      </c>
      <c r="B995" s="257" t="s">
        <v>1070</v>
      </c>
      <c r="C995" s="257" t="s">
        <v>6047</v>
      </c>
      <c r="D995" s="258">
        <v>45747</v>
      </c>
    </row>
    <row r="996" spans="1:4" x14ac:dyDescent="0.25">
      <c r="A996" s="256">
        <v>5</v>
      </c>
      <c r="B996" s="257" t="s">
        <v>1071</v>
      </c>
      <c r="C996" s="257" t="s">
        <v>6047</v>
      </c>
      <c r="D996" s="258">
        <v>45747</v>
      </c>
    </row>
    <row r="997" spans="1:4" x14ac:dyDescent="0.25">
      <c r="A997" s="256">
        <v>5</v>
      </c>
      <c r="B997" s="257" t="s">
        <v>1072</v>
      </c>
      <c r="C997" s="257" t="s">
        <v>6047</v>
      </c>
      <c r="D997" s="258">
        <v>45747</v>
      </c>
    </row>
    <row r="998" spans="1:4" x14ac:dyDescent="0.25">
      <c r="A998" s="256">
        <v>5</v>
      </c>
      <c r="B998" s="257" t="s">
        <v>1073</v>
      </c>
      <c r="C998" s="257" t="s">
        <v>6047</v>
      </c>
      <c r="D998" s="258">
        <v>45747</v>
      </c>
    </row>
    <row r="999" spans="1:4" x14ac:dyDescent="0.25">
      <c r="A999" s="256">
        <v>5</v>
      </c>
      <c r="B999" s="257" t="s">
        <v>1074</v>
      </c>
      <c r="C999" s="257" t="s">
        <v>6047</v>
      </c>
      <c r="D999" s="258">
        <v>45747</v>
      </c>
    </row>
    <row r="1000" spans="1:4" x14ac:dyDescent="0.25">
      <c r="A1000" s="256">
        <v>5</v>
      </c>
      <c r="B1000" s="257" t="s">
        <v>6048</v>
      </c>
      <c r="C1000" s="257" t="s">
        <v>6049</v>
      </c>
      <c r="D1000" s="258">
        <v>45747</v>
      </c>
    </row>
    <row r="1001" spans="1:4" x14ac:dyDescent="0.25">
      <c r="A1001" s="256">
        <v>5</v>
      </c>
      <c r="B1001" s="257" t="s">
        <v>6050</v>
      </c>
      <c r="C1001" s="257" t="s">
        <v>6049</v>
      </c>
      <c r="D1001" s="258">
        <v>45747</v>
      </c>
    </row>
    <row r="1002" spans="1:4" ht="15" customHeight="1" x14ac:dyDescent="0.25">
      <c r="A1002" s="256">
        <v>5</v>
      </c>
      <c r="B1002" s="257" t="s">
        <v>6051</v>
      </c>
      <c r="C1002" s="257" t="s">
        <v>4048</v>
      </c>
      <c r="D1002" s="258">
        <v>45747</v>
      </c>
    </row>
    <row r="1003" spans="1:4" ht="14.15" customHeight="1" x14ac:dyDescent="0.25">
      <c r="A1003" s="256">
        <v>5</v>
      </c>
      <c r="B1003" s="257" t="s">
        <v>6052</v>
      </c>
      <c r="C1003" s="257" t="s">
        <v>4048</v>
      </c>
      <c r="D1003" s="258">
        <v>45747</v>
      </c>
    </row>
    <row r="1004" spans="1:4" x14ac:dyDescent="0.25">
      <c r="A1004" s="256">
        <v>5</v>
      </c>
      <c r="B1004" s="257" t="s">
        <v>6059</v>
      </c>
      <c r="C1004" s="257" t="s">
        <v>6058</v>
      </c>
      <c r="D1004" s="258">
        <v>45747</v>
      </c>
    </row>
    <row r="1005" spans="1:4" x14ac:dyDescent="0.25">
      <c r="A1005" s="256">
        <v>5</v>
      </c>
      <c r="B1005" s="257"/>
      <c r="C1005" s="257"/>
      <c r="D1005" s="258"/>
    </row>
  </sheetData>
  <sheetProtection sort="0" autoFilter="0"/>
  <autoFilter ref="A2:D1004" xr:uid="{82D2385D-788E-46BC-B9DF-8B7E1E90F9C7}"/>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67"/>
  <sheetViews>
    <sheetView tabSelected="1" workbookViewId="0"/>
  </sheetViews>
  <sheetFormatPr defaultColWidth="8.81640625" defaultRowHeight="14.5" x14ac:dyDescent="0.35"/>
  <cols>
    <col min="1" max="1" width="10.453125" style="30" customWidth="1"/>
    <col min="2" max="2" width="69.453125" style="30" customWidth="1"/>
    <col min="3" max="3" width="21.453125" style="30" customWidth="1"/>
    <col min="4" max="4" width="38" style="30" customWidth="1"/>
    <col min="16384" max="16384" width="3.26953125" customWidth="1"/>
  </cols>
  <sheetData>
    <row r="1" spans="1:4" x14ac:dyDescent="0.35">
      <c r="A1" s="414" t="s">
        <v>1351</v>
      </c>
      <c r="B1" s="415" t="s">
        <v>116</v>
      </c>
      <c r="C1" s="415" t="s">
        <v>56</v>
      </c>
      <c r="D1" s="416">
        <v>45709</v>
      </c>
    </row>
    <row r="2" spans="1:4" ht="15.5" x14ac:dyDescent="0.35">
      <c r="A2" s="417" t="s">
        <v>1352</v>
      </c>
      <c r="B2" s="418" t="s">
        <v>1353</v>
      </c>
      <c r="C2" s="418">
        <v>6</v>
      </c>
    </row>
    <row r="3" spans="1:4" ht="15.5" x14ac:dyDescent="0.35">
      <c r="A3" s="417" t="s">
        <v>462</v>
      </c>
      <c r="B3" s="418" t="s">
        <v>1367</v>
      </c>
      <c r="C3" s="418">
        <v>5</v>
      </c>
    </row>
    <row r="4" spans="1:4" ht="15.5" x14ac:dyDescent="0.35">
      <c r="A4" s="417" t="s">
        <v>1368</v>
      </c>
      <c r="B4" s="418" t="s">
        <v>1369</v>
      </c>
      <c r="C4" s="418">
        <v>2</v>
      </c>
    </row>
    <row r="5" spans="1:4" ht="15.5" x14ac:dyDescent="0.35">
      <c r="A5" s="417" t="s">
        <v>450</v>
      </c>
      <c r="B5" s="418" t="s">
        <v>1370</v>
      </c>
      <c r="C5" s="418">
        <v>5</v>
      </c>
    </row>
    <row r="6" spans="1:4" ht="15.5" x14ac:dyDescent="0.35">
      <c r="A6" s="417" t="s">
        <v>189</v>
      </c>
      <c r="B6" s="418" t="s">
        <v>1371</v>
      </c>
      <c r="C6" s="418">
        <v>4</v>
      </c>
    </row>
    <row r="7" spans="1:4" ht="15.5" x14ac:dyDescent="0.35">
      <c r="A7" s="417" t="s">
        <v>272</v>
      </c>
      <c r="B7" s="418" t="s">
        <v>1372</v>
      </c>
      <c r="C7" s="418">
        <v>4</v>
      </c>
    </row>
    <row r="8" spans="1:4" ht="15.5" x14ac:dyDescent="0.35">
      <c r="A8" s="417" t="s">
        <v>301</v>
      </c>
      <c r="B8" s="418" t="s">
        <v>1373</v>
      </c>
      <c r="C8" s="418">
        <v>1</v>
      </c>
    </row>
    <row r="9" spans="1:4" ht="15.5" x14ac:dyDescent="0.35">
      <c r="A9" s="417" t="s">
        <v>425</v>
      </c>
      <c r="B9" s="418" t="s">
        <v>1374</v>
      </c>
      <c r="C9" s="418">
        <v>5</v>
      </c>
    </row>
    <row r="10" spans="1:4" ht="15.5" x14ac:dyDescent="0.35">
      <c r="A10" s="417" t="s">
        <v>1375</v>
      </c>
      <c r="B10" s="418" t="s">
        <v>1376</v>
      </c>
      <c r="C10" s="418">
        <v>8</v>
      </c>
    </row>
    <row r="11" spans="1:4" ht="15.5" x14ac:dyDescent="0.35">
      <c r="A11" s="417" t="s">
        <v>1377</v>
      </c>
      <c r="B11" s="418" t="s">
        <v>1378</v>
      </c>
      <c r="C11" s="418">
        <v>1</v>
      </c>
    </row>
    <row r="12" spans="1:4" ht="15.5" x14ac:dyDescent="0.35">
      <c r="A12" s="417" t="s">
        <v>1379</v>
      </c>
      <c r="B12" s="418" t="s">
        <v>1380</v>
      </c>
      <c r="C12" s="418">
        <v>8</v>
      </c>
    </row>
    <row r="13" spans="1:4" ht="15.5" x14ac:dyDescent="0.35">
      <c r="A13" s="417" t="s">
        <v>1381</v>
      </c>
      <c r="B13" s="418" t="s">
        <v>1382</v>
      </c>
      <c r="C13" s="418">
        <v>6</v>
      </c>
    </row>
    <row r="14" spans="1:4" ht="15.5" x14ac:dyDescent="0.35">
      <c r="A14" s="417" t="s">
        <v>805</v>
      </c>
      <c r="B14" s="418" t="s">
        <v>1354</v>
      </c>
      <c r="C14" s="418">
        <v>4</v>
      </c>
    </row>
    <row r="15" spans="1:4" ht="15.5" x14ac:dyDescent="0.35">
      <c r="A15" s="417" t="s">
        <v>850</v>
      </c>
      <c r="B15" s="418" t="s">
        <v>1383</v>
      </c>
      <c r="C15" s="418">
        <v>7</v>
      </c>
    </row>
    <row r="16" spans="1:4" ht="15.5" x14ac:dyDescent="0.35">
      <c r="A16" s="417" t="s">
        <v>1384</v>
      </c>
      <c r="B16" s="418" t="s">
        <v>1385</v>
      </c>
      <c r="C16" s="418">
        <v>7</v>
      </c>
    </row>
    <row r="17" spans="1:3" ht="15.5" x14ac:dyDescent="0.35">
      <c r="A17" s="417" t="s">
        <v>429</v>
      </c>
      <c r="B17" s="418" t="s">
        <v>1386</v>
      </c>
      <c r="C17" s="418">
        <v>7</v>
      </c>
    </row>
    <row r="18" spans="1:3" ht="15.5" x14ac:dyDescent="0.35">
      <c r="A18" s="417" t="s">
        <v>1387</v>
      </c>
      <c r="B18" s="418" t="s">
        <v>1388</v>
      </c>
      <c r="C18" s="418">
        <v>5</v>
      </c>
    </row>
    <row r="19" spans="1:3" ht="15.5" x14ac:dyDescent="0.35">
      <c r="A19" s="417" t="s">
        <v>1389</v>
      </c>
      <c r="B19" s="418" t="s">
        <v>1390</v>
      </c>
      <c r="C19" s="418">
        <v>5</v>
      </c>
    </row>
    <row r="20" spans="1:3" ht="15.5" x14ac:dyDescent="0.35">
      <c r="A20" s="417" t="s">
        <v>1391</v>
      </c>
      <c r="B20" s="418" t="s">
        <v>1392</v>
      </c>
      <c r="C20" s="418">
        <v>5</v>
      </c>
    </row>
    <row r="21" spans="1:3" ht="15.5" x14ac:dyDescent="0.35">
      <c r="A21" s="417" t="s">
        <v>1393</v>
      </c>
      <c r="B21" s="418" t="s">
        <v>1394</v>
      </c>
      <c r="C21" s="418">
        <v>6</v>
      </c>
    </row>
    <row r="22" spans="1:3" ht="15.5" x14ac:dyDescent="0.35">
      <c r="A22" s="417" t="s">
        <v>1395</v>
      </c>
      <c r="B22" s="418" t="s">
        <v>1396</v>
      </c>
      <c r="C22" s="418">
        <v>6</v>
      </c>
    </row>
    <row r="23" spans="1:3" ht="15.5" x14ac:dyDescent="0.35">
      <c r="A23" s="417" t="s">
        <v>1397</v>
      </c>
      <c r="B23" s="418" t="s">
        <v>1398</v>
      </c>
      <c r="C23" s="418">
        <v>4</v>
      </c>
    </row>
    <row r="24" spans="1:3" ht="15.5" x14ac:dyDescent="0.35">
      <c r="A24" s="417" t="s">
        <v>445</v>
      </c>
      <c r="B24" s="418" t="s">
        <v>1399</v>
      </c>
      <c r="C24" s="418">
        <v>7</v>
      </c>
    </row>
    <row r="25" spans="1:3" ht="15.5" x14ac:dyDescent="0.35">
      <c r="A25" s="417" t="s">
        <v>1355</v>
      </c>
      <c r="B25" s="418" t="s">
        <v>1356</v>
      </c>
      <c r="C25" s="418">
        <v>1</v>
      </c>
    </row>
    <row r="26" spans="1:3" ht="15.5" x14ac:dyDescent="0.35">
      <c r="A26" s="417" t="s">
        <v>1400</v>
      </c>
      <c r="B26" s="418" t="s">
        <v>1401</v>
      </c>
      <c r="C26" s="418">
        <v>5</v>
      </c>
    </row>
    <row r="27" spans="1:3" ht="15.5" x14ac:dyDescent="0.35">
      <c r="A27" s="417" t="s">
        <v>1402</v>
      </c>
      <c r="B27" s="418" t="s">
        <v>1403</v>
      </c>
      <c r="C27" s="418">
        <v>5</v>
      </c>
    </row>
    <row r="28" spans="1:3" ht="15.5" x14ac:dyDescent="0.35">
      <c r="A28" s="417" t="s">
        <v>1404</v>
      </c>
      <c r="B28" s="418" t="s">
        <v>1405</v>
      </c>
      <c r="C28" s="418">
        <v>8</v>
      </c>
    </row>
    <row r="29" spans="1:3" ht="15.5" x14ac:dyDescent="0.35">
      <c r="A29" s="417" t="s">
        <v>1406</v>
      </c>
      <c r="B29" s="418" t="s">
        <v>1407</v>
      </c>
      <c r="C29" s="418">
        <v>1</v>
      </c>
    </row>
    <row r="30" spans="1:3" ht="15.5" x14ac:dyDescent="0.35">
      <c r="A30" s="417" t="s">
        <v>1408</v>
      </c>
      <c r="B30" s="418" t="s">
        <v>1409</v>
      </c>
      <c r="C30" s="418">
        <v>5</v>
      </c>
    </row>
    <row r="31" spans="1:3" ht="15.5" x14ac:dyDescent="0.35">
      <c r="A31" s="417" t="s">
        <v>1410</v>
      </c>
      <c r="B31" s="418" t="s">
        <v>1411</v>
      </c>
      <c r="C31" s="418">
        <v>8</v>
      </c>
    </row>
    <row r="32" spans="1:3" ht="15.5" x14ac:dyDescent="0.35">
      <c r="A32" s="417" t="s">
        <v>1412</v>
      </c>
      <c r="B32" s="418" t="s">
        <v>1413</v>
      </c>
      <c r="C32" s="418">
        <v>5</v>
      </c>
    </row>
    <row r="33" spans="1:3" ht="15.5" x14ac:dyDescent="0.35">
      <c r="A33" s="417" t="s">
        <v>1414</v>
      </c>
      <c r="B33" s="418" t="s">
        <v>1415</v>
      </c>
      <c r="C33" s="418">
        <v>5</v>
      </c>
    </row>
    <row r="34" spans="1:3" ht="15.5" x14ac:dyDescent="0.35">
      <c r="A34" s="417" t="s">
        <v>579</v>
      </c>
      <c r="B34" s="418" t="s">
        <v>1416</v>
      </c>
      <c r="C34" s="418">
        <v>2</v>
      </c>
    </row>
    <row r="35" spans="1:3" ht="15.5" x14ac:dyDescent="0.35">
      <c r="A35" s="417" t="s">
        <v>1417</v>
      </c>
      <c r="B35" s="418" t="s">
        <v>1418</v>
      </c>
      <c r="C35" s="418">
        <v>4</v>
      </c>
    </row>
    <row r="36" spans="1:3" ht="15.5" x14ac:dyDescent="0.35">
      <c r="A36" s="417" t="s">
        <v>1357</v>
      </c>
      <c r="B36" s="418" t="s">
        <v>1358</v>
      </c>
      <c r="C36" s="418">
        <v>2</v>
      </c>
    </row>
    <row r="37" spans="1:3" ht="15.5" x14ac:dyDescent="0.35">
      <c r="A37" s="417" t="s">
        <v>1419</v>
      </c>
      <c r="B37" s="418" t="s">
        <v>1420</v>
      </c>
      <c r="C37" s="418">
        <v>5</v>
      </c>
    </row>
    <row r="38" spans="1:3" ht="15.5" x14ac:dyDescent="0.35">
      <c r="A38" s="417" t="s">
        <v>1421</v>
      </c>
      <c r="B38" s="418" t="s">
        <v>1422</v>
      </c>
      <c r="C38" s="418">
        <v>5</v>
      </c>
    </row>
    <row r="39" spans="1:3" ht="15.5" x14ac:dyDescent="0.35">
      <c r="A39" s="417" t="s">
        <v>1423</v>
      </c>
      <c r="B39" s="418" t="s">
        <v>1424</v>
      </c>
      <c r="C39" s="418">
        <v>6</v>
      </c>
    </row>
    <row r="40" spans="1:3" ht="15.5" x14ac:dyDescent="0.35">
      <c r="A40" s="417" t="s">
        <v>1425</v>
      </c>
      <c r="B40" s="418" t="s">
        <v>1426</v>
      </c>
      <c r="C40" s="418">
        <v>5</v>
      </c>
    </row>
    <row r="41" spans="1:3" ht="15.5" x14ac:dyDescent="0.35">
      <c r="A41" s="417" t="s">
        <v>1427</v>
      </c>
      <c r="B41" s="418" t="s">
        <v>1428</v>
      </c>
      <c r="C41" s="418">
        <v>4</v>
      </c>
    </row>
    <row r="42" spans="1:3" ht="15.5" x14ac:dyDescent="0.35">
      <c r="A42" s="417" t="s">
        <v>1429</v>
      </c>
      <c r="B42" s="418" t="s">
        <v>1430</v>
      </c>
      <c r="C42" s="418">
        <v>5</v>
      </c>
    </row>
    <row r="43" spans="1:3" ht="15.5" x14ac:dyDescent="0.35">
      <c r="A43" s="417" t="s">
        <v>1431</v>
      </c>
      <c r="B43" s="418" t="s">
        <v>1432</v>
      </c>
      <c r="C43" s="418">
        <v>6</v>
      </c>
    </row>
    <row r="44" spans="1:3" ht="15.5" x14ac:dyDescent="0.35">
      <c r="A44" s="417" t="s">
        <v>1433</v>
      </c>
      <c r="B44" s="418" t="s">
        <v>1434</v>
      </c>
      <c r="C44" s="418">
        <v>7</v>
      </c>
    </row>
    <row r="45" spans="1:3" ht="15.5" x14ac:dyDescent="0.35">
      <c r="A45" s="417" t="s">
        <v>1435</v>
      </c>
      <c r="B45" s="418" t="s">
        <v>1436</v>
      </c>
      <c r="C45" s="418">
        <v>3</v>
      </c>
    </row>
    <row r="46" spans="1:3" ht="15.5" x14ac:dyDescent="0.35">
      <c r="A46" s="417" t="s">
        <v>1437</v>
      </c>
      <c r="B46" s="418" t="s">
        <v>1438</v>
      </c>
      <c r="C46" s="418">
        <v>6</v>
      </c>
    </row>
    <row r="47" spans="1:3" ht="15.5" x14ac:dyDescent="0.35">
      <c r="A47" s="417" t="s">
        <v>1359</v>
      </c>
      <c r="B47" s="418" t="s">
        <v>1360</v>
      </c>
      <c r="C47" s="418">
        <v>2</v>
      </c>
    </row>
    <row r="48" spans="1:3" ht="15.5" x14ac:dyDescent="0.35">
      <c r="A48" s="417" t="s">
        <v>1439</v>
      </c>
      <c r="B48" s="418" t="s">
        <v>1440</v>
      </c>
      <c r="C48" s="418">
        <v>4</v>
      </c>
    </row>
    <row r="49" spans="1:3" ht="15.5" x14ac:dyDescent="0.35">
      <c r="A49" s="417" t="s">
        <v>1441</v>
      </c>
      <c r="B49" s="418" t="s">
        <v>1442</v>
      </c>
      <c r="C49" s="418">
        <v>5</v>
      </c>
    </row>
    <row r="50" spans="1:3" ht="15.5" x14ac:dyDescent="0.35">
      <c r="A50" s="417" t="s">
        <v>1443</v>
      </c>
      <c r="B50" s="418" t="s">
        <v>1444</v>
      </c>
      <c r="C50" s="418">
        <v>2</v>
      </c>
    </row>
    <row r="51" spans="1:3" ht="15.5" x14ac:dyDescent="0.35">
      <c r="A51" s="417" t="s">
        <v>1445</v>
      </c>
      <c r="B51" s="418" t="s">
        <v>1446</v>
      </c>
      <c r="C51" s="418">
        <v>2</v>
      </c>
    </row>
    <row r="52" spans="1:3" ht="15.5" x14ac:dyDescent="0.35">
      <c r="A52" s="417" t="s">
        <v>1447</v>
      </c>
      <c r="B52" s="418" t="s">
        <v>1448</v>
      </c>
      <c r="C52" s="418">
        <v>5</v>
      </c>
    </row>
    <row r="53" spans="1:3" ht="15.5" x14ac:dyDescent="0.35">
      <c r="A53" s="417" t="s">
        <v>1449</v>
      </c>
      <c r="B53" s="418" t="s">
        <v>1450</v>
      </c>
      <c r="C53" s="418">
        <v>5</v>
      </c>
    </row>
    <row r="54" spans="1:3" ht="31" x14ac:dyDescent="0.35">
      <c r="A54" s="417" t="s">
        <v>1451</v>
      </c>
      <c r="B54" s="418" t="s">
        <v>1452</v>
      </c>
      <c r="C54" s="418">
        <v>5</v>
      </c>
    </row>
    <row r="55" spans="1:3" ht="15.5" x14ac:dyDescent="0.35">
      <c r="A55" s="417" t="s">
        <v>1453</v>
      </c>
      <c r="B55" s="418" t="s">
        <v>1454</v>
      </c>
      <c r="C55" s="418">
        <v>5</v>
      </c>
    </row>
    <row r="56" spans="1:3" ht="15.5" x14ac:dyDescent="0.35">
      <c r="A56" s="417" t="s">
        <v>1455</v>
      </c>
      <c r="B56" s="418" t="s">
        <v>1456</v>
      </c>
      <c r="C56" s="418">
        <v>3</v>
      </c>
    </row>
    <row r="57" spans="1:3" ht="15.5" x14ac:dyDescent="0.35">
      <c r="A57" s="417" t="s">
        <v>1457</v>
      </c>
      <c r="B57" s="418" t="s">
        <v>1458</v>
      </c>
      <c r="C57" s="418">
        <v>6</v>
      </c>
    </row>
    <row r="58" spans="1:3" ht="15.5" x14ac:dyDescent="0.35">
      <c r="A58" s="417" t="s">
        <v>1361</v>
      </c>
      <c r="B58" s="418" t="s">
        <v>1362</v>
      </c>
      <c r="C58" s="418">
        <v>4</v>
      </c>
    </row>
    <row r="59" spans="1:3" ht="15.5" x14ac:dyDescent="0.35">
      <c r="A59" s="417" t="s">
        <v>1459</v>
      </c>
      <c r="B59" s="418" t="s">
        <v>1460</v>
      </c>
      <c r="C59" s="418">
        <v>3</v>
      </c>
    </row>
    <row r="60" spans="1:3" ht="15.5" x14ac:dyDescent="0.35">
      <c r="A60" s="417" t="s">
        <v>1461</v>
      </c>
      <c r="B60" s="418" t="s">
        <v>1462</v>
      </c>
      <c r="C60" s="418">
        <v>4</v>
      </c>
    </row>
    <row r="61" spans="1:3" ht="31" x14ac:dyDescent="0.35">
      <c r="A61" s="417" t="s">
        <v>674</v>
      </c>
      <c r="B61" s="418" t="s">
        <v>1463</v>
      </c>
      <c r="C61" s="418">
        <v>3</v>
      </c>
    </row>
    <row r="62" spans="1:3" ht="15.5" x14ac:dyDescent="0.35">
      <c r="A62" s="417" t="s">
        <v>970</v>
      </c>
      <c r="B62" s="418" t="s">
        <v>1464</v>
      </c>
      <c r="C62" s="418">
        <v>3</v>
      </c>
    </row>
    <row r="63" spans="1:3" ht="31" x14ac:dyDescent="0.35">
      <c r="A63" s="417" t="s">
        <v>1465</v>
      </c>
      <c r="B63" s="418" t="s">
        <v>1466</v>
      </c>
      <c r="C63" s="418">
        <v>6</v>
      </c>
    </row>
    <row r="64" spans="1:3" ht="15.5" x14ac:dyDescent="0.35">
      <c r="A64" s="417" t="s">
        <v>1467</v>
      </c>
      <c r="B64" s="418" t="s">
        <v>1468</v>
      </c>
      <c r="C64" s="418">
        <v>6</v>
      </c>
    </row>
    <row r="65" spans="1:3" ht="31" x14ac:dyDescent="0.35">
      <c r="A65" s="417" t="s">
        <v>1469</v>
      </c>
      <c r="B65" s="418" t="s">
        <v>1470</v>
      </c>
      <c r="C65" s="418">
        <v>5</v>
      </c>
    </row>
    <row r="66" spans="1:3" ht="15.5" x14ac:dyDescent="0.35">
      <c r="A66" s="417" t="s">
        <v>7136</v>
      </c>
      <c r="B66" s="418" t="s">
        <v>7137</v>
      </c>
      <c r="C66" s="418">
        <v>4</v>
      </c>
    </row>
    <row r="67" spans="1:3" ht="15.5" x14ac:dyDescent="0.35">
      <c r="A67" s="417" t="s">
        <v>7138</v>
      </c>
      <c r="B67" s="418" t="s">
        <v>7139</v>
      </c>
      <c r="C67" s="418">
        <v>4</v>
      </c>
    </row>
    <row r="68" spans="1:3" ht="15.5" x14ac:dyDescent="0.35">
      <c r="A68" s="417" t="s">
        <v>7140</v>
      </c>
      <c r="B68" s="418" t="s">
        <v>7141</v>
      </c>
      <c r="C68" s="418">
        <v>5</v>
      </c>
    </row>
    <row r="69" spans="1:3" ht="15.5" x14ac:dyDescent="0.35">
      <c r="A69" s="417" t="s">
        <v>155</v>
      </c>
      <c r="B69" s="418" t="s">
        <v>1363</v>
      </c>
      <c r="C69" s="418">
        <v>2</v>
      </c>
    </row>
    <row r="70" spans="1:3" ht="15.5" x14ac:dyDescent="0.35">
      <c r="A70" s="417" t="s">
        <v>591</v>
      </c>
      <c r="B70" s="418" t="s">
        <v>1364</v>
      </c>
      <c r="C70" s="418">
        <v>5</v>
      </c>
    </row>
    <row r="71" spans="1:3" ht="15.5" x14ac:dyDescent="0.35">
      <c r="A71" s="417" t="s">
        <v>1365</v>
      </c>
      <c r="B71" s="418" t="s">
        <v>1366</v>
      </c>
      <c r="C71" s="418">
        <v>5</v>
      </c>
    </row>
    <row r="72" spans="1:3" ht="15.5" x14ac:dyDescent="0.35">
      <c r="A72" s="417" t="s">
        <v>1471</v>
      </c>
      <c r="B72" s="418" t="s">
        <v>1472</v>
      </c>
      <c r="C72" s="418">
        <v>3</v>
      </c>
    </row>
    <row r="73" spans="1:3" ht="15.5" x14ac:dyDescent="0.35">
      <c r="A73" s="417" t="s">
        <v>1473</v>
      </c>
      <c r="B73" s="418" t="s">
        <v>1369</v>
      </c>
      <c r="C73" s="418">
        <v>2</v>
      </c>
    </row>
    <row r="74" spans="1:3" ht="15.5" x14ac:dyDescent="0.35">
      <c r="A74" s="417" t="s">
        <v>1474</v>
      </c>
      <c r="B74" s="418" t="s">
        <v>1475</v>
      </c>
      <c r="C74" s="418">
        <v>3</v>
      </c>
    </row>
    <row r="75" spans="1:3" ht="15.5" x14ac:dyDescent="0.35">
      <c r="A75" s="417" t="s">
        <v>1476</v>
      </c>
      <c r="B75" s="418" t="s">
        <v>1477</v>
      </c>
      <c r="C75" s="418">
        <v>3</v>
      </c>
    </row>
    <row r="76" spans="1:3" ht="15.5" x14ac:dyDescent="0.35">
      <c r="A76" s="417" t="s">
        <v>1478</v>
      </c>
      <c r="B76" s="418" t="s">
        <v>1479</v>
      </c>
      <c r="C76" s="418">
        <v>3</v>
      </c>
    </row>
    <row r="77" spans="1:3" ht="15.5" x14ac:dyDescent="0.35">
      <c r="A77" s="417" t="s">
        <v>1494</v>
      </c>
      <c r="B77" s="418" t="s">
        <v>1495</v>
      </c>
      <c r="C77" s="418">
        <v>7</v>
      </c>
    </row>
    <row r="78" spans="1:3" ht="15.5" x14ac:dyDescent="0.35">
      <c r="A78" s="417" t="s">
        <v>197</v>
      </c>
      <c r="B78" s="418" t="s">
        <v>1506</v>
      </c>
      <c r="C78" s="418">
        <v>4</v>
      </c>
    </row>
    <row r="79" spans="1:3" ht="15.5" x14ac:dyDescent="0.35">
      <c r="A79" s="417" t="s">
        <v>1507</v>
      </c>
      <c r="B79" s="418" t="s">
        <v>1369</v>
      </c>
      <c r="C79" s="418">
        <v>2</v>
      </c>
    </row>
    <row r="80" spans="1:3" ht="15.5" x14ac:dyDescent="0.35">
      <c r="A80" s="417" t="s">
        <v>351</v>
      </c>
      <c r="B80" s="418" t="s">
        <v>1508</v>
      </c>
      <c r="C80" s="418">
        <v>3</v>
      </c>
    </row>
    <row r="81" spans="1:3" ht="15.5" x14ac:dyDescent="0.35">
      <c r="A81" s="417" t="s">
        <v>1509</v>
      </c>
      <c r="B81" s="418" t="s">
        <v>1510</v>
      </c>
      <c r="C81" s="418">
        <v>6</v>
      </c>
    </row>
    <row r="82" spans="1:3" ht="15.5" x14ac:dyDescent="0.35">
      <c r="A82" s="417" t="s">
        <v>1232</v>
      </c>
      <c r="B82" s="418" t="s">
        <v>1511</v>
      </c>
      <c r="C82" s="418">
        <v>3</v>
      </c>
    </row>
    <row r="83" spans="1:3" ht="15.5" x14ac:dyDescent="0.35">
      <c r="A83" s="417" t="s">
        <v>1512</v>
      </c>
      <c r="B83" s="418" t="s">
        <v>1513</v>
      </c>
      <c r="C83" s="418">
        <v>6</v>
      </c>
    </row>
    <row r="84" spans="1:3" ht="15.5" x14ac:dyDescent="0.35">
      <c r="A84" s="417" t="s">
        <v>1514</v>
      </c>
      <c r="B84" s="418" t="s">
        <v>1515</v>
      </c>
      <c r="C84" s="418">
        <v>5</v>
      </c>
    </row>
    <row r="85" spans="1:3" ht="15.5" x14ac:dyDescent="0.35">
      <c r="A85" s="417" t="s">
        <v>1516</v>
      </c>
      <c r="B85" s="418" t="s">
        <v>1517</v>
      </c>
      <c r="C85" s="418">
        <v>5</v>
      </c>
    </row>
    <row r="86" spans="1:3" ht="15.5" x14ac:dyDescent="0.35">
      <c r="A86" s="417" t="s">
        <v>401</v>
      </c>
      <c r="B86" s="418" t="s">
        <v>1518</v>
      </c>
      <c r="C86" s="418">
        <v>5</v>
      </c>
    </row>
    <row r="87" spans="1:3" ht="15.5" x14ac:dyDescent="0.35">
      <c r="A87" s="417" t="s">
        <v>1519</v>
      </c>
      <c r="B87" s="418" t="s">
        <v>1520</v>
      </c>
      <c r="C87" s="418">
        <v>3</v>
      </c>
    </row>
    <row r="88" spans="1:3" ht="15.5" x14ac:dyDescent="0.35">
      <c r="A88" s="417" t="s">
        <v>1521</v>
      </c>
      <c r="B88" s="418" t="s">
        <v>1522</v>
      </c>
      <c r="C88" s="418">
        <v>5</v>
      </c>
    </row>
    <row r="89" spans="1:3" ht="15.5" x14ac:dyDescent="0.35">
      <c r="A89" s="417" t="s">
        <v>392</v>
      </c>
      <c r="B89" s="418" t="s">
        <v>1496</v>
      </c>
      <c r="C89" s="418">
        <v>6</v>
      </c>
    </row>
    <row r="90" spans="1:3" ht="15.5" x14ac:dyDescent="0.35">
      <c r="A90" s="417" t="s">
        <v>1523</v>
      </c>
      <c r="B90" s="418" t="s">
        <v>1524</v>
      </c>
      <c r="C90" s="418">
        <v>2</v>
      </c>
    </row>
    <row r="91" spans="1:3" ht="15.5" x14ac:dyDescent="0.35">
      <c r="A91" s="417" t="s">
        <v>1525</v>
      </c>
      <c r="B91" s="418" t="s">
        <v>1526</v>
      </c>
      <c r="C91" s="418">
        <v>5</v>
      </c>
    </row>
    <row r="92" spans="1:3" ht="15.5" x14ac:dyDescent="0.35">
      <c r="A92" s="417" t="s">
        <v>1527</v>
      </c>
      <c r="B92" s="418" t="s">
        <v>1528</v>
      </c>
      <c r="C92" s="418">
        <v>4</v>
      </c>
    </row>
    <row r="93" spans="1:3" ht="15.5" x14ac:dyDescent="0.35">
      <c r="A93" s="417" t="s">
        <v>1529</v>
      </c>
      <c r="B93" s="418" t="s">
        <v>1530</v>
      </c>
      <c r="C93" s="418">
        <v>2</v>
      </c>
    </row>
    <row r="94" spans="1:3" ht="15.5" x14ac:dyDescent="0.35">
      <c r="A94" s="417" t="s">
        <v>1531</v>
      </c>
      <c r="B94" s="418" t="s">
        <v>1532</v>
      </c>
      <c r="C94" s="418">
        <v>2</v>
      </c>
    </row>
    <row r="95" spans="1:3" ht="15.5" x14ac:dyDescent="0.35">
      <c r="A95" s="417" t="s">
        <v>1533</v>
      </c>
      <c r="B95" s="418" t="s">
        <v>1534</v>
      </c>
      <c r="C95" s="418">
        <v>4</v>
      </c>
    </row>
    <row r="96" spans="1:3" ht="31" x14ac:dyDescent="0.35">
      <c r="A96" s="417" t="s">
        <v>1535</v>
      </c>
      <c r="B96" s="418" t="s">
        <v>1536</v>
      </c>
      <c r="C96" s="418">
        <v>5</v>
      </c>
    </row>
    <row r="97" spans="1:3" ht="15.5" x14ac:dyDescent="0.35">
      <c r="A97" s="417" t="s">
        <v>1537</v>
      </c>
      <c r="B97" s="418" t="s">
        <v>1538</v>
      </c>
      <c r="C97" s="418">
        <v>4</v>
      </c>
    </row>
    <row r="98" spans="1:3" ht="15.5" x14ac:dyDescent="0.35">
      <c r="A98" s="417" t="s">
        <v>180</v>
      </c>
      <c r="B98" s="418" t="s">
        <v>1497</v>
      </c>
      <c r="C98" s="418">
        <v>5</v>
      </c>
    </row>
    <row r="99" spans="1:3" ht="15.5" x14ac:dyDescent="0.35">
      <c r="A99" s="417" t="s">
        <v>423</v>
      </c>
      <c r="B99" s="418" t="s">
        <v>1498</v>
      </c>
      <c r="C99" s="418">
        <v>3</v>
      </c>
    </row>
    <row r="100" spans="1:3" ht="15.5" x14ac:dyDescent="0.35">
      <c r="A100" s="417" t="s">
        <v>1499</v>
      </c>
      <c r="B100" s="418" t="s">
        <v>1500</v>
      </c>
      <c r="C100" s="418">
        <v>5</v>
      </c>
    </row>
    <row r="101" spans="1:3" ht="15.5" x14ac:dyDescent="0.35">
      <c r="A101" s="417" t="s">
        <v>1501</v>
      </c>
      <c r="B101" s="418" t="s">
        <v>1502</v>
      </c>
      <c r="C101" s="418">
        <v>4</v>
      </c>
    </row>
    <row r="102" spans="1:3" ht="15.5" x14ac:dyDescent="0.35">
      <c r="A102" s="417" t="s">
        <v>213</v>
      </c>
      <c r="B102" s="418" t="s">
        <v>1503</v>
      </c>
      <c r="C102" s="418">
        <v>2</v>
      </c>
    </row>
    <row r="103" spans="1:3" ht="15.5" x14ac:dyDescent="0.35">
      <c r="A103" s="417" t="s">
        <v>399</v>
      </c>
      <c r="B103" s="418" t="s">
        <v>1504</v>
      </c>
      <c r="C103" s="418">
        <v>4</v>
      </c>
    </row>
    <row r="104" spans="1:3" ht="15.5" x14ac:dyDescent="0.35">
      <c r="A104" s="417" t="s">
        <v>385</v>
      </c>
      <c r="B104" s="418" t="s">
        <v>1505</v>
      </c>
      <c r="C104" s="418">
        <v>4</v>
      </c>
    </row>
    <row r="105" spans="1:3" ht="15.5" x14ac:dyDescent="0.35">
      <c r="A105" s="417" t="s">
        <v>1539</v>
      </c>
      <c r="B105" s="418" t="s">
        <v>1540</v>
      </c>
      <c r="C105" s="418">
        <v>4</v>
      </c>
    </row>
    <row r="106" spans="1:3" ht="15.5" x14ac:dyDescent="0.35">
      <c r="A106" s="417" t="s">
        <v>1558</v>
      </c>
      <c r="B106" s="418" t="s">
        <v>1559</v>
      </c>
      <c r="C106" s="418">
        <v>2</v>
      </c>
    </row>
    <row r="107" spans="1:3" ht="15.5" x14ac:dyDescent="0.35">
      <c r="A107" s="417" t="s">
        <v>1541</v>
      </c>
      <c r="B107" s="418" t="s">
        <v>1369</v>
      </c>
      <c r="C107" s="418">
        <v>2</v>
      </c>
    </row>
    <row r="108" spans="1:3" ht="15.5" x14ac:dyDescent="0.35">
      <c r="A108" s="417" t="s">
        <v>1560</v>
      </c>
      <c r="B108" s="418" t="s">
        <v>1561</v>
      </c>
      <c r="C108" s="418">
        <v>2</v>
      </c>
    </row>
    <row r="109" spans="1:3" ht="15.5" x14ac:dyDescent="0.35">
      <c r="A109" s="417" t="s">
        <v>1562</v>
      </c>
      <c r="B109" s="418" t="s">
        <v>1563</v>
      </c>
      <c r="C109" s="418">
        <v>3</v>
      </c>
    </row>
    <row r="110" spans="1:3" ht="15.5" x14ac:dyDescent="0.35">
      <c r="A110" s="417" t="s">
        <v>1564</v>
      </c>
      <c r="B110" s="418" t="s">
        <v>1565</v>
      </c>
      <c r="C110" s="418">
        <v>3</v>
      </c>
    </row>
    <row r="111" spans="1:3" ht="15.5" x14ac:dyDescent="0.35">
      <c r="A111" s="417" t="s">
        <v>1566</v>
      </c>
      <c r="B111" s="418" t="s">
        <v>1567</v>
      </c>
      <c r="C111" s="418">
        <v>5</v>
      </c>
    </row>
    <row r="112" spans="1:3" ht="15.5" x14ac:dyDescent="0.35">
      <c r="A112" s="417" t="s">
        <v>1568</v>
      </c>
      <c r="B112" s="418" t="s">
        <v>1569</v>
      </c>
      <c r="C112" s="418">
        <v>4</v>
      </c>
    </row>
    <row r="113" spans="1:3" ht="15.5" x14ac:dyDescent="0.35">
      <c r="A113" s="417" t="s">
        <v>1570</v>
      </c>
      <c r="B113" s="418" t="s">
        <v>1571</v>
      </c>
      <c r="C113" s="418">
        <v>6</v>
      </c>
    </row>
    <row r="114" spans="1:3" ht="15.5" x14ac:dyDescent="0.35">
      <c r="A114" s="417" t="s">
        <v>1572</v>
      </c>
      <c r="B114" s="418" t="s">
        <v>1573</v>
      </c>
      <c r="C114" s="418">
        <v>6</v>
      </c>
    </row>
    <row r="115" spans="1:3" ht="15.5" x14ac:dyDescent="0.35">
      <c r="A115" s="417" t="s">
        <v>1574</v>
      </c>
      <c r="B115" s="418" t="s">
        <v>1575</v>
      </c>
      <c r="C115" s="418">
        <v>6</v>
      </c>
    </row>
    <row r="116" spans="1:3" ht="31" x14ac:dyDescent="0.35">
      <c r="A116" s="417" t="s">
        <v>1576</v>
      </c>
      <c r="B116" s="418" t="s">
        <v>1577</v>
      </c>
      <c r="C116" s="418">
        <v>5</v>
      </c>
    </row>
    <row r="117" spans="1:3" ht="15.5" x14ac:dyDescent="0.35">
      <c r="A117" s="417" t="s">
        <v>1542</v>
      </c>
      <c r="B117" s="418" t="s">
        <v>1543</v>
      </c>
      <c r="C117" s="418">
        <v>4</v>
      </c>
    </row>
    <row r="118" spans="1:3" ht="15.5" x14ac:dyDescent="0.35">
      <c r="A118" s="417" t="s">
        <v>1578</v>
      </c>
      <c r="B118" s="418" t="s">
        <v>1579</v>
      </c>
      <c r="C118" s="418">
        <v>5</v>
      </c>
    </row>
    <row r="119" spans="1:3" ht="15.5" x14ac:dyDescent="0.35">
      <c r="A119" s="417" t="s">
        <v>1544</v>
      </c>
      <c r="B119" s="418" t="s">
        <v>1545</v>
      </c>
      <c r="C119" s="418">
        <v>5</v>
      </c>
    </row>
    <row r="120" spans="1:3" ht="15.5" x14ac:dyDescent="0.35">
      <c r="A120" s="417" t="s">
        <v>1546</v>
      </c>
      <c r="B120" s="418" t="s">
        <v>1547</v>
      </c>
      <c r="C120" s="418">
        <v>2</v>
      </c>
    </row>
    <row r="121" spans="1:3" ht="15.5" x14ac:dyDescent="0.35">
      <c r="A121" s="417" t="s">
        <v>1548</v>
      </c>
      <c r="B121" s="418" t="s">
        <v>1549</v>
      </c>
      <c r="C121" s="418">
        <v>5</v>
      </c>
    </row>
    <row r="122" spans="1:3" ht="15.5" x14ac:dyDescent="0.35">
      <c r="A122" s="417" t="s">
        <v>1550</v>
      </c>
      <c r="B122" s="418" t="s">
        <v>1551</v>
      </c>
      <c r="C122" s="418">
        <v>6</v>
      </c>
    </row>
    <row r="123" spans="1:3" ht="15.5" x14ac:dyDescent="0.35">
      <c r="A123" s="417" t="s">
        <v>1552</v>
      </c>
      <c r="B123" s="418" t="s">
        <v>1553</v>
      </c>
      <c r="C123" s="418">
        <v>4</v>
      </c>
    </row>
    <row r="124" spans="1:3" ht="15.5" x14ac:dyDescent="0.35">
      <c r="A124" s="417" t="s">
        <v>1554</v>
      </c>
      <c r="B124" s="418" t="s">
        <v>1555</v>
      </c>
      <c r="C124" s="418">
        <v>5</v>
      </c>
    </row>
    <row r="125" spans="1:3" ht="15.5" x14ac:dyDescent="0.35">
      <c r="A125" s="417" t="s">
        <v>1556</v>
      </c>
      <c r="B125" s="418" t="s">
        <v>1557</v>
      </c>
      <c r="C125" s="418">
        <v>4</v>
      </c>
    </row>
    <row r="126" spans="1:3" ht="15.5" x14ac:dyDescent="0.35">
      <c r="A126" s="417" t="s">
        <v>1580</v>
      </c>
      <c r="B126" s="418" t="s">
        <v>1581</v>
      </c>
      <c r="C126" s="418">
        <v>3</v>
      </c>
    </row>
    <row r="127" spans="1:3" ht="15.5" x14ac:dyDescent="0.35">
      <c r="A127" s="417" t="s">
        <v>314</v>
      </c>
      <c r="B127" s="418" t="s">
        <v>1582</v>
      </c>
      <c r="C127" s="418">
        <v>5</v>
      </c>
    </row>
    <row r="128" spans="1:3" ht="15.5" x14ac:dyDescent="0.35">
      <c r="A128" s="417" t="s">
        <v>1583</v>
      </c>
      <c r="B128" s="418" t="s">
        <v>1369</v>
      </c>
      <c r="C128" s="418">
        <v>2</v>
      </c>
    </row>
    <row r="129" spans="1:3" ht="15.5" x14ac:dyDescent="0.35">
      <c r="A129" s="417" t="s">
        <v>1584</v>
      </c>
      <c r="B129" s="418" t="s">
        <v>1585</v>
      </c>
      <c r="C129" s="418">
        <v>4</v>
      </c>
    </row>
    <row r="130" spans="1:3" ht="15.5" x14ac:dyDescent="0.35">
      <c r="A130" s="417" t="s">
        <v>1586</v>
      </c>
      <c r="B130" s="418" t="s">
        <v>1587</v>
      </c>
      <c r="C130" s="418">
        <v>1</v>
      </c>
    </row>
    <row r="131" spans="1:3" ht="15.5" x14ac:dyDescent="0.35">
      <c r="A131" s="417" t="s">
        <v>1588</v>
      </c>
      <c r="B131" s="418" t="s">
        <v>1589</v>
      </c>
      <c r="C131" s="418">
        <v>6</v>
      </c>
    </row>
    <row r="132" spans="1:3" ht="15.5" x14ac:dyDescent="0.35">
      <c r="A132" s="417" t="s">
        <v>1590</v>
      </c>
      <c r="B132" s="418" t="s">
        <v>1591</v>
      </c>
      <c r="C132" s="418">
        <v>5</v>
      </c>
    </row>
    <row r="133" spans="1:3" ht="15.5" x14ac:dyDescent="0.35">
      <c r="A133" s="417" t="s">
        <v>1592</v>
      </c>
      <c r="B133" s="418" t="s">
        <v>1593</v>
      </c>
      <c r="C133" s="418">
        <v>3</v>
      </c>
    </row>
    <row r="134" spans="1:3" ht="15.5" x14ac:dyDescent="0.35">
      <c r="A134" s="417" t="s">
        <v>1594</v>
      </c>
      <c r="B134" s="418" t="s">
        <v>1595</v>
      </c>
      <c r="C134" s="418">
        <v>3</v>
      </c>
    </row>
    <row r="135" spans="1:3" ht="15.5" x14ac:dyDescent="0.35">
      <c r="A135" s="417" t="s">
        <v>1596</v>
      </c>
      <c r="B135" s="418" t="s">
        <v>1597</v>
      </c>
      <c r="C135" s="418">
        <v>4</v>
      </c>
    </row>
    <row r="136" spans="1:3" ht="15.5" x14ac:dyDescent="0.35">
      <c r="A136" s="417" t="s">
        <v>1598</v>
      </c>
      <c r="B136" s="418" t="s">
        <v>1599</v>
      </c>
      <c r="C136" s="418">
        <v>4</v>
      </c>
    </row>
    <row r="137" spans="1:3" ht="15.5" x14ac:dyDescent="0.35">
      <c r="A137" s="417" t="s">
        <v>1600</v>
      </c>
      <c r="B137" s="418" t="s">
        <v>1601</v>
      </c>
      <c r="C137" s="418">
        <v>6</v>
      </c>
    </row>
    <row r="138" spans="1:3" ht="15.5" x14ac:dyDescent="0.35">
      <c r="A138" s="417" t="s">
        <v>1602</v>
      </c>
      <c r="B138" s="418" t="s">
        <v>1603</v>
      </c>
      <c r="C138" s="418">
        <v>3</v>
      </c>
    </row>
    <row r="139" spans="1:3" ht="15.5" x14ac:dyDescent="0.35">
      <c r="A139" s="417" t="s">
        <v>1604</v>
      </c>
      <c r="B139" s="418" t="s">
        <v>1605</v>
      </c>
      <c r="C139" s="418">
        <v>5</v>
      </c>
    </row>
    <row r="140" spans="1:3" ht="15.5" x14ac:dyDescent="0.35">
      <c r="A140" s="417" t="s">
        <v>1606</v>
      </c>
      <c r="B140" s="418" t="s">
        <v>1607</v>
      </c>
      <c r="C140" s="418">
        <v>6</v>
      </c>
    </row>
    <row r="141" spans="1:3" ht="15.5" x14ac:dyDescent="0.35">
      <c r="A141" s="417" t="s">
        <v>1608</v>
      </c>
      <c r="B141" s="418" t="s">
        <v>1609</v>
      </c>
      <c r="C141" s="418">
        <v>4</v>
      </c>
    </row>
    <row r="142" spans="1:3" ht="15.5" x14ac:dyDescent="0.35">
      <c r="A142" s="417" t="s">
        <v>1610</v>
      </c>
      <c r="B142" s="418" t="s">
        <v>1611</v>
      </c>
      <c r="C142" s="418">
        <v>5</v>
      </c>
    </row>
    <row r="143" spans="1:3" ht="15.5" x14ac:dyDescent="0.35">
      <c r="A143" s="417" t="s">
        <v>1612</v>
      </c>
      <c r="B143" s="418" t="s">
        <v>1613</v>
      </c>
      <c r="C143" s="418">
        <v>4</v>
      </c>
    </row>
    <row r="144" spans="1:3" ht="15.5" x14ac:dyDescent="0.35">
      <c r="A144" s="417" t="s">
        <v>1614</v>
      </c>
      <c r="B144" s="418" t="s">
        <v>1615</v>
      </c>
      <c r="C144" s="418">
        <v>4</v>
      </c>
    </row>
    <row r="145" spans="1:3" ht="15.5" x14ac:dyDescent="0.35">
      <c r="A145" s="417" t="s">
        <v>1616</v>
      </c>
      <c r="B145" s="418" t="s">
        <v>1617</v>
      </c>
      <c r="C145" s="418">
        <v>4</v>
      </c>
    </row>
    <row r="146" spans="1:3" ht="15.5" x14ac:dyDescent="0.35">
      <c r="A146" s="417" t="s">
        <v>1618</v>
      </c>
      <c r="B146" s="418" t="s">
        <v>1619</v>
      </c>
      <c r="C146" s="418">
        <v>5</v>
      </c>
    </row>
    <row r="147" spans="1:3" ht="15.5" x14ac:dyDescent="0.35">
      <c r="A147" s="417" t="s">
        <v>1620</v>
      </c>
      <c r="B147" s="418" t="s">
        <v>1621</v>
      </c>
      <c r="C147" s="418">
        <v>6</v>
      </c>
    </row>
    <row r="148" spans="1:3" ht="31" x14ac:dyDescent="0.35">
      <c r="A148" s="417" t="s">
        <v>1622</v>
      </c>
      <c r="B148" s="418" t="s">
        <v>1623</v>
      </c>
      <c r="C148" s="418">
        <v>5</v>
      </c>
    </row>
    <row r="149" spans="1:3" ht="15.5" x14ac:dyDescent="0.35">
      <c r="A149" s="417" t="s">
        <v>1624</v>
      </c>
      <c r="B149" s="418" t="s">
        <v>1625</v>
      </c>
      <c r="C149" s="418">
        <v>7</v>
      </c>
    </row>
    <row r="150" spans="1:3" ht="15.5" x14ac:dyDescent="0.35">
      <c r="A150" s="417" t="s">
        <v>1626</v>
      </c>
      <c r="B150" s="418" t="s">
        <v>1627</v>
      </c>
      <c r="C150" s="418">
        <v>6</v>
      </c>
    </row>
    <row r="151" spans="1:3" ht="15.5" x14ac:dyDescent="0.35">
      <c r="A151" s="417" t="s">
        <v>1628</v>
      </c>
      <c r="B151" s="418" t="s">
        <v>1629</v>
      </c>
      <c r="C151" s="418">
        <v>1</v>
      </c>
    </row>
    <row r="152" spans="1:3" ht="15.5" x14ac:dyDescent="0.35">
      <c r="A152" s="417" t="s">
        <v>1630</v>
      </c>
      <c r="B152" s="418" t="s">
        <v>1631</v>
      </c>
      <c r="C152" s="418">
        <v>6</v>
      </c>
    </row>
    <row r="153" spans="1:3" ht="31" x14ac:dyDescent="0.35">
      <c r="A153" s="417" t="s">
        <v>1632</v>
      </c>
      <c r="B153" s="418" t="s">
        <v>1633</v>
      </c>
      <c r="C153" s="418">
        <v>6</v>
      </c>
    </row>
    <row r="154" spans="1:3" ht="31" x14ac:dyDescent="0.35">
      <c r="A154" s="417" t="s">
        <v>1634</v>
      </c>
      <c r="B154" s="418" t="s">
        <v>1635</v>
      </c>
      <c r="C154" s="418">
        <v>6</v>
      </c>
    </row>
    <row r="155" spans="1:3" ht="15.5" x14ac:dyDescent="0.35">
      <c r="A155" s="417" t="s">
        <v>1636</v>
      </c>
      <c r="B155" s="418" t="s">
        <v>1637</v>
      </c>
      <c r="C155" s="418">
        <v>4</v>
      </c>
    </row>
    <row r="156" spans="1:3" ht="15.5" x14ac:dyDescent="0.35">
      <c r="A156" s="417" t="s">
        <v>1638</v>
      </c>
      <c r="B156" s="418" t="s">
        <v>1639</v>
      </c>
      <c r="C156" s="418">
        <v>6</v>
      </c>
    </row>
    <row r="157" spans="1:3" ht="15.5" x14ac:dyDescent="0.35">
      <c r="A157" s="417" t="s">
        <v>1640</v>
      </c>
      <c r="B157" s="418" t="s">
        <v>1641</v>
      </c>
      <c r="C157" s="418">
        <v>3</v>
      </c>
    </row>
    <row r="158" spans="1:3" ht="15.5" x14ac:dyDescent="0.35">
      <c r="A158" s="417" t="s">
        <v>1642</v>
      </c>
      <c r="B158" s="418" t="s">
        <v>1643</v>
      </c>
      <c r="C158" s="418">
        <v>4</v>
      </c>
    </row>
    <row r="159" spans="1:3" ht="15.5" x14ac:dyDescent="0.35">
      <c r="A159" s="417" t="s">
        <v>1644</v>
      </c>
      <c r="B159" s="418" t="s">
        <v>1645</v>
      </c>
      <c r="C159" s="418">
        <v>5</v>
      </c>
    </row>
    <row r="160" spans="1:3" ht="31" x14ac:dyDescent="0.35">
      <c r="A160" s="417" t="s">
        <v>1646</v>
      </c>
      <c r="B160" s="418" t="s">
        <v>1647</v>
      </c>
      <c r="C160" s="418">
        <v>3</v>
      </c>
    </row>
    <row r="161" spans="1:3" ht="15.5" x14ac:dyDescent="0.35">
      <c r="A161" s="417" t="s">
        <v>1648</v>
      </c>
      <c r="B161" s="418" t="s">
        <v>1649</v>
      </c>
      <c r="C161" s="418">
        <v>5</v>
      </c>
    </row>
    <row r="162" spans="1:3" ht="15.5" x14ac:dyDescent="0.35">
      <c r="A162" s="417" t="s">
        <v>1650</v>
      </c>
      <c r="B162" s="418" t="s">
        <v>1651</v>
      </c>
      <c r="C162" s="418">
        <v>5</v>
      </c>
    </row>
    <row r="163" spans="1:3" ht="15.5" x14ac:dyDescent="0.35">
      <c r="A163" s="417" t="s">
        <v>1652</v>
      </c>
      <c r="B163" s="418" t="s">
        <v>1653</v>
      </c>
      <c r="C163" s="418">
        <v>5</v>
      </c>
    </row>
    <row r="164" spans="1:3" ht="15.5" x14ac:dyDescent="0.35">
      <c r="A164" s="417" t="s">
        <v>1654</v>
      </c>
      <c r="B164" s="418" t="s">
        <v>1655</v>
      </c>
      <c r="C164" s="418">
        <v>5</v>
      </c>
    </row>
    <row r="165" spans="1:3" ht="15.5" x14ac:dyDescent="0.35">
      <c r="A165" s="417" t="s">
        <v>1656</v>
      </c>
      <c r="B165" s="418" t="s">
        <v>1657</v>
      </c>
      <c r="C165" s="418">
        <v>5</v>
      </c>
    </row>
    <row r="166" spans="1:3" ht="15.5" x14ac:dyDescent="0.35">
      <c r="A166" s="417" t="s">
        <v>281</v>
      </c>
      <c r="B166" s="418" t="s">
        <v>1658</v>
      </c>
      <c r="C166" s="418">
        <v>5</v>
      </c>
    </row>
    <row r="167" spans="1:3" ht="15.5" x14ac:dyDescent="0.35">
      <c r="A167" s="417" t="s">
        <v>1659</v>
      </c>
      <c r="B167" s="418" t="s">
        <v>1660</v>
      </c>
      <c r="C167" s="418">
        <v>6</v>
      </c>
    </row>
    <row r="168" spans="1:3" ht="15.5" x14ac:dyDescent="0.35">
      <c r="A168" s="417" t="s">
        <v>1661</v>
      </c>
      <c r="B168" s="418" t="s">
        <v>1662</v>
      </c>
      <c r="C168" s="418">
        <v>4</v>
      </c>
    </row>
    <row r="169" spans="1:3" ht="15.5" x14ac:dyDescent="0.35">
      <c r="A169" s="417" t="s">
        <v>1663</v>
      </c>
      <c r="B169" s="418" t="s">
        <v>1664</v>
      </c>
      <c r="C169" s="418">
        <v>3</v>
      </c>
    </row>
    <row r="170" spans="1:3" ht="15.5" x14ac:dyDescent="0.35">
      <c r="A170" s="417" t="s">
        <v>1665</v>
      </c>
      <c r="B170" s="418" t="s">
        <v>1666</v>
      </c>
      <c r="C170" s="418">
        <v>4</v>
      </c>
    </row>
    <row r="171" spans="1:3" ht="15.5" x14ac:dyDescent="0.35">
      <c r="A171" s="417" t="s">
        <v>1667</v>
      </c>
      <c r="B171" s="418" t="s">
        <v>1668</v>
      </c>
      <c r="C171" s="418">
        <v>6</v>
      </c>
    </row>
    <row r="172" spans="1:3" ht="15.5" x14ac:dyDescent="0.35">
      <c r="A172" s="417" t="s">
        <v>7142</v>
      </c>
      <c r="B172" s="418" t="s">
        <v>7143</v>
      </c>
      <c r="C172" s="418">
        <v>4</v>
      </c>
    </row>
    <row r="173" spans="1:3" ht="31" x14ac:dyDescent="0.35">
      <c r="A173" s="417" t="s">
        <v>1669</v>
      </c>
      <c r="B173" s="418" t="s">
        <v>1670</v>
      </c>
      <c r="C173" s="418">
        <v>5</v>
      </c>
    </row>
    <row r="174" spans="1:3" ht="15.5" x14ac:dyDescent="0.35">
      <c r="A174" s="417" t="s">
        <v>1671</v>
      </c>
      <c r="B174" s="418" t="s">
        <v>1672</v>
      </c>
      <c r="C174" s="418">
        <v>3</v>
      </c>
    </row>
    <row r="175" spans="1:3" ht="15.5" x14ac:dyDescent="0.35">
      <c r="A175" s="417" t="s">
        <v>1673</v>
      </c>
      <c r="B175" s="418" t="s">
        <v>1674</v>
      </c>
      <c r="C175" s="418">
        <v>5</v>
      </c>
    </row>
    <row r="176" spans="1:3" ht="15.5" x14ac:dyDescent="0.35">
      <c r="A176" s="417" t="s">
        <v>205</v>
      </c>
      <c r="B176" s="418" t="s">
        <v>1675</v>
      </c>
      <c r="C176" s="418">
        <v>5</v>
      </c>
    </row>
    <row r="177" spans="1:3" ht="15.5" x14ac:dyDescent="0.35">
      <c r="A177" s="417" t="s">
        <v>1676</v>
      </c>
      <c r="B177" s="418" t="s">
        <v>1677</v>
      </c>
      <c r="C177" s="418">
        <v>4</v>
      </c>
    </row>
    <row r="178" spans="1:3" ht="15.5" x14ac:dyDescent="0.35">
      <c r="A178" s="417" t="s">
        <v>1695</v>
      </c>
      <c r="B178" s="418" t="s">
        <v>1696</v>
      </c>
      <c r="C178" s="418">
        <v>2</v>
      </c>
    </row>
    <row r="179" spans="1:3" ht="15.5" x14ac:dyDescent="0.35">
      <c r="A179" s="417" t="s">
        <v>1678</v>
      </c>
      <c r="B179" s="418" t="s">
        <v>1369</v>
      </c>
      <c r="C179" s="418">
        <v>2</v>
      </c>
    </row>
    <row r="180" spans="1:3" ht="15.5" x14ac:dyDescent="0.35">
      <c r="A180" s="417" t="s">
        <v>7144</v>
      </c>
      <c r="B180" s="418" t="s">
        <v>7145</v>
      </c>
      <c r="C180" s="418">
        <v>3</v>
      </c>
    </row>
    <row r="181" spans="1:3" ht="15.5" x14ac:dyDescent="0.35">
      <c r="A181" s="417" t="s">
        <v>1679</v>
      </c>
      <c r="B181" s="418" t="s">
        <v>1680</v>
      </c>
      <c r="C181" s="418">
        <v>3</v>
      </c>
    </row>
    <row r="182" spans="1:3" ht="15.5" x14ac:dyDescent="0.35">
      <c r="A182" s="417" t="s">
        <v>1681</v>
      </c>
      <c r="B182" s="418" t="s">
        <v>1682</v>
      </c>
      <c r="C182" s="418">
        <v>3</v>
      </c>
    </row>
    <row r="183" spans="1:3" ht="15.5" x14ac:dyDescent="0.35">
      <c r="A183" s="417" t="s">
        <v>1683</v>
      </c>
      <c r="B183" s="418" t="s">
        <v>1684</v>
      </c>
      <c r="C183" s="418">
        <v>5</v>
      </c>
    </row>
    <row r="184" spans="1:3" ht="15.5" x14ac:dyDescent="0.35">
      <c r="A184" s="417" t="s">
        <v>1685</v>
      </c>
      <c r="B184" s="418" t="s">
        <v>1686</v>
      </c>
      <c r="C184" s="418">
        <v>5</v>
      </c>
    </row>
    <row r="185" spans="1:3" ht="15.5" x14ac:dyDescent="0.35">
      <c r="A185" s="417" t="s">
        <v>1687</v>
      </c>
      <c r="B185" s="418" t="s">
        <v>1688</v>
      </c>
      <c r="C185" s="418">
        <v>2</v>
      </c>
    </row>
    <row r="186" spans="1:3" ht="15.5" x14ac:dyDescent="0.35">
      <c r="A186" s="417" t="s">
        <v>1689</v>
      </c>
      <c r="B186" s="418" t="s">
        <v>1690</v>
      </c>
      <c r="C186" s="418">
        <v>3</v>
      </c>
    </row>
    <row r="187" spans="1:3" ht="15.5" x14ac:dyDescent="0.35">
      <c r="A187" s="417" t="s">
        <v>1691</v>
      </c>
      <c r="B187" s="418" t="s">
        <v>1692</v>
      </c>
      <c r="C187" s="418">
        <v>4</v>
      </c>
    </row>
    <row r="188" spans="1:3" ht="15.5" x14ac:dyDescent="0.35">
      <c r="A188" s="417" t="s">
        <v>1693</v>
      </c>
      <c r="B188" s="418" t="s">
        <v>1694</v>
      </c>
      <c r="C188" s="418">
        <v>2</v>
      </c>
    </row>
    <row r="189" spans="1:3" ht="15.5" x14ac:dyDescent="0.35">
      <c r="A189" s="417" t="s">
        <v>1480</v>
      </c>
      <c r="B189" s="418" t="s">
        <v>1481</v>
      </c>
      <c r="C189" s="418">
        <v>5</v>
      </c>
    </row>
    <row r="190" spans="1:3" ht="15.5" x14ac:dyDescent="0.35">
      <c r="A190" s="417" t="s">
        <v>1482</v>
      </c>
      <c r="B190" s="418" t="s">
        <v>1483</v>
      </c>
      <c r="C190" s="418">
        <v>3</v>
      </c>
    </row>
    <row r="191" spans="1:3" ht="15.5" x14ac:dyDescent="0.35">
      <c r="A191" s="417" t="s">
        <v>1484</v>
      </c>
      <c r="B191" s="418" t="s">
        <v>1485</v>
      </c>
      <c r="C191" s="418">
        <v>6</v>
      </c>
    </row>
    <row r="192" spans="1:3" ht="15.5" x14ac:dyDescent="0.35">
      <c r="A192" s="417" t="s">
        <v>1486</v>
      </c>
      <c r="B192" s="418" t="s">
        <v>1487</v>
      </c>
      <c r="C192" s="418">
        <v>5</v>
      </c>
    </row>
    <row r="193" spans="1:3" ht="15.5" x14ac:dyDescent="0.35">
      <c r="A193" s="417" t="s">
        <v>1488</v>
      </c>
      <c r="B193" s="418" t="s">
        <v>1489</v>
      </c>
      <c r="C193" s="418">
        <v>4</v>
      </c>
    </row>
    <row r="194" spans="1:3" ht="15.5" x14ac:dyDescent="0.35">
      <c r="A194" s="417" t="s">
        <v>1490</v>
      </c>
      <c r="B194" s="418" t="s">
        <v>1491</v>
      </c>
      <c r="C194" s="418">
        <v>4</v>
      </c>
    </row>
    <row r="195" spans="1:3" ht="15.5" x14ac:dyDescent="0.35">
      <c r="A195" s="417" t="s">
        <v>1492</v>
      </c>
      <c r="B195" s="418" t="s">
        <v>1493</v>
      </c>
      <c r="C195" s="418">
        <v>4</v>
      </c>
    </row>
    <row r="196" spans="1:3" ht="15.5" x14ac:dyDescent="0.35">
      <c r="A196" s="417" t="s">
        <v>1697</v>
      </c>
      <c r="B196" s="418" t="s">
        <v>1698</v>
      </c>
      <c r="C196" s="418">
        <v>5</v>
      </c>
    </row>
    <row r="197" spans="1:3" ht="15.5" x14ac:dyDescent="0.35">
      <c r="A197" s="417" t="s">
        <v>1699</v>
      </c>
      <c r="B197" s="418" t="s">
        <v>1369</v>
      </c>
      <c r="C197" s="418">
        <v>2</v>
      </c>
    </row>
    <row r="198" spans="1:3" ht="15.5" x14ac:dyDescent="0.35">
      <c r="A198" s="417" t="s">
        <v>1700</v>
      </c>
      <c r="B198" s="418" t="s">
        <v>1701</v>
      </c>
      <c r="C198" s="418">
        <v>3</v>
      </c>
    </row>
    <row r="199" spans="1:3" ht="31" x14ac:dyDescent="0.35">
      <c r="A199" s="417" t="s">
        <v>1702</v>
      </c>
      <c r="B199" s="418" t="s">
        <v>1703</v>
      </c>
      <c r="C199" s="418">
        <v>3</v>
      </c>
    </row>
    <row r="200" spans="1:3" ht="31" x14ac:dyDescent="0.35">
      <c r="A200" s="417" t="s">
        <v>1704</v>
      </c>
      <c r="B200" s="418" t="s">
        <v>1705</v>
      </c>
      <c r="C200" s="418">
        <v>3</v>
      </c>
    </row>
    <row r="201" spans="1:3" ht="15.5" x14ac:dyDescent="0.35">
      <c r="A201" s="417" t="s">
        <v>1706</v>
      </c>
      <c r="B201" s="418" t="s">
        <v>1707</v>
      </c>
      <c r="C201" s="418">
        <v>5</v>
      </c>
    </row>
    <row r="202" spans="1:3" ht="15.5" x14ac:dyDescent="0.35">
      <c r="A202" s="417" t="s">
        <v>1708</v>
      </c>
      <c r="B202" s="418" t="s">
        <v>1709</v>
      </c>
      <c r="C202" s="418">
        <v>4</v>
      </c>
    </row>
    <row r="203" spans="1:3" ht="15.5" x14ac:dyDescent="0.35">
      <c r="A203" s="417" t="s">
        <v>1710</v>
      </c>
      <c r="B203" s="418" t="s">
        <v>1369</v>
      </c>
      <c r="C203" s="418">
        <v>2</v>
      </c>
    </row>
    <row r="204" spans="1:3" ht="15.5" x14ac:dyDescent="0.35">
      <c r="A204" s="417" t="s">
        <v>1711</v>
      </c>
      <c r="B204" s="418" t="s">
        <v>1712</v>
      </c>
      <c r="C204" s="418">
        <v>1</v>
      </c>
    </row>
    <row r="205" spans="1:3" ht="15.5" x14ac:dyDescent="0.35">
      <c r="A205" s="417" t="s">
        <v>1713</v>
      </c>
      <c r="B205" s="418" t="s">
        <v>1714</v>
      </c>
      <c r="C205" s="418">
        <v>4</v>
      </c>
    </row>
    <row r="206" spans="1:3" ht="15.5" x14ac:dyDescent="0.35">
      <c r="A206" s="417" t="s">
        <v>1715</v>
      </c>
      <c r="B206" s="418" t="s">
        <v>1716</v>
      </c>
      <c r="C206" s="418">
        <v>3</v>
      </c>
    </row>
    <row r="207" spans="1:3" ht="15.5" x14ac:dyDescent="0.35">
      <c r="A207" s="417" t="s">
        <v>1717</v>
      </c>
      <c r="B207" s="418" t="s">
        <v>1718</v>
      </c>
      <c r="C207" s="418">
        <v>4</v>
      </c>
    </row>
    <row r="208" spans="1:3" ht="15.5" x14ac:dyDescent="0.35">
      <c r="A208" s="417" t="s">
        <v>2051</v>
      </c>
      <c r="B208" s="418" t="s">
        <v>2052</v>
      </c>
      <c r="C208" s="418">
        <v>4</v>
      </c>
    </row>
    <row r="209" spans="1:3" ht="15.5" x14ac:dyDescent="0.35">
      <c r="A209" s="417" t="s">
        <v>1719</v>
      </c>
      <c r="B209" s="418" t="s">
        <v>1720</v>
      </c>
      <c r="C209" s="418">
        <v>4</v>
      </c>
    </row>
    <row r="210" spans="1:3" ht="15.5" x14ac:dyDescent="0.35">
      <c r="A210" s="417" t="s">
        <v>1737</v>
      </c>
      <c r="B210" s="418" t="s">
        <v>1738</v>
      </c>
      <c r="C210" s="418">
        <v>3</v>
      </c>
    </row>
    <row r="211" spans="1:3" ht="15.5" x14ac:dyDescent="0.35">
      <c r="A211" s="417" t="s">
        <v>1739</v>
      </c>
      <c r="B211" s="418" t="s">
        <v>1369</v>
      </c>
      <c r="C211" s="418">
        <v>2</v>
      </c>
    </row>
    <row r="212" spans="1:3" ht="15.5" x14ac:dyDescent="0.35">
      <c r="A212" s="417" t="s">
        <v>1740</v>
      </c>
      <c r="B212" s="418" t="s">
        <v>1741</v>
      </c>
      <c r="C212" s="418">
        <v>1</v>
      </c>
    </row>
    <row r="213" spans="1:3" ht="15.5" x14ac:dyDescent="0.35">
      <c r="A213" s="417" t="s">
        <v>1742</v>
      </c>
      <c r="B213" s="418" t="s">
        <v>1743</v>
      </c>
      <c r="C213" s="418">
        <v>4</v>
      </c>
    </row>
    <row r="214" spans="1:3" ht="15.5" x14ac:dyDescent="0.35">
      <c r="A214" s="417" t="s">
        <v>558</v>
      </c>
      <c r="B214" s="418" t="s">
        <v>1744</v>
      </c>
      <c r="C214" s="418">
        <v>4</v>
      </c>
    </row>
    <row r="215" spans="1:3" ht="15.5" x14ac:dyDescent="0.35">
      <c r="A215" s="417" t="s">
        <v>1745</v>
      </c>
      <c r="B215" s="418" t="s">
        <v>1746</v>
      </c>
      <c r="C215" s="418">
        <v>4</v>
      </c>
    </row>
    <row r="216" spans="1:3" ht="31" x14ac:dyDescent="0.35">
      <c r="A216" s="417" t="s">
        <v>1747</v>
      </c>
      <c r="B216" s="418" t="s">
        <v>1748</v>
      </c>
      <c r="C216" s="418">
        <v>4</v>
      </c>
    </row>
    <row r="217" spans="1:3" ht="15.5" x14ac:dyDescent="0.35">
      <c r="A217" s="417" t="s">
        <v>1749</v>
      </c>
      <c r="B217" s="418" t="s">
        <v>1750</v>
      </c>
      <c r="C217" s="418">
        <v>2</v>
      </c>
    </row>
    <row r="218" spans="1:3" ht="15.5" x14ac:dyDescent="0.35">
      <c r="A218" s="417" t="s">
        <v>1751</v>
      </c>
      <c r="B218" s="418" t="s">
        <v>1752</v>
      </c>
      <c r="C218" s="418">
        <v>1</v>
      </c>
    </row>
    <row r="219" spans="1:3" ht="15.5" x14ac:dyDescent="0.35">
      <c r="A219" s="417" t="s">
        <v>1753</v>
      </c>
      <c r="B219" s="418" t="s">
        <v>1754</v>
      </c>
      <c r="C219" s="418">
        <v>1</v>
      </c>
    </row>
    <row r="220" spans="1:3" ht="31" x14ac:dyDescent="0.35">
      <c r="A220" s="417" t="s">
        <v>1755</v>
      </c>
      <c r="B220" s="418" t="s">
        <v>1756</v>
      </c>
      <c r="C220" s="418">
        <v>4</v>
      </c>
    </row>
    <row r="221" spans="1:3" ht="15.5" x14ac:dyDescent="0.35">
      <c r="A221" s="417" t="s">
        <v>1721</v>
      </c>
      <c r="B221" s="418" t="s">
        <v>1722</v>
      </c>
      <c r="C221" s="418">
        <v>4</v>
      </c>
    </row>
    <row r="222" spans="1:3" ht="15.5" x14ac:dyDescent="0.35">
      <c r="A222" s="417" t="s">
        <v>1723</v>
      </c>
      <c r="B222" s="418" t="s">
        <v>1724</v>
      </c>
      <c r="C222" s="418">
        <v>2</v>
      </c>
    </row>
    <row r="223" spans="1:3" ht="15.5" x14ac:dyDescent="0.35">
      <c r="A223" s="417" t="s">
        <v>1725</v>
      </c>
      <c r="B223" s="418" t="s">
        <v>1726</v>
      </c>
      <c r="C223" s="418">
        <v>3</v>
      </c>
    </row>
    <row r="224" spans="1:3" ht="15.5" x14ac:dyDescent="0.35">
      <c r="A224" s="417" t="s">
        <v>1727</v>
      </c>
      <c r="B224" s="418" t="s">
        <v>1728</v>
      </c>
      <c r="C224" s="418">
        <v>4</v>
      </c>
    </row>
    <row r="225" spans="1:3" ht="15.5" x14ac:dyDescent="0.35">
      <c r="A225" s="417" t="s">
        <v>1729</v>
      </c>
      <c r="B225" s="418" t="s">
        <v>1730</v>
      </c>
      <c r="C225" s="418">
        <v>2</v>
      </c>
    </row>
    <row r="226" spans="1:3" ht="15.5" x14ac:dyDescent="0.35">
      <c r="A226" s="417" t="s">
        <v>1731</v>
      </c>
      <c r="B226" s="418" t="s">
        <v>1732</v>
      </c>
      <c r="C226" s="418">
        <v>4</v>
      </c>
    </row>
    <row r="227" spans="1:3" ht="15.5" x14ac:dyDescent="0.35">
      <c r="A227" s="417" t="s">
        <v>1733</v>
      </c>
      <c r="B227" s="418" t="s">
        <v>1734</v>
      </c>
      <c r="C227" s="418">
        <v>4</v>
      </c>
    </row>
    <row r="228" spans="1:3" ht="15.5" x14ac:dyDescent="0.35">
      <c r="A228" s="417" t="s">
        <v>1735</v>
      </c>
      <c r="B228" s="418" t="s">
        <v>1736</v>
      </c>
      <c r="C228" s="418">
        <v>4</v>
      </c>
    </row>
    <row r="229" spans="1:3" ht="15.5" x14ac:dyDescent="0.35">
      <c r="A229" s="417" t="s">
        <v>2053</v>
      </c>
      <c r="B229" s="418" t="s">
        <v>2054</v>
      </c>
      <c r="C229" s="418">
        <v>4</v>
      </c>
    </row>
    <row r="230" spans="1:3" ht="15.5" x14ac:dyDescent="0.35">
      <c r="A230" s="417" t="s">
        <v>2055</v>
      </c>
      <c r="B230" s="418" t="s">
        <v>2056</v>
      </c>
      <c r="C230" s="418">
        <v>5</v>
      </c>
    </row>
    <row r="231" spans="1:3" ht="31" x14ac:dyDescent="0.35">
      <c r="A231" s="417" t="s">
        <v>7146</v>
      </c>
      <c r="B231" s="418" t="s">
        <v>7147</v>
      </c>
      <c r="C231" s="418">
        <v>2</v>
      </c>
    </row>
    <row r="232" spans="1:3" ht="15.5" x14ac:dyDescent="0.35">
      <c r="A232" s="417" t="s">
        <v>7148</v>
      </c>
      <c r="B232" s="418" t="s">
        <v>7149</v>
      </c>
      <c r="C232" s="418">
        <v>4</v>
      </c>
    </row>
    <row r="233" spans="1:3" ht="15.5" x14ac:dyDescent="0.35">
      <c r="A233" s="417" t="s">
        <v>899</v>
      </c>
      <c r="B233" s="418" t="s">
        <v>1757</v>
      </c>
      <c r="C233" s="418">
        <v>7</v>
      </c>
    </row>
    <row r="234" spans="1:3" ht="15.5" x14ac:dyDescent="0.35">
      <c r="A234" s="417" t="s">
        <v>507</v>
      </c>
      <c r="B234" s="418" t="s">
        <v>1769</v>
      </c>
      <c r="C234" s="418">
        <v>5</v>
      </c>
    </row>
    <row r="235" spans="1:3" ht="15.5" x14ac:dyDescent="0.35">
      <c r="A235" s="417" t="s">
        <v>1770</v>
      </c>
      <c r="B235" s="418" t="s">
        <v>1369</v>
      </c>
      <c r="C235" s="418">
        <v>2</v>
      </c>
    </row>
    <row r="236" spans="1:3" ht="15.5" x14ac:dyDescent="0.35">
      <c r="A236" s="417" t="s">
        <v>789</v>
      </c>
      <c r="B236" s="418" t="s">
        <v>1771</v>
      </c>
      <c r="C236" s="418">
        <v>6</v>
      </c>
    </row>
    <row r="237" spans="1:3" ht="15.5" x14ac:dyDescent="0.35">
      <c r="A237" s="417" t="s">
        <v>467</v>
      </c>
      <c r="B237" s="418" t="s">
        <v>1772</v>
      </c>
      <c r="C237" s="418">
        <v>4</v>
      </c>
    </row>
    <row r="238" spans="1:3" ht="15.5" x14ac:dyDescent="0.35">
      <c r="A238" s="417" t="s">
        <v>1271</v>
      </c>
      <c r="B238" s="418" t="s">
        <v>1773</v>
      </c>
      <c r="C238" s="418">
        <v>6</v>
      </c>
    </row>
    <row r="239" spans="1:3" ht="15.5" x14ac:dyDescent="0.35">
      <c r="A239" s="417" t="s">
        <v>1774</v>
      </c>
      <c r="B239" s="418" t="s">
        <v>1775</v>
      </c>
      <c r="C239" s="418">
        <v>4</v>
      </c>
    </row>
    <row r="240" spans="1:3" ht="15.5" x14ac:dyDescent="0.35">
      <c r="A240" s="417" t="s">
        <v>1776</v>
      </c>
      <c r="B240" s="418" t="s">
        <v>1777</v>
      </c>
      <c r="C240" s="418">
        <v>6</v>
      </c>
    </row>
    <row r="241" spans="1:3" ht="15.5" x14ac:dyDescent="0.35">
      <c r="A241" s="417" t="s">
        <v>1778</v>
      </c>
      <c r="B241" s="418" t="s">
        <v>1779</v>
      </c>
      <c r="C241" s="418">
        <v>4</v>
      </c>
    </row>
    <row r="242" spans="1:3" ht="15.5" x14ac:dyDescent="0.35">
      <c r="A242" s="417" t="s">
        <v>1780</v>
      </c>
      <c r="B242" s="418" t="s">
        <v>1781</v>
      </c>
      <c r="C242" s="418">
        <v>7</v>
      </c>
    </row>
    <row r="243" spans="1:3" ht="15.5" x14ac:dyDescent="0.35">
      <c r="A243" s="417" t="s">
        <v>1287</v>
      </c>
      <c r="B243" s="418" t="s">
        <v>1782</v>
      </c>
      <c r="C243" s="418">
        <v>8</v>
      </c>
    </row>
    <row r="244" spans="1:3" ht="15.5" x14ac:dyDescent="0.35">
      <c r="A244" s="417" t="s">
        <v>1783</v>
      </c>
      <c r="B244" s="418" t="s">
        <v>1784</v>
      </c>
      <c r="C244" s="418">
        <v>6</v>
      </c>
    </row>
    <row r="245" spans="1:3" ht="15.5" x14ac:dyDescent="0.35">
      <c r="A245" s="417" t="s">
        <v>452</v>
      </c>
      <c r="B245" s="418" t="s">
        <v>1758</v>
      </c>
      <c r="C245" s="418">
        <v>5</v>
      </c>
    </row>
    <row r="246" spans="1:3" ht="15.5" x14ac:dyDescent="0.35">
      <c r="A246" s="417" t="s">
        <v>1785</v>
      </c>
      <c r="B246" s="418" t="s">
        <v>1786</v>
      </c>
      <c r="C246" s="418">
        <v>5</v>
      </c>
    </row>
    <row r="247" spans="1:3" ht="15.5" x14ac:dyDescent="0.35">
      <c r="A247" s="417" t="s">
        <v>1787</v>
      </c>
      <c r="B247" s="418" t="s">
        <v>1788</v>
      </c>
      <c r="C247" s="418">
        <v>6</v>
      </c>
    </row>
    <row r="248" spans="1:3" ht="31" x14ac:dyDescent="0.35">
      <c r="A248" s="417" t="s">
        <v>1789</v>
      </c>
      <c r="B248" s="418" t="s">
        <v>1790</v>
      </c>
      <c r="C248" s="418">
        <v>1</v>
      </c>
    </row>
    <row r="249" spans="1:3" ht="15.5" x14ac:dyDescent="0.35">
      <c r="A249" s="417" t="s">
        <v>1791</v>
      </c>
      <c r="B249" s="418" t="s">
        <v>1792</v>
      </c>
      <c r="C249" s="418">
        <v>4</v>
      </c>
    </row>
    <row r="250" spans="1:3" ht="15.5" x14ac:dyDescent="0.35">
      <c r="A250" s="417" t="s">
        <v>436</v>
      </c>
      <c r="B250" s="418" t="s">
        <v>1759</v>
      </c>
      <c r="C250" s="418">
        <v>6</v>
      </c>
    </row>
    <row r="251" spans="1:3" ht="15.5" x14ac:dyDescent="0.35">
      <c r="A251" s="417" t="s">
        <v>456</v>
      </c>
      <c r="B251" s="418" t="s">
        <v>1760</v>
      </c>
      <c r="C251" s="418">
        <v>5</v>
      </c>
    </row>
    <row r="252" spans="1:3" ht="15.5" x14ac:dyDescent="0.35">
      <c r="A252" s="417" t="s">
        <v>1761</v>
      </c>
      <c r="B252" s="418" t="s">
        <v>1762</v>
      </c>
      <c r="C252" s="418">
        <v>2</v>
      </c>
    </row>
    <row r="253" spans="1:3" ht="15.5" x14ac:dyDescent="0.35">
      <c r="A253" s="417" t="s">
        <v>443</v>
      </c>
      <c r="B253" s="418" t="s">
        <v>1763</v>
      </c>
      <c r="C253" s="418">
        <v>3</v>
      </c>
    </row>
    <row r="254" spans="1:3" ht="15.5" x14ac:dyDescent="0.35">
      <c r="A254" s="417" t="s">
        <v>458</v>
      </c>
      <c r="B254" s="418" t="s">
        <v>1764</v>
      </c>
      <c r="C254" s="418">
        <v>1</v>
      </c>
    </row>
    <row r="255" spans="1:3" ht="15.5" x14ac:dyDescent="0.35">
      <c r="A255" s="417" t="s">
        <v>1765</v>
      </c>
      <c r="B255" s="418" t="s">
        <v>1766</v>
      </c>
      <c r="C255" s="418">
        <v>7</v>
      </c>
    </row>
    <row r="256" spans="1:3" ht="15.5" x14ac:dyDescent="0.35">
      <c r="A256" s="417" t="s">
        <v>1767</v>
      </c>
      <c r="B256" s="418" t="s">
        <v>1768</v>
      </c>
      <c r="C256" s="418">
        <v>2</v>
      </c>
    </row>
    <row r="257" spans="1:3" ht="15.5" x14ac:dyDescent="0.35">
      <c r="A257" s="417" t="s">
        <v>1793</v>
      </c>
      <c r="B257" s="418" t="s">
        <v>1794</v>
      </c>
      <c r="C257" s="418">
        <v>5</v>
      </c>
    </row>
    <row r="258" spans="1:3" ht="15.5" x14ac:dyDescent="0.35">
      <c r="A258" s="417" t="s">
        <v>7150</v>
      </c>
      <c r="B258" s="418" t="s">
        <v>7151</v>
      </c>
      <c r="C258" s="418">
        <v>7</v>
      </c>
    </row>
    <row r="259" spans="1:3" ht="15.5" x14ac:dyDescent="0.35">
      <c r="A259" s="417" t="s">
        <v>1795</v>
      </c>
      <c r="B259" s="418" t="s">
        <v>1369</v>
      </c>
      <c r="C259" s="418">
        <v>2</v>
      </c>
    </row>
    <row r="260" spans="1:3" ht="15.5" x14ac:dyDescent="0.35">
      <c r="A260" s="417" t="s">
        <v>1796</v>
      </c>
      <c r="B260" s="418" t="s">
        <v>1797</v>
      </c>
      <c r="C260" s="418">
        <v>8</v>
      </c>
    </row>
    <row r="261" spans="1:3" ht="15.5" x14ac:dyDescent="0.35">
      <c r="A261" s="417" t="s">
        <v>1798</v>
      </c>
      <c r="B261" s="418" t="s">
        <v>1799</v>
      </c>
      <c r="C261" s="418">
        <v>8</v>
      </c>
    </row>
    <row r="262" spans="1:3" ht="31" x14ac:dyDescent="0.35">
      <c r="A262" s="417" t="s">
        <v>1800</v>
      </c>
      <c r="B262" s="418" t="s">
        <v>1801</v>
      </c>
      <c r="C262" s="418">
        <v>7</v>
      </c>
    </row>
    <row r="263" spans="1:3" ht="15.5" x14ac:dyDescent="0.35">
      <c r="A263" s="417" t="s">
        <v>1802</v>
      </c>
      <c r="B263" s="418" t="s">
        <v>1803</v>
      </c>
      <c r="C263" s="418">
        <v>5</v>
      </c>
    </row>
    <row r="264" spans="1:3" ht="15.5" x14ac:dyDescent="0.35">
      <c r="A264" s="417" t="s">
        <v>1804</v>
      </c>
      <c r="B264" s="418" t="s">
        <v>1805</v>
      </c>
      <c r="C264" s="418">
        <v>7</v>
      </c>
    </row>
    <row r="265" spans="1:3" ht="31" x14ac:dyDescent="0.35">
      <c r="A265" s="417" t="s">
        <v>1806</v>
      </c>
      <c r="B265" s="418" t="s">
        <v>1807</v>
      </c>
      <c r="C265" s="418">
        <v>4</v>
      </c>
    </row>
    <row r="266" spans="1:3" ht="15.5" x14ac:dyDescent="0.35">
      <c r="A266" s="417" t="s">
        <v>1808</v>
      </c>
      <c r="B266" s="418" t="s">
        <v>1809</v>
      </c>
      <c r="C266" s="418">
        <v>4</v>
      </c>
    </row>
    <row r="267" spans="1:3" ht="15.5" x14ac:dyDescent="0.35">
      <c r="A267" s="417" t="s">
        <v>1810</v>
      </c>
      <c r="B267" s="418" t="s">
        <v>1811</v>
      </c>
      <c r="C267" s="418">
        <v>5</v>
      </c>
    </row>
    <row r="268" spans="1:3" ht="15.5" x14ac:dyDescent="0.35">
      <c r="A268" s="417" t="s">
        <v>1812</v>
      </c>
      <c r="B268" s="418" t="s">
        <v>1813</v>
      </c>
      <c r="C268" s="418">
        <v>8</v>
      </c>
    </row>
    <row r="269" spans="1:3" ht="15.5" x14ac:dyDescent="0.35">
      <c r="A269" s="417" t="s">
        <v>1814</v>
      </c>
      <c r="B269" s="418" t="s">
        <v>1815</v>
      </c>
      <c r="C269" s="418">
        <v>4</v>
      </c>
    </row>
    <row r="270" spans="1:3" ht="15.5" x14ac:dyDescent="0.35">
      <c r="A270" s="417" t="s">
        <v>1816</v>
      </c>
      <c r="B270" s="418" t="s">
        <v>1369</v>
      </c>
      <c r="C270" s="418">
        <v>3</v>
      </c>
    </row>
    <row r="271" spans="1:3" ht="15.5" x14ac:dyDescent="0.35">
      <c r="A271" s="417" t="s">
        <v>1817</v>
      </c>
      <c r="B271" s="418" t="s">
        <v>1818</v>
      </c>
      <c r="C271" s="418">
        <v>5</v>
      </c>
    </row>
    <row r="272" spans="1:3" ht="15.5" x14ac:dyDescent="0.35">
      <c r="A272" s="417" t="s">
        <v>1819</v>
      </c>
      <c r="B272" s="418" t="s">
        <v>1820</v>
      </c>
      <c r="C272" s="418">
        <v>8</v>
      </c>
    </row>
    <row r="273" spans="1:3" ht="15.5" x14ac:dyDescent="0.35">
      <c r="A273" s="417" t="s">
        <v>1821</v>
      </c>
      <c r="B273" s="418" t="s">
        <v>1822</v>
      </c>
      <c r="C273" s="418">
        <v>5</v>
      </c>
    </row>
    <row r="274" spans="1:3" ht="15.5" x14ac:dyDescent="0.35">
      <c r="A274" s="417" t="s">
        <v>1823</v>
      </c>
      <c r="B274" s="418" t="s">
        <v>1824</v>
      </c>
      <c r="C274" s="418">
        <v>4</v>
      </c>
    </row>
    <row r="275" spans="1:3" ht="15.5" x14ac:dyDescent="0.35">
      <c r="A275" s="417" t="s">
        <v>1825</v>
      </c>
      <c r="B275" s="418" t="s">
        <v>1826</v>
      </c>
      <c r="C275" s="418">
        <v>4</v>
      </c>
    </row>
    <row r="276" spans="1:3" ht="15.5" x14ac:dyDescent="0.35">
      <c r="A276" s="417" t="s">
        <v>1827</v>
      </c>
      <c r="B276" s="418" t="s">
        <v>1828</v>
      </c>
      <c r="C276" s="418">
        <v>5</v>
      </c>
    </row>
    <row r="277" spans="1:3" ht="15.5" x14ac:dyDescent="0.35">
      <c r="A277" s="417" t="s">
        <v>1829</v>
      </c>
      <c r="B277" s="418" t="s">
        <v>1830</v>
      </c>
      <c r="C277" s="418">
        <v>6</v>
      </c>
    </row>
    <row r="278" spans="1:3" ht="15.5" x14ac:dyDescent="0.35">
      <c r="A278" s="417" t="s">
        <v>1831</v>
      </c>
      <c r="B278" s="418" t="s">
        <v>1832</v>
      </c>
      <c r="C278" s="418">
        <v>5</v>
      </c>
    </row>
    <row r="279" spans="1:3" ht="15.5" x14ac:dyDescent="0.35">
      <c r="A279" s="417" t="s">
        <v>1833</v>
      </c>
      <c r="B279" s="418" t="s">
        <v>1834</v>
      </c>
      <c r="C279" s="418">
        <v>6</v>
      </c>
    </row>
    <row r="280" spans="1:3" ht="31" x14ac:dyDescent="0.35">
      <c r="A280" s="417" t="s">
        <v>1835</v>
      </c>
      <c r="B280" s="418" t="s">
        <v>1836</v>
      </c>
      <c r="C280" s="418">
        <v>8</v>
      </c>
    </row>
    <row r="281" spans="1:3" ht="31" x14ac:dyDescent="0.35">
      <c r="A281" s="417" t="s">
        <v>1837</v>
      </c>
      <c r="B281" s="418" t="s">
        <v>1838</v>
      </c>
      <c r="C281" s="418">
        <v>7</v>
      </c>
    </row>
    <row r="282" spans="1:3" ht="15.5" x14ac:dyDescent="0.35">
      <c r="A282" s="417" t="s">
        <v>1839</v>
      </c>
      <c r="B282" s="418" t="s">
        <v>1840</v>
      </c>
      <c r="C282" s="418">
        <v>6</v>
      </c>
    </row>
    <row r="283" spans="1:3" ht="15.5" x14ac:dyDescent="0.35">
      <c r="A283" s="417" t="s">
        <v>1841</v>
      </c>
      <c r="B283" s="418" t="s">
        <v>1842</v>
      </c>
      <c r="C283" s="418">
        <v>8</v>
      </c>
    </row>
    <row r="284" spans="1:3" ht="31" x14ac:dyDescent="0.35">
      <c r="A284" s="417" t="s">
        <v>790</v>
      </c>
      <c r="B284" s="418" t="s">
        <v>1843</v>
      </c>
      <c r="C284" s="418">
        <v>4</v>
      </c>
    </row>
    <row r="285" spans="1:3" ht="15.5" x14ac:dyDescent="0.35">
      <c r="A285" s="417" t="s">
        <v>1844</v>
      </c>
      <c r="B285" s="418" t="s">
        <v>1845</v>
      </c>
      <c r="C285" s="418">
        <v>8</v>
      </c>
    </row>
    <row r="286" spans="1:3" ht="15.5" x14ac:dyDescent="0.35">
      <c r="A286" s="417" t="s">
        <v>1846</v>
      </c>
      <c r="B286" s="418" t="s">
        <v>1847</v>
      </c>
      <c r="C286" s="418">
        <v>6</v>
      </c>
    </row>
    <row r="287" spans="1:3" ht="15.5" x14ac:dyDescent="0.35">
      <c r="A287" s="417" t="s">
        <v>405</v>
      </c>
      <c r="B287" s="418" t="s">
        <v>1848</v>
      </c>
      <c r="C287" s="418">
        <v>6</v>
      </c>
    </row>
    <row r="288" spans="1:3" ht="15.5" x14ac:dyDescent="0.35">
      <c r="A288" s="417" t="s">
        <v>1849</v>
      </c>
      <c r="B288" s="418" t="s">
        <v>1850</v>
      </c>
      <c r="C288" s="418">
        <v>6</v>
      </c>
    </row>
    <row r="289" spans="1:3" ht="15.5" x14ac:dyDescent="0.35">
      <c r="A289" s="417" t="s">
        <v>1851</v>
      </c>
      <c r="B289" s="418" t="s">
        <v>1852</v>
      </c>
      <c r="C289" s="418">
        <v>4</v>
      </c>
    </row>
    <row r="290" spans="1:3" ht="31" x14ac:dyDescent="0.35">
      <c r="A290" s="417" t="s">
        <v>1870</v>
      </c>
      <c r="B290" s="418" t="s">
        <v>1871</v>
      </c>
      <c r="C290" s="418">
        <v>8</v>
      </c>
    </row>
    <row r="291" spans="1:3" ht="15.5" x14ac:dyDescent="0.35">
      <c r="A291" s="417" t="s">
        <v>1853</v>
      </c>
      <c r="B291" s="418" t="s">
        <v>1369</v>
      </c>
      <c r="C291" s="418">
        <v>2</v>
      </c>
    </row>
    <row r="292" spans="1:3" ht="31" x14ac:dyDescent="0.35">
      <c r="A292" s="417" t="s">
        <v>1872</v>
      </c>
      <c r="B292" s="418" t="s">
        <v>1873</v>
      </c>
      <c r="C292" s="418">
        <v>7</v>
      </c>
    </row>
    <row r="293" spans="1:3" ht="15.5" x14ac:dyDescent="0.35">
      <c r="A293" s="417" t="s">
        <v>1874</v>
      </c>
      <c r="B293" s="418" t="s">
        <v>1875</v>
      </c>
      <c r="C293" s="418">
        <v>6</v>
      </c>
    </row>
    <row r="294" spans="1:3" ht="31" x14ac:dyDescent="0.35">
      <c r="A294" s="417" t="s">
        <v>1876</v>
      </c>
      <c r="B294" s="418" t="s">
        <v>1877</v>
      </c>
      <c r="C294" s="418">
        <v>4</v>
      </c>
    </row>
    <row r="295" spans="1:3" ht="15.5" x14ac:dyDescent="0.35">
      <c r="A295" s="417" t="s">
        <v>1878</v>
      </c>
      <c r="B295" s="418" t="s">
        <v>1879</v>
      </c>
      <c r="C295" s="418">
        <v>4</v>
      </c>
    </row>
    <row r="296" spans="1:3" ht="15.5" x14ac:dyDescent="0.35">
      <c r="A296" s="417" t="s">
        <v>1880</v>
      </c>
      <c r="B296" s="418" t="s">
        <v>1881</v>
      </c>
      <c r="C296" s="418">
        <v>5</v>
      </c>
    </row>
    <row r="297" spans="1:3" ht="15.5" x14ac:dyDescent="0.35">
      <c r="A297" s="417" t="s">
        <v>1882</v>
      </c>
      <c r="B297" s="418" t="s">
        <v>1883</v>
      </c>
      <c r="C297" s="418">
        <v>1</v>
      </c>
    </row>
    <row r="298" spans="1:3" ht="15.5" x14ac:dyDescent="0.35">
      <c r="A298" s="417" t="s">
        <v>1884</v>
      </c>
      <c r="B298" s="418" t="s">
        <v>1885</v>
      </c>
      <c r="C298" s="418">
        <v>4</v>
      </c>
    </row>
    <row r="299" spans="1:3" ht="15.5" x14ac:dyDescent="0.35">
      <c r="A299" s="417" t="s">
        <v>1886</v>
      </c>
      <c r="B299" s="418" t="s">
        <v>1887</v>
      </c>
      <c r="C299" s="418">
        <v>7</v>
      </c>
    </row>
    <row r="300" spans="1:3" ht="15.5" x14ac:dyDescent="0.35">
      <c r="A300" s="417" t="s">
        <v>1854</v>
      </c>
      <c r="B300" s="418" t="s">
        <v>1855</v>
      </c>
      <c r="C300" s="418">
        <v>2</v>
      </c>
    </row>
    <row r="301" spans="1:3" ht="15.5" x14ac:dyDescent="0.35">
      <c r="A301" s="417" t="s">
        <v>1856</v>
      </c>
      <c r="B301" s="418" t="s">
        <v>1857</v>
      </c>
      <c r="C301" s="418">
        <v>5</v>
      </c>
    </row>
    <row r="302" spans="1:3" ht="15.5" x14ac:dyDescent="0.35">
      <c r="A302" s="417" t="s">
        <v>1858</v>
      </c>
      <c r="B302" s="418" t="s">
        <v>1859</v>
      </c>
      <c r="C302" s="418">
        <v>5</v>
      </c>
    </row>
    <row r="303" spans="1:3" ht="15.5" x14ac:dyDescent="0.35">
      <c r="A303" s="417" t="s">
        <v>1860</v>
      </c>
      <c r="B303" s="418" t="s">
        <v>1861</v>
      </c>
      <c r="C303" s="418">
        <v>4</v>
      </c>
    </row>
    <row r="304" spans="1:3" ht="31" x14ac:dyDescent="0.35">
      <c r="A304" s="417" t="s">
        <v>1862</v>
      </c>
      <c r="B304" s="418" t="s">
        <v>1863</v>
      </c>
      <c r="C304" s="418">
        <v>4</v>
      </c>
    </row>
    <row r="305" spans="1:3" ht="15.5" x14ac:dyDescent="0.35">
      <c r="A305" s="417" t="s">
        <v>1864</v>
      </c>
      <c r="B305" s="418" t="s">
        <v>1865</v>
      </c>
      <c r="C305" s="418">
        <v>8</v>
      </c>
    </row>
    <row r="306" spans="1:3" ht="31" x14ac:dyDescent="0.35">
      <c r="A306" s="417" t="s">
        <v>1866</v>
      </c>
      <c r="B306" s="418" t="s">
        <v>1867</v>
      </c>
      <c r="C306" s="418">
        <v>7</v>
      </c>
    </row>
    <row r="307" spans="1:3" ht="31" x14ac:dyDescent="0.35">
      <c r="A307" s="417" t="s">
        <v>1868</v>
      </c>
      <c r="B307" s="418" t="s">
        <v>1869</v>
      </c>
      <c r="C307" s="418">
        <v>6</v>
      </c>
    </row>
    <row r="308" spans="1:3" ht="15.5" x14ac:dyDescent="0.35">
      <c r="A308" s="417" t="s">
        <v>1888</v>
      </c>
      <c r="B308" s="418" t="s">
        <v>1889</v>
      </c>
      <c r="C308" s="418">
        <v>6</v>
      </c>
    </row>
    <row r="309" spans="1:3" ht="15.5" x14ac:dyDescent="0.35">
      <c r="A309" s="417" t="s">
        <v>1906</v>
      </c>
      <c r="B309" s="418" t="s">
        <v>1907</v>
      </c>
      <c r="C309" s="418">
        <v>5</v>
      </c>
    </row>
    <row r="310" spans="1:3" ht="15.5" x14ac:dyDescent="0.35">
      <c r="A310" s="417" t="s">
        <v>665</v>
      </c>
      <c r="B310" s="418" t="s">
        <v>1369</v>
      </c>
      <c r="C310" s="418">
        <v>2</v>
      </c>
    </row>
    <row r="311" spans="1:3" ht="15.5" x14ac:dyDescent="0.35">
      <c r="A311" s="417" t="s">
        <v>1908</v>
      </c>
      <c r="B311" s="418" t="s">
        <v>1909</v>
      </c>
      <c r="C311" s="418">
        <v>1</v>
      </c>
    </row>
    <row r="312" spans="1:3" ht="15.5" x14ac:dyDescent="0.35">
      <c r="A312" s="417" t="s">
        <v>1910</v>
      </c>
      <c r="B312" s="418" t="s">
        <v>1911</v>
      </c>
      <c r="C312" s="418">
        <v>4</v>
      </c>
    </row>
    <row r="313" spans="1:3" ht="15.5" x14ac:dyDescent="0.35">
      <c r="A313" s="417" t="s">
        <v>1912</v>
      </c>
      <c r="B313" s="418" t="s">
        <v>1913</v>
      </c>
      <c r="C313" s="418">
        <v>5</v>
      </c>
    </row>
    <row r="314" spans="1:3" ht="15.5" x14ac:dyDescent="0.35">
      <c r="A314" s="417" t="s">
        <v>1914</v>
      </c>
      <c r="B314" s="418" t="s">
        <v>1915</v>
      </c>
      <c r="C314" s="418">
        <v>3</v>
      </c>
    </row>
    <row r="315" spans="1:3" ht="15.5" x14ac:dyDescent="0.35">
      <c r="A315" s="417" t="s">
        <v>1135</v>
      </c>
      <c r="B315" s="418" t="s">
        <v>1916</v>
      </c>
      <c r="C315" s="418">
        <v>6</v>
      </c>
    </row>
    <row r="316" spans="1:3" ht="15.5" x14ac:dyDescent="0.35">
      <c r="A316" s="417" t="s">
        <v>759</v>
      </c>
      <c r="B316" s="418" t="s">
        <v>1917</v>
      </c>
      <c r="C316" s="418">
        <v>4</v>
      </c>
    </row>
    <row r="317" spans="1:3" ht="15.5" x14ac:dyDescent="0.35">
      <c r="A317" s="417" t="s">
        <v>793</v>
      </c>
      <c r="B317" s="418" t="s">
        <v>1918</v>
      </c>
      <c r="C317" s="418">
        <v>5</v>
      </c>
    </row>
    <row r="318" spans="1:3" ht="15.5" x14ac:dyDescent="0.35">
      <c r="A318" s="417" t="s">
        <v>1919</v>
      </c>
      <c r="B318" s="418" t="s">
        <v>1920</v>
      </c>
      <c r="C318" s="418">
        <v>4</v>
      </c>
    </row>
    <row r="319" spans="1:3" ht="15.5" x14ac:dyDescent="0.35">
      <c r="A319" s="417" t="s">
        <v>1921</v>
      </c>
      <c r="B319" s="418" t="s">
        <v>1922</v>
      </c>
      <c r="C319" s="418">
        <v>6</v>
      </c>
    </row>
    <row r="320" spans="1:3" ht="15.5" x14ac:dyDescent="0.35">
      <c r="A320" s="417" t="s">
        <v>1890</v>
      </c>
      <c r="B320" s="418" t="s">
        <v>1891</v>
      </c>
      <c r="C320" s="418">
        <v>5</v>
      </c>
    </row>
    <row r="321" spans="1:3" ht="15.5" x14ac:dyDescent="0.35">
      <c r="A321" s="417" t="s">
        <v>1923</v>
      </c>
      <c r="B321" s="418" t="s">
        <v>1924</v>
      </c>
      <c r="C321" s="418">
        <v>6</v>
      </c>
    </row>
    <row r="322" spans="1:3" ht="15.5" x14ac:dyDescent="0.35">
      <c r="A322" s="417" t="s">
        <v>797</v>
      </c>
      <c r="B322" s="418" t="s">
        <v>1925</v>
      </c>
      <c r="C322" s="418">
        <v>4</v>
      </c>
    </row>
    <row r="323" spans="1:3" ht="15.5" x14ac:dyDescent="0.35">
      <c r="A323" s="417" t="s">
        <v>1926</v>
      </c>
      <c r="B323" s="418" t="s">
        <v>1927</v>
      </c>
      <c r="C323" s="418">
        <v>6</v>
      </c>
    </row>
    <row r="324" spans="1:3" ht="15.5" x14ac:dyDescent="0.35">
      <c r="A324" s="417" t="s">
        <v>1928</v>
      </c>
      <c r="B324" s="418" t="s">
        <v>1929</v>
      </c>
      <c r="C324" s="418">
        <v>3</v>
      </c>
    </row>
    <row r="325" spans="1:3" ht="15.5" x14ac:dyDescent="0.35">
      <c r="A325" s="417" t="s">
        <v>1930</v>
      </c>
      <c r="B325" s="418" t="s">
        <v>1931</v>
      </c>
      <c r="C325" s="418">
        <v>5</v>
      </c>
    </row>
    <row r="326" spans="1:3" ht="15.5" x14ac:dyDescent="0.35">
      <c r="A326" s="417" t="s">
        <v>432</v>
      </c>
      <c r="B326" s="418" t="s">
        <v>1932</v>
      </c>
      <c r="C326" s="418">
        <v>4</v>
      </c>
    </row>
    <row r="327" spans="1:3" ht="15.5" x14ac:dyDescent="0.35">
      <c r="A327" s="417" t="s">
        <v>1933</v>
      </c>
      <c r="B327" s="418" t="s">
        <v>1934</v>
      </c>
      <c r="C327" s="418">
        <v>3</v>
      </c>
    </row>
    <row r="328" spans="1:3" ht="15.5" x14ac:dyDescent="0.35">
      <c r="A328" s="417" t="s">
        <v>1935</v>
      </c>
      <c r="B328" s="418" t="s">
        <v>1936</v>
      </c>
      <c r="C328" s="418">
        <v>4</v>
      </c>
    </row>
    <row r="329" spans="1:3" ht="15.5" x14ac:dyDescent="0.35">
      <c r="A329" s="417" t="s">
        <v>1937</v>
      </c>
      <c r="B329" s="418" t="s">
        <v>1938</v>
      </c>
      <c r="C329" s="418">
        <v>5</v>
      </c>
    </row>
    <row r="330" spans="1:3" ht="15.5" x14ac:dyDescent="0.35">
      <c r="A330" s="417" t="s">
        <v>1939</v>
      </c>
      <c r="B330" s="418" t="s">
        <v>1940</v>
      </c>
      <c r="C330" s="418">
        <v>4</v>
      </c>
    </row>
    <row r="331" spans="1:3" ht="15.5" x14ac:dyDescent="0.35">
      <c r="A331" s="417" t="s">
        <v>1892</v>
      </c>
      <c r="B331" s="418" t="s">
        <v>1893</v>
      </c>
      <c r="C331" s="418">
        <v>5</v>
      </c>
    </row>
    <row r="332" spans="1:3" ht="15.5" x14ac:dyDescent="0.35">
      <c r="A332" s="417" t="s">
        <v>1941</v>
      </c>
      <c r="B332" s="418" t="s">
        <v>1942</v>
      </c>
      <c r="C332" s="418">
        <v>5</v>
      </c>
    </row>
    <row r="333" spans="1:3" ht="15.5" x14ac:dyDescent="0.35">
      <c r="A333" s="417" t="s">
        <v>1943</v>
      </c>
      <c r="B333" s="418" t="s">
        <v>1944</v>
      </c>
      <c r="C333" s="418">
        <v>4</v>
      </c>
    </row>
    <row r="334" spans="1:3" ht="15.5" x14ac:dyDescent="0.35">
      <c r="A334" s="417" t="s">
        <v>1945</v>
      </c>
      <c r="B334" s="418" t="s">
        <v>1946</v>
      </c>
      <c r="C334" s="418">
        <v>4</v>
      </c>
    </row>
    <row r="335" spans="1:3" ht="15.5" x14ac:dyDescent="0.35">
      <c r="A335" s="417" t="s">
        <v>1947</v>
      </c>
      <c r="B335" s="418" t="s">
        <v>1948</v>
      </c>
      <c r="C335" s="418">
        <v>5</v>
      </c>
    </row>
    <row r="336" spans="1:3" ht="31" x14ac:dyDescent="0.35">
      <c r="A336" s="417" t="s">
        <v>1949</v>
      </c>
      <c r="B336" s="418" t="s">
        <v>1950</v>
      </c>
      <c r="C336" s="418">
        <v>6</v>
      </c>
    </row>
    <row r="337" spans="1:3" ht="15.5" x14ac:dyDescent="0.35">
      <c r="A337" s="417" t="s">
        <v>1951</v>
      </c>
      <c r="B337" s="418" t="s">
        <v>1952</v>
      </c>
      <c r="C337" s="418">
        <v>5</v>
      </c>
    </row>
    <row r="338" spans="1:3" ht="15.5" x14ac:dyDescent="0.35">
      <c r="A338" s="417" t="s">
        <v>648</v>
      </c>
      <c r="B338" s="418" t="s">
        <v>1953</v>
      </c>
      <c r="C338" s="418">
        <v>5</v>
      </c>
    </row>
    <row r="339" spans="1:3" ht="15.5" x14ac:dyDescent="0.35">
      <c r="A339" s="417" t="s">
        <v>1954</v>
      </c>
      <c r="B339" s="418" t="s">
        <v>1955</v>
      </c>
      <c r="C339" s="418">
        <v>6</v>
      </c>
    </row>
    <row r="340" spans="1:3" ht="15.5" x14ac:dyDescent="0.35">
      <c r="A340" s="417" t="s">
        <v>1956</v>
      </c>
      <c r="B340" s="418" t="s">
        <v>1957</v>
      </c>
      <c r="C340" s="418">
        <v>5</v>
      </c>
    </row>
    <row r="341" spans="1:3" ht="15.5" x14ac:dyDescent="0.35">
      <c r="A341" s="417" t="s">
        <v>1958</v>
      </c>
      <c r="B341" s="418" t="s">
        <v>1959</v>
      </c>
      <c r="C341" s="418">
        <v>5</v>
      </c>
    </row>
    <row r="342" spans="1:3" ht="15.5" x14ac:dyDescent="0.35">
      <c r="A342" s="417" t="s">
        <v>1894</v>
      </c>
      <c r="B342" s="418" t="s">
        <v>1895</v>
      </c>
      <c r="C342" s="418">
        <v>3</v>
      </c>
    </row>
    <row r="343" spans="1:3" ht="15.5" x14ac:dyDescent="0.35">
      <c r="A343" s="417" t="s">
        <v>1960</v>
      </c>
      <c r="B343" s="418" t="s">
        <v>1961</v>
      </c>
      <c r="C343" s="418">
        <v>6</v>
      </c>
    </row>
    <row r="344" spans="1:3" ht="15.5" x14ac:dyDescent="0.35">
      <c r="A344" s="417" t="s">
        <v>1962</v>
      </c>
      <c r="B344" s="418" t="s">
        <v>1963</v>
      </c>
      <c r="C344" s="418">
        <v>6</v>
      </c>
    </row>
    <row r="345" spans="1:3" ht="15.5" x14ac:dyDescent="0.35">
      <c r="A345" s="417" t="s">
        <v>172</v>
      </c>
      <c r="B345" s="418" t="s">
        <v>1964</v>
      </c>
      <c r="C345" s="418">
        <v>6</v>
      </c>
    </row>
    <row r="346" spans="1:3" ht="15.5" x14ac:dyDescent="0.35">
      <c r="A346" s="417" t="s">
        <v>1965</v>
      </c>
      <c r="B346" s="418" t="s">
        <v>1966</v>
      </c>
      <c r="C346" s="418">
        <v>6</v>
      </c>
    </row>
    <row r="347" spans="1:3" ht="15.5" x14ac:dyDescent="0.35">
      <c r="A347" s="417" t="s">
        <v>1967</v>
      </c>
      <c r="B347" s="418" t="s">
        <v>1968</v>
      </c>
      <c r="C347" s="418">
        <v>6</v>
      </c>
    </row>
    <row r="348" spans="1:3" ht="15.5" x14ac:dyDescent="0.35">
      <c r="A348" s="417" t="s">
        <v>1969</v>
      </c>
      <c r="B348" s="418" t="s">
        <v>1970</v>
      </c>
      <c r="C348" s="418">
        <v>5</v>
      </c>
    </row>
    <row r="349" spans="1:3" ht="15.5" x14ac:dyDescent="0.35">
      <c r="A349" s="417" t="s">
        <v>1896</v>
      </c>
      <c r="B349" s="418" t="s">
        <v>1897</v>
      </c>
      <c r="C349" s="418">
        <v>6</v>
      </c>
    </row>
    <row r="350" spans="1:3" ht="15.5" x14ac:dyDescent="0.35">
      <c r="A350" s="417" t="s">
        <v>1898</v>
      </c>
      <c r="B350" s="418" t="s">
        <v>1899</v>
      </c>
      <c r="C350" s="418">
        <v>5</v>
      </c>
    </row>
    <row r="351" spans="1:3" ht="15.5" x14ac:dyDescent="0.35">
      <c r="A351" s="417" t="s">
        <v>1900</v>
      </c>
      <c r="B351" s="418" t="s">
        <v>1901</v>
      </c>
      <c r="C351" s="418">
        <v>5</v>
      </c>
    </row>
    <row r="352" spans="1:3" ht="15.5" x14ac:dyDescent="0.35">
      <c r="A352" s="417" t="s">
        <v>1902</v>
      </c>
      <c r="B352" s="418" t="s">
        <v>1903</v>
      </c>
      <c r="C352" s="418">
        <v>6</v>
      </c>
    </row>
    <row r="353" spans="1:3" ht="15.5" x14ac:dyDescent="0.35">
      <c r="A353" s="417" t="s">
        <v>1904</v>
      </c>
      <c r="B353" s="418" t="s">
        <v>1905</v>
      </c>
      <c r="C353" s="418">
        <v>5</v>
      </c>
    </row>
    <row r="354" spans="1:3" ht="15.5" x14ac:dyDescent="0.35">
      <c r="A354" s="417" t="s">
        <v>537</v>
      </c>
      <c r="B354" s="418" t="s">
        <v>1971</v>
      </c>
      <c r="C354" s="418">
        <v>6</v>
      </c>
    </row>
    <row r="355" spans="1:3" ht="15.5" x14ac:dyDescent="0.35">
      <c r="A355" s="417" t="s">
        <v>1986</v>
      </c>
      <c r="B355" s="418" t="s">
        <v>1987</v>
      </c>
      <c r="C355" s="418">
        <v>3</v>
      </c>
    </row>
    <row r="356" spans="1:3" ht="15.5" x14ac:dyDescent="0.35">
      <c r="A356" s="417" t="s">
        <v>1988</v>
      </c>
      <c r="B356" s="418" t="s">
        <v>1369</v>
      </c>
      <c r="C356" s="418">
        <v>2</v>
      </c>
    </row>
    <row r="357" spans="1:3" ht="15.5" x14ac:dyDescent="0.35">
      <c r="A357" s="417" t="s">
        <v>1186</v>
      </c>
      <c r="B357" s="418" t="s">
        <v>1989</v>
      </c>
      <c r="C357" s="418">
        <v>7</v>
      </c>
    </row>
    <row r="358" spans="1:3" ht="15.5" x14ac:dyDescent="0.35">
      <c r="A358" s="417" t="s">
        <v>1990</v>
      </c>
      <c r="B358" s="418" t="s">
        <v>1991</v>
      </c>
      <c r="C358" s="418">
        <v>6</v>
      </c>
    </row>
    <row r="359" spans="1:3" ht="15.5" x14ac:dyDescent="0.35">
      <c r="A359" s="417" t="s">
        <v>1992</v>
      </c>
      <c r="B359" s="418" t="s">
        <v>1993</v>
      </c>
      <c r="C359" s="418">
        <v>7</v>
      </c>
    </row>
    <row r="360" spans="1:3" ht="15.5" x14ac:dyDescent="0.35">
      <c r="A360" s="417" t="s">
        <v>1994</v>
      </c>
      <c r="B360" s="418" t="s">
        <v>1995</v>
      </c>
      <c r="C360" s="418">
        <v>5</v>
      </c>
    </row>
    <row r="361" spans="1:3" ht="15.5" x14ac:dyDescent="0.35">
      <c r="A361" s="417" t="s">
        <v>1996</v>
      </c>
      <c r="B361" s="418" t="s">
        <v>1997</v>
      </c>
      <c r="C361" s="418">
        <v>5</v>
      </c>
    </row>
    <row r="362" spans="1:3" ht="15.5" x14ac:dyDescent="0.35">
      <c r="A362" s="417" t="s">
        <v>1998</v>
      </c>
      <c r="B362" s="418" t="s">
        <v>1999</v>
      </c>
      <c r="C362" s="418">
        <v>6</v>
      </c>
    </row>
    <row r="363" spans="1:3" ht="15.5" x14ac:dyDescent="0.35">
      <c r="A363" s="417" t="s">
        <v>2000</v>
      </c>
      <c r="B363" s="418" t="s">
        <v>2001</v>
      </c>
      <c r="C363" s="418">
        <v>5</v>
      </c>
    </row>
    <row r="364" spans="1:3" ht="15.5" x14ac:dyDescent="0.35">
      <c r="A364" s="417" t="s">
        <v>2002</v>
      </c>
      <c r="B364" s="418" t="s">
        <v>2003</v>
      </c>
      <c r="C364" s="418">
        <v>4</v>
      </c>
    </row>
    <row r="365" spans="1:3" ht="15.5" x14ac:dyDescent="0.35">
      <c r="A365" s="417" t="s">
        <v>2004</v>
      </c>
      <c r="B365" s="418" t="s">
        <v>2005</v>
      </c>
      <c r="C365" s="418">
        <v>2</v>
      </c>
    </row>
    <row r="366" spans="1:3" ht="15.5" x14ac:dyDescent="0.35">
      <c r="A366" s="417" t="s">
        <v>253</v>
      </c>
      <c r="B366" s="418" t="s">
        <v>1972</v>
      </c>
      <c r="C366" s="418">
        <v>5</v>
      </c>
    </row>
    <row r="367" spans="1:3" ht="15.5" x14ac:dyDescent="0.35">
      <c r="A367" s="417" t="s">
        <v>2006</v>
      </c>
      <c r="B367" s="418" t="s">
        <v>2007</v>
      </c>
      <c r="C367" s="418">
        <v>4</v>
      </c>
    </row>
    <row r="368" spans="1:3" ht="15.5" x14ac:dyDescent="0.35">
      <c r="A368" s="417" t="s">
        <v>2008</v>
      </c>
      <c r="B368" s="418" t="s">
        <v>2009</v>
      </c>
      <c r="C368" s="418">
        <v>4</v>
      </c>
    </row>
    <row r="369" spans="1:3" ht="15.5" x14ac:dyDescent="0.35">
      <c r="A369" s="417" t="s">
        <v>2010</v>
      </c>
      <c r="B369" s="418" t="s">
        <v>2011</v>
      </c>
      <c r="C369" s="418">
        <v>5</v>
      </c>
    </row>
    <row r="370" spans="1:3" ht="15.5" x14ac:dyDescent="0.35">
      <c r="A370" s="417" t="s">
        <v>2012</v>
      </c>
      <c r="B370" s="418" t="s">
        <v>2013</v>
      </c>
      <c r="C370" s="418">
        <v>2</v>
      </c>
    </row>
    <row r="371" spans="1:3" ht="15.5" x14ac:dyDescent="0.35">
      <c r="A371" s="417" t="s">
        <v>2014</v>
      </c>
      <c r="B371" s="418" t="s">
        <v>2015</v>
      </c>
      <c r="C371" s="418">
        <v>4</v>
      </c>
    </row>
    <row r="372" spans="1:3" ht="15.5" x14ac:dyDescent="0.35">
      <c r="A372" s="417" t="s">
        <v>2016</v>
      </c>
      <c r="B372" s="418" t="s">
        <v>2017</v>
      </c>
      <c r="C372" s="418">
        <v>4</v>
      </c>
    </row>
    <row r="373" spans="1:3" ht="15.5" x14ac:dyDescent="0.35">
      <c r="A373" s="417" t="s">
        <v>2018</v>
      </c>
      <c r="B373" s="418" t="s">
        <v>2019</v>
      </c>
      <c r="C373" s="418">
        <v>5</v>
      </c>
    </row>
    <row r="374" spans="1:3" ht="15.5" x14ac:dyDescent="0.35">
      <c r="A374" s="417" t="s">
        <v>2020</v>
      </c>
      <c r="B374" s="418" t="s">
        <v>2021</v>
      </c>
      <c r="C374" s="418">
        <v>8</v>
      </c>
    </row>
    <row r="375" spans="1:3" ht="15.5" x14ac:dyDescent="0.35">
      <c r="A375" s="417" t="s">
        <v>2022</v>
      </c>
      <c r="B375" s="418" t="s">
        <v>2023</v>
      </c>
      <c r="C375" s="418">
        <v>3</v>
      </c>
    </row>
    <row r="376" spans="1:3" ht="15.5" x14ac:dyDescent="0.35">
      <c r="A376" s="417" t="s">
        <v>2024</v>
      </c>
      <c r="B376" s="418" t="s">
        <v>2025</v>
      </c>
      <c r="C376" s="418">
        <v>4</v>
      </c>
    </row>
    <row r="377" spans="1:3" ht="15.5" x14ac:dyDescent="0.35">
      <c r="A377" s="417" t="s">
        <v>1973</v>
      </c>
      <c r="B377" s="418" t="s">
        <v>1974</v>
      </c>
      <c r="C377" s="418">
        <v>6</v>
      </c>
    </row>
    <row r="378" spans="1:3" ht="15.5" x14ac:dyDescent="0.35">
      <c r="A378" s="417" t="s">
        <v>2026</v>
      </c>
      <c r="B378" s="418" t="s">
        <v>2027</v>
      </c>
      <c r="C378" s="418">
        <v>4</v>
      </c>
    </row>
    <row r="379" spans="1:3" ht="31" x14ac:dyDescent="0.35">
      <c r="A379" s="417" t="s">
        <v>2028</v>
      </c>
      <c r="B379" s="418" t="s">
        <v>2029</v>
      </c>
      <c r="C379" s="418">
        <v>4</v>
      </c>
    </row>
    <row r="380" spans="1:3" ht="15.5" x14ac:dyDescent="0.35">
      <c r="A380" s="417" t="s">
        <v>2030</v>
      </c>
      <c r="B380" s="418" t="s">
        <v>2031</v>
      </c>
      <c r="C380" s="418">
        <v>5</v>
      </c>
    </row>
    <row r="381" spans="1:3" ht="15.5" x14ac:dyDescent="0.35">
      <c r="A381" s="417" t="s">
        <v>553</v>
      </c>
      <c r="B381" s="418" t="s">
        <v>2032</v>
      </c>
      <c r="C381" s="418">
        <v>5</v>
      </c>
    </row>
    <row r="382" spans="1:3" ht="15.5" x14ac:dyDescent="0.35">
      <c r="A382" s="417" t="s">
        <v>262</v>
      </c>
      <c r="B382" s="418" t="s">
        <v>2033</v>
      </c>
      <c r="C382" s="418">
        <v>5</v>
      </c>
    </row>
    <row r="383" spans="1:3" ht="15.5" x14ac:dyDescent="0.35">
      <c r="A383" s="417" t="s">
        <v>2034</v>
      </c>
      <c r="B383" s="418" t="s">
        <v>2035</v>
      </c>
      <c r="C383" s="418">
        <v>4</v>
      </c>
    </row>
    <row r="384" spans="1:3" ht="15.5" x14ac:dyDescent="0.35">
      <c r="A384" s="417" t="s">
        <v>2036</v>
      </c>
      <c r="B384" s="418" t="s">
        <v>2037</v>
      </c>
      <c r="C384" s="418">
        <v>6</v>
      </c>
    </row>
    <row r="385" spans="1:3" ht="15.5" x14ac:dyDescent="0.35">
      <c r="A385" s="417" t="s">
        <v>7152</v>
      </c>
      <c r="B385" s="418" t="s">
        <v>7153</v>
      </c>
      <c r="C385" s="418">
        <v>5</v>
      </c>
    </row>
    <row r="386" spans="1:3" ht="15.5" x14ac:dyDescent="0.35">
      <c r="A386" s="417" t="s">
        <v>1975</v>
      </c>
      <c r="B386" s="418" t="s">
        <v>1976</v>
      </c>
      <c r="C386" s="418">
        <v>6</v>
      </c>
    </row>
    <row r="387" spans="1:3" ht="15.5" x14ac:dyDescent="0.35">
      <c r="A387" s="417" t="s">
        <v>257</v>
      </c>
      <c r="B387" s="418" t="s">
        <v>1977</v>
      </c>
      <c r="C387" s="418">
        <v>4</v>
      </c>
    </row>
    <row r="388" spans="1:3" ht="15.5" x14ac:dyDescent="0.35">
      <c r="A388" s="417" t="s">
        <v>1978</v>
      </c>
      <c r="B388" s="418" t="s">
        <v>1979</v>
      </c>
      <c r="C388" s="418">
        <v>5</v>
      </c>
    </row>
    <row r="389" spans="1:3" ht="15.5" x14ac:dyDescent="0.35">
      <c r="A389" s="417" t="s">
        <v>1980</v>
      </c>
      <c r="B389" s="418" t="s">
        <v>1981</v>
      </c>
      <c r="C389" s="418">
        <v>4</v>
      </c>
    </row>
    <row r="390" spans="1:3" ht="15.5" x14ac:dyDescent="0.35">
      <c r="A390" s="417" t="s">
        <v>1982</v>
      </c>
      <c r="B390" s="418" t="s">
        <v>1983</v>
      </c>
      <c r="C390" s="418">
        <v>3</v>
      </c>
    </row>
    <row r="391" spans="1:3" ht="15.5" x14ac:dyDescent="0.35">
      <c r="A391" s="417" t="s">
        <v>1984</v>
      </c>
      <c r="B391" s="418" t="s">
        <v>1985</v>
      </c>
      <c r="C391" s="418">
        <v>2</v>
      </c>
    </row>
    <row r="392" spans="1:3" ht="15.5" x14ac:dyDescent="0.35">
      <c r="A392" s="417" t="s">
        <v>7154</v>
      </c>
      <c r="B392" s="418" t="s">
        <v>7155</v>
      </c>
      <c r="C392" s="418">
        <v>2</v>
      </c>
    </row>
    <row r="393" spans="1:3" ht="15.5" x14ac:dyDescent="0.35">
      <c r="A393" s="417" t="s">
        <v>7156</v>
      </c>
      <c r="B393" s="418" t="s">
        <v>1369</v>
      </c>
      <c r="C393" s="418">
        <v>2</v>
      </c>
    </row>
    <row r="394" spans="1:3" ht="31" x14ac:dyDescent="0.35">
      <c r="A394" s="417" t="s">
        <v>7157</v>
      </c>
      <c r="B394" s="418" t="s">
        <v>7158</v>
      </c>
      <c r="C394" s="418">
        <v>3</v>
      </c>
    </row>
    <row r="395" spans="1:3" ht="15.5" x14ac:dyDescent="0.35">
      <c r="A395" s="417" t="s">
        <v>7159</v>
      </c>
      <c r="B395" s="418" t="s">
        <v>7160</v>
      </c>
      <c r="C395" s="418">
        <v>4</v>
      </c>
    </row>
    <row r="396" spans="1:3" ht="15.5" x14ac:dyDescent="0.35">
      <c r="A396" s="417" t="s">
        <v>2057</v>
      </c>
      <c r="B396" s="418" t="s">
        <v>2058</v>
      </c>
      <c r="C396" s="418">
        <v>1</v>
      </c>
    </row>
    <row r="397" spans="1:3" ht="15.5" x14ac:dyDescent="0.35">
      <c r="A397" s="417" t="s">
        <v>2059</v>
      </c>
      <c r="B397" s="418" t="s">
        <v>2060</v>
      </c>
      <c r="C397" s="418">
        <v>1</v>
      </c>
    </row>
    <row r="398" spans="1:3" ht="15.5" x14ac:dyDescent="0.35">
      <c r="A398" s="417" t="s">
        <v>2061</v>
      </c>
      <c r="B398" s="418" t="s">
        <v>1369</v>
      </c>
      <c r="C398" s="418">
        <v>2</v>
      </c>
    </row>
    <row r="399" spans="1:3" ht="15.5" x14ac:dyDescent="0.35">
      <c r="A399" s="417" t="s">
        <v>2062</v>
      </c>
      <c r="B399" s="418" t="s">
        <v>2063</v>
      </c>
      <c r="C399" s="418">
        <v>1</v>
      </c>
    </row>
    <row r="400" spans="1:3" ht="15.5" x14ac:dyDescent="0.35">
      <c r="A400" s="417" t="s">
        <v>2064</v>
      </c>
      <c r="B400" s="418" t="s">
        <v>2065</v>
      </c>
      <c r="C400" s="418">
        <v>1</v>
      </c>
    </row>
    <row r="401" spans="1:3" ht="15.5" x14ac:dyDescent="0.35">
      <c r="A401" s="417" t="s">
        <v>2066</v>
      </c>
      <c r="B401" s="418" t="s">
        <v>2067</v>
      </c>
      <c r="C401" s="418">
        <v>1</v>
      </c>
    </row>
    <row r="402" spans="1:3" ht="15.5" x14ac:dyDescent="0.35">
      <c r="A402" s="417" t="s">
        <v>2068</v>
      </c>
      <c r="B402" s="418" t="s">
        <v>2069</v>
      </c>
      <c r="C402" s="418">
        <v>1</v>
      </c>
    </row>
    <row r="403" spans="1:3" ht="15.5" x14ac:dyDescent="0.35">
      <c r="A403" s="417" t="s">
        <v>2070</v>
      </c>
      <c r="B403" s="418" t="s">
        <v>2071</v>
      </c>
      <c r="C403" s="418">
        <v>1</v>
      </c>
    </row>
    <row r="404" spans="1:3" ht="15.5" x14ac:dyDescent="0.35">
      <c r="A404" s="417" t="s">
        <v>2072</v>
      </c>
      <c r="B404" s="418" t="s">
        <v>2073</v>
      </c>
      <c r="C404" s="418">
        <v>1</v>
      </c>
    </row>
    <row r="405" spans="1:3" ht="15.5" x14ac:dyDescent="0.35">
      <c r="A405" s="417" t="s">
        <v>2074</v>
      </c>
      <c r="B405" s="418" t="s">
        <v>2075</v>
      </c>
      <c r="C405" s="418">
        <v>1</v>
      </c>
    </row>
    <row r="406" spans="1:3" ht="15.5" x14ac:dyDescent="0.35">
      <c r="A406" s="417" t="s">
        <v>2076</v>
      </c>
      <c r="B406" s="418" t="s">
        <v>2077</v>
      </c>
      <c r="C406" s="418">
        <v>1</v>
      </c>
    </row>
    <row r="407" spans="1:3" ht="15.5" x14ac:dyDescent="0.35">
      <c r="A407" s="417" t="s">
        <v>2078</v>
      </c>
      <c r="B407" s="418" t="s">
        <v>2079</v>
      </c>
      <c r="C407" s="418">
        <v>1</v>
      </c>
    </row>
    <row r="408" spans="1:3" ht="15.5" x14ac:dyDescent="0.35">
      <c r="A408" s="417" t="s">
        <v>2080</v>
      </c>
      <c r="B408" s="418" t="s">
        <v>2081</v>
      </c>
      <c r="C408" s="418">
        <v>1</v>
      </c>
    </row>
    <row r="409" spans="1:3" ht="15.5" x14ac:dyDescent="0.35">
      <c r="A409" s="417" t="s">
        <v>2082</v>
      </c>
      <c r="B409" s="418" t="s">
        <v>2083</v>
      </c>
      <c r="C409" s="418">
        <v>1</v>
      </c>
    </row>
    <row r="410" spans="1:3" ht="15.5" x14ac:dyDescent="0.35">
      <c r="A410" s="417" t="s">
        <v>2084</v>
      </c>
      <c r="B410" s="418" t="s">
        <v>2085</v>
      </c>
      <c r="C410" s="418">
        <v>1</v>
      </c>
    </row>
    <row r="411" spans="1:3" ht="15.5" x14ac:dyDescent="0.35">
      <c r="A411" s="417" t="s">
        <v>2086</v>
      </c>
      <c r="B411" s="418" t="s">
        <v>2087</v>
      </c>
      <c r="C411" s="418">
        <v>1</v>
      </c>
    </row>
    <row r="412" spans="1:3" ht="15.5" x14ac:dyDescent="0.35">
      <c r="A412" s="417" t="s">
        <v>2088</v>
      </c>
      <c r="B412" s="418" t="s">
        <v>2089</v>
      </c>
      <c r="C412" s="418">
        <v>1</v>
      </c>
    </row>
    <row r="413" spans="1:3" ht="15.5" x14ac:dyDescent="0.35">
      <c r="A413" s="417" t="s">
        <v>2090</v>
      </c>
      <c r="B413" s="418" t="s">
        <v>2091</v>
      </c>
      <c r="C413" s="418">
        <v>1</v>
      </c>
    </row>
    <row r="414" spans="1:3" ht="15.5" x14ac:dyDescent="0.35">
      <c r="A414" s="417" t="s">
        <v>2092</v>
      </c>
      <c r="B414" s="418" t="s">
        <v>2093</v>
      </c>
      <c r="C414" s="418">
        <v>1</v>
      </c>
    </row>
    <row r="415" spans="1:3" ht="15.5" x14ac:dyDescent="0.35">
      <c r="A415" s="417" t="s">
        <v>2094</v>
      </c>
      <c r="B415" s="418" t="s">
        <v>2095</v>
      </c>
      <c r="C415" s="418">
        <v>1</v>
      </c>
    </row>
    <row r="416" spans="1:3" ht="15.5" x14ac:dyDescent="0.35">
      <c r="A416" s="417" t="s">
        <v>2096</v>
      </c>
      <c r="B416" s="418" t="s">
        <v>2097</v>
      </c>
      <c r="C416" s="418">
        <v>1</v>
      </c>
    </row>
    <row r="417" spans="1:3" ht="15.5" x14ac:dyDescent="0.35">
      <c r="A417" s="417" t="s">
        <v>2098</v>
      </c>
      <c r="B417" s="418" t="s">
        <v>2099</v>
      </c>
      <c r="C417" s="418">
        <v>1</v>
      </c>
    </row>
    <row r="418" spans="1:3" ht="15.5" x14ac:dyDescent="0.35">
      <c r="A418" s="417" t="s">
        <v>2100</v>
      </c>
      <c r="B418" s="418" t="s">
        <v>2101</v>
      </c>
      <c r="C418" s="418">
        <v>1</v>
      </c>
    </row>
    <row r="419" spans="1:3" ht="15.5" x14ac:dyDescent="0.35">
      <c r="A419" s="417" t="s">
        <v>2102</v>
      </c>
      <c r="B419" s="418" t="s">
        <v>2103</v>
      </c>
      <c r="C419" s="418">
        <v>1</v>
      </c>
    </row>
    <row r="420" spans="1:3" ht="15.5" x14ac:dyDescent="0.35">
      <c r="A420" s="417" t="s">
        <v>2104</v>
      </c>
      <c r="B420" s="418" t="s">
        <v>2105</v>
      </c>
      <c r="C420" s="418">
        <v>1</v>
      </c>
    </row>
    <row r="421" spans="1:3" ht="15.5" x14ac:dyDescent="0.35">
      <c r="A421" s="417" t="s">
        <v>2106</v>
      </c>
      <c r="B421" s="418" t="s">
        <v>2107</v>
      </c>
      <c r="C421" s="418">
        <v>1</v>
      </c>
    </row>
    <row r="422" spans="1:3" ht="15.5" x14ac:dyDescent="0.35">
      <c r="A422" s="417" t="s">
        <v>2108</v>
      </c>
      <c r="B422" s="418" t="s">
        <v>2109</v>
      </c>
      <c r="C422" s="418">
        <v>1</v>
      </c>
    </row>
    <row r="423" spans="1:3" ht="15.5" x14ac:dyDescent="0.35">
      <c r="A423" s="417" t="s">
        <v>2110</v>
      </c>
      <c r="B423" s="418" t="s">
        <v>2111</v>
      </c>
      <c r="C423" s="418">
        <v>1</v>
      </c>
    </row>
    <row r="424" spans="1:3" ht="15.5" x14ac:dyDescent="0.35">
      <c r="A424" s="417" t="s">
        <v>2112</v>
      </c>
      <c r="B424" s="418" t="s">
        <v>2113</v>
      </c>
      <c r="C424" s="418">
        <v>1</v>
      </c>
    </row>
    <row r="425" spans="1:3" ht="15.5" x14ac:dyDescent="0.35">
      <c r="A425" s="417" t="s">
        <v>2114</v>
      </c>
      <c r="B425" s="418" t="s">
        <v>2115</v>
      </c>
      <c r="C425" s="418">
        <v>1</v>
      </c>
    </row>
    <row r="426" spans="1:3" ht="15.5" x14ac:dyDescent="0.35">
      <c r="A426" s="417" t="s">
        <v>2116</v>
      </c>
      <c r="B426" s="418" t="s">
        <v>2117</v>
      </c>
      <c r="C426" s="418">
        <v>1</v>
      </c>
    </row>
    <row r="427" spans="1:3" ht="15.5" x14ac:dyDescent="0.35">
      <c r="A427" s="417" t="s">
        <v>2118</v>
      </c>
      <c r="B427" s="418" t="s">
        <v>2119</v>
      </c>
      <c r="C427" s="418">
        <v>1</v>
      </c>
    </row>
    <row r="428" spans="1:3" ht="15.5" x14ac:dyDescent="0.35">
      <c r="A428" s="417" t="s">
        <v>2120</v>
      </c>
      <c r="B428" s="418" t="s">
        <v>2121</v>
      </c>
      <c r="C428" s="418">
        <v>1</v>
      </c>
    </row>
    <row r="429" spans="1:3" ht="15.5" x14ac:dyDescent="0.35">
      <c r="A429" s="417" t="s">
        <v>2122</v>
      </c>
      <c r="B429" s="418" t="s">
        <v>2123</v>
      </c>
      <c r="C429" s="418">
        <v>1</v>
      </c>
    </row>
    <row r="430" spans="1:3" ht="15.5" x14ac:dyDescent="0.35">
      <c r="A430" s="417" t="s">
        <v>2124</v>
      </c>
      <c r="B430" s="418" t="s">
        <v>2125</v>
      </c>
      <c r="C430" s="418">
        <v>1</v>
      </c>
    </row>
    <row r="431" spans="1:3" ht="15.5" x14ac:dyDescent="0.35">
      <c r="A431" s="417" t="s">
        <v>2126</v>
      </c>
      <c r="B431" s="418" t="s">
        <v>2127</v>
      </c>
      <c r="C431" s="418">
        <v>1</v>
      </c>
    </row>
    <row r="432" spans="1:3" ht="15.5" x14ac:dyDescent="0.35">
      <c r="A432" s="417" t="s">
        <v>2128</v>
      </c>
      <c r="B432" s="418" t="s">
        <v>2129</v>
      </c>
      <c r="C432" s="418">
        <v>1</v>
      </c>
    </row>
    <row r="433" spans="1:3" ht="15.5" x14ac:dyDescent="0.35">
      <c r="A433" s="417" t="s">
        <v>2130</v>
      </c>
      <c r="B433" s="418" t="s">
        <v>2131</v>
      </c>
      <c r="C433" s="418">
        <v>1</v>
      </c>
    </row>
    <row r="434" spans="1:3" ht="15.5" x14ac:dyDescent="0.35">
      <c r="A434" s="417" t="s">
        <v>2132</v>
      </c>
      <c r="B434" s="418" t="s">
        <v>2133</v>
      </c>
      <c r="C434" s="418">
        <v>1</v>
      </c>
    </row>
    <row r="435" spans="1:3" ht="15.5" x14ac:dyDescent="0.35">
      <c r="A435" s="417" t="s">
        <v>2134</v>
      </c>
      <c r="B435" s="418" t="s">
        <v>2121</v>
      </c>
      <c r="C435" s="418">
        <v>1</v>
      </c>
    </row>
    <row r="436" spans="1:3" ht="15.5" x14ac:dyDescent="0.35">
      <c r="A436" s="417" t="s">
        <v>2135</v>
      </c>
      <c r="B436" s="418" t="s">
        <v>2136</v>
      </c>
      <c r="C436" s="418">
        <v>1</v>
      </c>
    </row>
    <row r="437" spans="1:3" ht="15.5" x14ac:dyDescent="0.35">
      <c r="A437" s="417" t="s">
        <v>2137</v>
      </c>
      <c r="B437" s="418" t="s">
        <v>2138</v>
      </c>
      <c r="C437" s="418">
        <v>1</v>
      </c>
    </row>
    <row r="438" spans="1:3" ht="15.5" x14ac:dyDescent="0.35">
      <c r="A438" s="417" t="s">
        <v>2139</v>
      </c>
      <c r="B438" s="418" t="s">
        <v>2140</v>
      </c>
      <c r="C438" s="418">
        <v>1</v>
      </c>
    </row>
    <row r="439" spans="1:3" ht="15.5" x14ac:dyDescent="0.35">
      <c r="A439" s="417" t="s">
        <v>2141</v>
      </c>
      <c r="B439" s="418" t="s">
        <v>2142</v>
      </c>
      <c r="C439" s="418">
        <v>1</v>
      </c>
    </row>
    <row r="440" spans="1:3" ht="15.5" x14ac:dyDescent="0.35">
      <c r="A440" s="417" t="s">
        <v>2143</v>
      </c>
      <c r="B440" s="418" t="s">
        <v>2144</v>
      </c>
      <c r="C440" s="418">
        <v>1</v>
      </c>
    </row>
    <row r="441" spans="1:3" ht="15.5" x14ac:dyDescent="0.35">
      <c r="A441" s="417" t="s">
        <v>2145</v>
      </c>
      <c r="B441" s="418" t="s">
        <v>2146</v>
      </c>
      <c r="C441" s="418">
        <v>1</v>
      </c>
    </row>
    <row r="442" spans="1:3" ht="15.5" x14ac:dyDescent="0.35">
      <c r="A442" s="417" t="s">
        <v>2331</v>
      </c>
      <c r="B442" s="418" t="s">
        <v>2332</v>
      </c>
      <c r="C442" s="418">
        <v>1</v>
      </c>
    </row>
    <row r="443" spans="1:3" ht="15.5" x14ac:dyDescent="0.35">
      <c r="A443" s="417" t="s">
        <v>2333</v>
      </c>
      <c r="B443" s="418" t="s">
        <v>2334</v>
      </c>
      <c r="C443" s="418">
        <v>1</v>
      </c>
    </row>
    <row r="444" spans="1:3" ht="15.5" x14ac:dyDescent="0.35">
      <c r="A444" s="417" t="s">
        <v>2335</v>
      </c>
      <c r="B444" s="418" t="s">
        <v>2336</v>
      </c>
      <c r="C444" s="418">
        <v>1</v>
      </c>
    </row>
    <row r="445" spans="1:3" ht="15.5" x14ac:dyDescent="0.35">
      <c r="A445" s="417" t="s">
        <v>2337</v>
      </c>
      <c r="B445" s="418" t="s">
        <v>2338</v>
      </c>
      <c r="C445" s="418">
        <v>1</v>
      </c>
    </row>
    <row r="446" spans="1:3" ht="15.5" x14ac:dyDescent="0.35">
      <c r="A446" s="417" t="s">
        <v>2339</v>
      </c>
      <c r="B446" s="418" t="s">
        <v>2340</v>
      </c>
      <c r="C446" s="418">
        <v>1</v>
      </c>
    </row>
    <row r="447" spans="1:3" ht="15.5" x14ac:dyDescent="0.35">
      <c r="A447" s="417" t="s">
        <v>2341</v>
      </c>
      <c r="B447" s="418" t="s">
        <v>2342</v>
      </c>
      <c r="C447" s="418">
        <v>1</v>
      </c>
    </row>
    <row r="448" spans="1:3" ht="31" x14ac:dyDescent="0.35">
      <c r="A448" s="417" t="s">
        <v>2343</v>
      </c>
      <c r="B448" s="418" t="s">
        <v>2344</v>
      </c>
      <c r="C448" s="418">
        <v>1</v>
      </c>
    </row>
    <row r="449" spans="1:3" ht="31" x14ac:dyDescent="0.35">
      <c r="A449" s="417" t="s">
        <v>2345</v>
      </c>
      <c r="B449" s="418" t="s">
        <v>2346</v>
      </c>
      <c r="C449" s="418">
        <v>1</v>
      </c>
    </row>
    <row r="450" spans="1:3" ht="15.5" x14ac:dyDescent="0.35">
      <c r="A450" s="417" t="s">
        <v>2347</v>
      </c>
      <c r="B450" s="418" t="s">
        <v>2348</v>
      </c>
      <c r="C450" s="418">
        <v>1</v>
      </c>
    </row>
    <row r="451" spans="1:3" ht="15.5" x14ac:dyDescent="0.35">
      <c r="A451" s="417" t="s">
        <v>2349</v>
      </c>
      <c r="B451" s="418" t="s">
        <v>2350</v>
      </c>
      <c r="C451" s="418">
        <v>1</v>
      </c>
    </row>
    <row r="452" spans="1:3" ht="15.5" x14ac:dyDescent="0.35">
      <c r="A452" s="417" t="s">
        <v>2147</v>
      </c>
      <c r="B452" s="418" t="s">
        <v>2148</v>
      </c>
      <c r="C452" s="418">
        <v>1</v>
      </c>
    </row>
    <row r="453" spans="1:3" ht="15.5" x14ac:dyDescent="0.35">
      <c r="A453" s="417" t="s">
        <v>2351</v>
      </c>
      <c r="B453" s="418" t="s">
        <v>2352</v>
      </c>
      <c r="C453" s="418">
        <v>1</v>
      </c>
    </row>
    <row r="454" spans="1:3" ht="15.5" x14ac:dyDescent="0.35">
      <c r="A454" s="417" t="s">
        <v>2353</v>
      </c>
      <c r="B454" s="418" t="s">
        <v>2354</v>
      </c>
      <c r="C454" s="418">
        <v>1</v>
      </c>
    </row>
    <row r="455" spans="1:3" ht="15.5" x14ac:dyDescent="0.35">
      <c r="A455" s="417" t="s">
        <v>2355</v>
      </c>
      <c r="B455" s="418" t="s">
        <v>2356</v>
      </c>
      <c r="C455" s="418">
        <v>1</v>
      </c>
    </row>
    <row r="456" spans="1:3" ht="15.5" x14ac:dyDescent="0.35">
      <c r="A456" s="417" t="s">
        <v>2357</v>
      </c>
      <c r="B456" s="418" t="s">
        <v>2358</v>
      </c>
      <c r="C456" s="418">
        <v>1</v>
      </c>
    </row>
    <row r="457" spans="1:3" ht="15.5" x14ac:dyDescent="0.35">
      <c r="A457" s="417" t="s">
        <v>2359</v>
      </c>
      <c r="B457" s="418" t="s">
        <v>2360</v>
      </c>
      <c r="C457" s="418">
        <v>1</v>
      </c>
    </row>
    <row r="458" spans="1:3" ht="15.5" x14ac:dyDescent="0.35">
      <c r="A458" s="417" t="s">
        <v>2361</v>
      </c>
      <c r="B458" s="418" t="s">
        <v>2362</v>
      </c>
      <c r="C458" s="418">
        <v>1</v>
      </c>
    </row>
    <row r="459" spans="1:3" ht="15.5" x14ac:dyDescent="0.35">
      <c r="A459" s="417" t="s">
        <v>2363</v>
      </c>
      <c r="B459" s="418" t="s">
        <v>2364</v>
      </c>
      <c r="C459" s="418">
        <v>1</v>
      </c>
    </row>
    <row r="460" spans="1:3" ht="15.5" x14ac:dyDescent="0.35">
      <c r="A460" s="417" t="s">
        <v>2365</v>
      </c>
      <c r="B460" s="418" t="s">
        <v>2366</v>
      </c>
      <c r="C460" s="418">
        <v>1</v>
      </c>
    </row>
    <row r="461" spans="1:3" ht="15.5" x14ac:dyDescent="0.35">
      <c r="A461" s="417" t="s">
        <v>2367</v>
      </c>
      <c r="B461" s="418" t="s">
        <v>2368</v>
      </c>
      <c r="C461" s="418">
        <v>1</v>
      </c>
    </row>
    <row r="462" spans="1:3" ht="15.5" x14ac:dyDescent="0.35">
      <c r="A462" s="417" t="s">
        <v>2369</v>
      </c>
      <c r="B462" s="418" t="s">
        <v>2370</v>
      </c>
      <c r="C462" s="418">
        <v>1</v>
      </c>
    </row>
    <row r="463" spans="1:3" ht="15.5" x14ac:dyDescent="0.35">
      <c r="A463" s="417" t="s">
        <v>2149</v>
      </c>
      <c r="B463" s="418" t="s">
        <v>2150</v>
      </c>
      <c r="C463" s="418">
        <v>1</v>
      </c>
    </row>
    <row r="464" spans="1:3" ht="15.5" x14ac:dyDescent="0.35">
      <c r="A464" s="417" t="s">
        <v>2371</v>
      </c>
      <c r="B464" s="418" t="s">
        <v>2372</v>
      </c>
      <c r="C464" s="418">
        <v>1</v>
      </c>
    </row>
    <row r="465" spans="1:3" ht="15.5" x14ac:dyDescent="0.35">
      <c r="A465" s="417" t="s">
        <v>7161</v>
      </c>
      <c r="B465" s="418" t="s">
        <v>7162</v>
      </c>
      <c r="C465" s="418">
        <v>1</v>
      </c>
    </row>
    <row r="466" spans="1:3" ht="15.5" x14ac:dyDescent="0.35">
      <c r="A466" s="417" t="s">
        <v>7163</v>
      </c>
      <c r="B466" s="418" t="s">
        <v>7164</v>
      </c>
      <c r="C466" s="418">
        <v>1</v>
      </c>
    </row>
    <row r="467" spans="1:3" ht="15.5" x14ac:dyDescent="0.35">
      <c r="A467" s="417" t="s">
        <v>7165</v>
      </c>
      <c r="B467" s="418" t="s">
        <v>7166</v>
      </c>
      <c r="C467" s="418">
        <v>1</v>
      </c>
    </row>
    <row r="468" spans="1:3" ht="15.5" x14ac:dyDescent="0.35">
      <c r="A468" s="417" t="s">
        <v>7167</v>
      </c>
      <c r="B468" s="418" t="s">
        <v>7168</v>
      </c>
      <c r="C468" s="418">
        <v>1</v>
      </c>
    </row>
    <row r="469" spans="1:3" ht="15.5" x14ac:dyDescent="0.35">
      <c r="A469" s="417" t="s">
        <v>7169</v>
      </c>
      <c r="B469" s="418" t="s">
        <v>7170</v>
      </c>
      <c r="C469" s="418">
        <v>1</v>
      </c>
    </row>
    <row r="470" spans="1:3" ht="15.5" x14ac:dyDescent="0.35">
      <c r="A470" s="417" t="s">
        <v>7171</v>
      </c>
      <c r="B470" s="418" t="s">
        <v>7172</v>
      </c>
      <c r="C470" s="418">
        <v>1</v>
      </c>
    </row>
    <row r="471" spans="1:3" ht="15.5" x14ac:dyDescent="0.35">
      <c r="A471" s="417" t="s">
        <v>2151</v>
      </c>
      <c r="B471" s="418" t="s">
        <v>2152</v>
      </c>
      <c r="C471" s="418">
        <v>1</v>
      </c>
    </row>
    <row r="472" spans="1:3" ht="15.5" x14ac:dyDescent="0.35">
      <c r="A472" s="417" t="s">
        <v>2153</v>
      </c>
      <c r="B472" s="418" t="s">
        <v>2154</v>
      </c>
      <c r="C472" s="418">
        <v>1</v>
      </c>
    </row>
    <row r="473" spans="1:3" ht="15.5" x14ac:dyDescent="0.35">
      <c r="A473" s="417" t="s">
        <v>2155</v>
      </c>
      <c r="B473" s="418" t="s">
        <v>2156</v>
      </c>
      <c r="C473" s="418">
        <v>1</v>
      </c>
    </row>
    <row r="474" spans="1:3" ht="15.5" x14ac:dyDescent="0.35">
      <c r="A474" s="417" t="s">
        <v>2157</v>
      </c>
      <c r="B474" s="418" t="s">
        <v>2158</v>
      </c>
      <c r="C474" s="418">
        <v>1</v>
      </c>
    </row>
    <row r="475" spans="1:3" ht="15.5" x14ac:dyDescent="0.35">
      <c r="A475" s="417" t="s">
        <v>2159</v>
      </c>
      <c r="B475" s="418" t="s">
        <v>2160</v>
      </c>
      <c r="C475" s="418">
        <v>1</v>
      </c>
    </row>
    <row r="476" spans="1:3" ht="15.5" x14ac:dyDescent="0.35">
      <c r="A476" s="417" t="s">
        <v>2161</v>
      </c>
      <c r="B476" s="418" t="s">
        <v>2162</v>
      </c>
      <c r="C476" s="418">
        <v>1</v>
      </c>
    </row>
    <row r="477" spans="1:3" ht="15.5" x14ac:dyDescent="0.35">
      <c r="A477" s="417" t="s">
        <v>2163</v>
      </c>
      <c r="B477" s="418" t="s">
        <v>2164</v>
      </c>
      <c r="C477" s="418">
        <v>1</v>
      </c>
    </row>
    <row r="478" spans="1:3" ht="15.5" x14ac:dyDescent="0.35">
      <c r="A478" s="417" t="s">
        <v>2165</v>
      </c>
      <c r="B478" s="418" t="s">
        <v>2166</v>
      </c>
      <c r="C478" s="418">
        <v>1</v>
      </c>
    </row>
    <row r="479" spans="1:3" ht="15.5" x14ac:dyDescent="0.35">
      <c r="A479" s="417" t="s">
        <v>2167</v>
      </c>
      <c r="B479" s="418" t="s">
        <v>2168</v>
      </c>
      <c r="C479" s="418">
        <v>1</v>
      </c>
    </row>
    <row r="480" spans="1:3" ht="15.5" x14ac:dyDescent="0.35">
      <c r="A480" s="417" t="s">
        <v>2169</v>
      </c>
      <c r="B480" s="418" t="s">
        <v>2170</v>
      </c>
      <c r="C480" s="418">
        <v>1</v>
      </c>
    </row>
    <row r="481" spans="1:3" ht="15.5" x14ac:dyDescent="0.35">
      <c r="A481" s="417" t="s">
        <v>2171</v>
      </c>
      <c r="B481" s="418" t="s">
        <v>2172</v>
      </c>
      <c r="C481" s="418">
        <v>1</v>
      </c>
    </row>
    <row r="482" spans="1:3" ht="15.5" x14ac:dyDescent="0.35">
      <c r="A482" s="417" t="s">
        <v>2173</v>
      </c>
      <c r="B482" s="418" t="s">
        <v>2174</v>
      </c>
      <c r="C482" s="418">
        <v>1</v>
      </c>
    </row>
    <row r="483" spans="1:3" ht="15.5" x14ac:dyDescent="0.35">
      <c r="A483" s="417" t="s">
        <v>2175</v>
      </c>
      <c r="B483" s="418" t="s">
        <v>2176</v>
      </c>
      <c r="C483" s="418">
        <v>1</v>
      </c>
    </row>
    <row r="484" spans="1:3" ht="15.5" x14ac:dyDescent="0.35">
      <c r="A484" s="417" t="s">
        <v>2177</v>
      </c>
      <c r="B484" s="418" t="s">
        <v>2178</v>
      </c>
      <c r="C484" s="418">
        <v>1</v>
      </c>
    </row>
    <row r="485" spans="1:3" ht="15.5" x14ac:dyDescent="0.35">
      <c r="A485" s="417" t="s">
        <v>2179</v>
      </c>
      <c r="B485" s="418" t="s">
        <v>2180</v>
      </c>
      <c r="C485" s="418">
        <v>1</v>
      </c>
    </row>
    <row r="486" spans="1:3" ht="15.5" x14ac:dyDescent="0.35">
      <c r="A486" s="417" t="s">
        <v>2181</v>
      </c>
      <c r="B486" s="418" t="s">
        <v>2182</v>
      </c>
      <c r="C486" s="418">
        <v>1</v>
      </c>
    </row>
    <row r="487" spans="1:3" ht="15.5" x14ac:dyDescent="0.35">
      <c r="A487" s="417" t="s">
        <v>2183</v>
      </c>
      <c r="B487" s="418" t="s">
        <v>2184</v>
      </c>
      <c r="C487" s="418">
        <v>1</v>
      </c>
    </row>
    <row r="488" spans="1:3" ht="15.5" x14ac:dyDescent="0.35">
      <c r="A488" s="417" t="s">
        <v>2185</v>
      </c>
      <c r="B488" s="418" t="s">
        <v>2186</v>
      </c>
      <c r="C488" s="418">
        <v>1</v>
      </c>
    </row>
    <row r="489" spans="1:3" ht="15.5" x14ac:dyDescent="0.35">
      <c r="A489" s="417" t="s">
        <v>2187</v>
      </c>
      <c r="B489" s="418" t="s">
        <v>2188</v>
      </c>
      <c r="C489" s="418">
        <v>1</v>
      </c>
    </row>
    <row r="490" spans="1:3" ht="15.5" x14ac:dyDescent="0.35">
      <c r="A490" s="417" t="s">
        <v>2189</v>
      </c>
      <c r="B490" s="418" t="s">
        <v>2190</v>
      </c>
      <c r="C490" s="418">
        <v>1</v>
      </c>
    </row>
    <row r="491" spans="1:3" ht="15.5" x14ac:dyDescent="0.35">
      <c r="A491" s="417" t="s">
        <v>2191</v>
      </c>
      <c r="B491" s="418" t="s">
        <v>2192</v>
      </c>
      <c r="C491" s="418">
        <v>1</v>
      </c>
    </row>
    <row r="492" spans="1:3" ht="15.5" x14ac:dyDescent="0.35">
      <c r="A492" s="417" t="s">
        <v>2193</v>
      </c>
      <c r="B492" s="418" t="s">
        <v>2194</v>
      </c>
      <c r="C492" s="418">
        <v>1</v>
      </c>
    </row>
    <row r="493" spans="1:3" ht="15.5" x14ac:dyDescent="0.35">
      <c r="A493" s="417" t="s">
        <v>2195</v>
      </c>
      <c r="B493" s="418" t="s">
        <v>2196</v>
      </c>
      <c r="C493" s="418">
        <v>1</v>
      </c>
    </row>
    <row r="494" spans="1:3" ht="15.5" x14ac:dyDescent="0.35">
      <c r="A494" s="417" t="s">
        <v>2197</v>
      </c>
      <c r="B494" s="418" t="s">
        <v>2198</v>
      </c>
      <c r="C494" s="418">
        <v>1</v>
      </c>
    </row>
    <row r="495" spans="1:3" ht="15.5" x14ac:dyDescent="0.35">
      <c r="A495" s="417" t="s">
        <v>2199</v>
      </c>
      <c r="B495" s="418" t="s">
        <v>2200</v>
      </c>
      <c r="C495" s="418">
        <v>1</v>
      </c>
    </row>
    <row r="496" spans="1:3" ht="15.5" x14ac:dyDescent="0.35">
      <c r="A496" s="417" t="s">
        <v>2201</v>
      </c>
      <c r="B496" s="418" t="s">
        <v>2202</v>
      </c>
      <c r="C496" s="418">
        <v>1</v>
      </c>
    </row>
    <row r="497" spans="1:3" ht="15.5" x14ac:dyDescent="0.35">
      <c r="A497" s="417" t="s">
        <v>2203</v>
      </c>
      <c r="B497" s="418" t="s">
        <v>2204</v>
      </c>
      <c r="C497" s="418">
        <v>1</v>
      </c>
    </row>
    <row r="498" spans="1:3" ht="15.5" x14ac:dyDescent="0.35">
      <c r="A498" s="417" t="s">
        <v>2205</v>
      </c>
      <c r="B498" s="418" t="s">
        <v>2206</v>
      </c>
      <c r="C498" s="418">
        <v>1</v>
      </c>
    </row>
    <row r="499" spans="1:3" ht="15.5" x14ac:dyDescent="0.35">
      <c r="A499" s="417" t="s">
        <v>2207</v>
      </c>
      <c r="B499" s="418" t="s">
        <v>2208</v>
      </c>
      <c r="C499" s="418">
        <v>1</v>
      </c>
    </row>
    <row r="500" spans="1:3" ht="15.5" x14ac:dyDescent="0.35">
      <c r="A500" s="417" t="s">
        <v>2209</v>
      </c>
      <c r="B500" s="418" t="s">
        <v>2210</v>
      </c>
      <c r="C500" s="418">
        <v>1</v>
      </c>
    </row>
    <row r="501" spans="1:3" ht="15.5" x14ac:dyDescent="0.35">
      <c r="A501" s="417" t="s">
        <v>2211</v>
      </c>
      <c r="B501" s="418" t="s">
        <v>2212</v>
      </c>
      <c r="C501" s="418">
        <v>1</v>
      </c>
    </row>
    <row r="502" spans="1:3" ht="15.5" x14ac:dyDescent="0.35">
      <c r="A502" s="417" t="s">
        <v>2213</v>
      </c>
      <c r="B502" s="418" t="s">
        <v>2214</v>
      </c>
      <c r="C502" s="418">
        <v>1</v>
      </c>
    </row>
    <row r="503" spans="1:3" ht="15.5" x14ac:dyDescent="0.35">
      <c r="A503" s="417" t="s">
        <v>2215</v>
      </c>
      <c r="B503" s="418" t="s">
        <v>2216</v>
      </c>
      <c r="C503" s="418">
        <v>1</v>
      </c>
    </row>
    <row r="504" spans="1:3" ht="15.5" x14ac:dyDescent="0.35">
      <c r="A504" s="417" t="s">
        <v>2217</v>
      </c>
      <c r="B504" s="418" t="s">
        <v>2218</v>
      </c>
      <c r="C504" s="418">
        <v>1</v>
      </c>
    </row>
    <row r="505" spans="1:3" ht="15.5" x14ac:dyDescent="0.35">
      <c r="A505" s="417" t="s">
        <v>2219</v>
      </c>
      <c r="B505" s="418" t="s">
        <v>2220</v>
      </c>
      <c r="C505" s="418">
        <v>1</v>
      </c>
    </row>
    <row r="506" spans="1:3" ht="15.5" x14ac:dyDescent="0.35">
      <c r="A506" s="417" t="s">
        <v>2221</v>
      </c>
      <c r="B506" s="418" t="s">
        <v>2222</v>
      </c>
      <c r="C506" s="418">
        <v>1</v>
      </c>
    </row>
    <row r="507" spans="1:3" ht="15.5" x14ac:dyDescent="0.35">
      <c r="A507" s="417" t="s">
        <v>2223</v>
      </c>
      <c r="B507" s="418" t="s">
        <v>2224</v>
      </c>
      <c r="C507" s="418">
        <v>1</v>
      </c>
    </row>
    <row r="508" spans="1:3" ht="15.5" x14ac:dyDescent="0.35">
      <c r="A508" s="417" t="s">
        <v>2225</v>
      </c>
      <c r="B508" s="418" t="s">
        <v>2226</v>
      </c>
      <c r="C508" s="418">
        <v>5</v>
      </c>
    </row>
    <row r="509" spans="1:3" ht="15.5" x14ac:dyDescent="0.35">
      <c r="A509" s="417" t="s">
        <v>2227</v>
      </c>
      <c r="B509" s="418" t="s">
        <v>2228</v>
      </c>
      <c r="C509" s="418">
        <v>4</v>
      </c>
    </row>
    <row r="510" spans="1:3" ht="15.5" x14ac:dyDescent="0.35">
      <c r="A510" s="417" t="s">
        <v>2229</v>
      </c>
      <c r="B510" s="418" t="s">
        <v>2230</v>
      </c>
      <c r="C510" s="418">
        <v>1</v>
      </c>
    </row>
    <row r="511" spans="1:3" ht="15.5" x14ac:dyDescent="0.35">
      <c r="A511" s="417" t="s">
        <v>2231</v>
      </c>
      <c r="B511" s="418" t="s">
        <v>2232</v>
      </c>
      <c r="C511" s="418">
        <v>1</v>
      </c>
    </row>
    <row r="512" spans="1:3" ht="15.5" x14ac:dyDescent="0.35">
      <c r="A512" s="417" t="s">
        <v>2233</v>
      </c>
      <c r="B512" s="418" t="s">
        <v>2234</v>
      </c>
      <c r="C512" s="418">
        <v>1</v>
      </c>
    </row>
    <row r="513" spans="1:3" ht="15.5" x14ac:dyDescent="0.35">
      <c r="A513" s="417" t="s">
        <v>2235</v>
      </c>
      <c r="B513" s="418" t="s">
        <v>2236</v>
      </c>
      <c r="C513" s="418">
        <v>1</v>
      </c>
    </row>
    <row r="514" spans="1:3" ht="15.5" x14ac:dyDescent="0.35">
      <c r="A514" s="417" t="s">
        <v>2237</v>
      </c>
      <c r="B514" s="418" t="s">
        <v>2238</v>
      </c>
      <c r="C514" s="418">
        <v>1</v>
      </c>
    </row>
    <row r="515" spans="1:3" ht="15.5" x14ac:dyDescent="0.35">
      <c r="A515" s="417" t="s">
        <v>2239</v>
      </c>
      <c r="B515" s="418" t="s">
        <v>2240</v>
      </c>
      <c r="C515" s="418">
        <v>1</v>
      </c>
    </row>
    <row r="516" spans="1:3" ht="15.5" x14ac:dyDescent="0.35">
      <c r="A516" s="417" t="s">
        <v>2241</v>
      </c>
      <c r="B516" s="418" t="s">
        <v>2242</v>
      </c>
      <c r="C516" s="418">
        <v>1</v>
      </c>
    </row>
    <row r="517" spans="1:3" ht="15.5" x14ac:dyDescent="0.35">
      <c r="A517" s="417" t="s">
        <v>2243</v>
      </c>
      <c r="B517" s="418" t="s">
        <v>2244</v>
      </c>
      <c r="C517" s="418">
        <v>1</v>
      </c>
    </row>
    <row r="518" spans="1:3" ht="15.5" x14ac:dyDescent="0.35">
      <c r="A518" s="417" t="s">
        <v>2305</v>
      </c>
      <c r="B518" s="418" t="s">
        <v>2306</v>
      </c>
      <c r="C518" s="418">
        <v>1</v>
      </c>
    </row>
    <row r="519" spans="1:3" ht="15.5" x14ac:dyDescent="0.35">
      <c r="A519" s="417" t="s">
        <v>2245</v>
      </c>
      <c r="B519" s="418" t="s">
        <v>2246</v>
      </c>
      <c r="C519" s="418">
        <v>1</v>
      </c>
    </row>
    <row r="520" spans="1:3" ht="15.5" x14ac:dyDescent="0.35">
      <c r="A520" s="417" t="s">
        <v>2247</v>
      </c>
      <c r="B520" s="418" t="s">
        <v>2248</v>
      </c>
      <c r="C520" s="418">
        <v>1</v>
      </c>
    </row>
    <row r="521" spans="1:3" ht="15.5" x14ac:dyDescent="0.35">
      <c r="A521" s="417" t="s">
        <v>2249</v>
      </c>
      <c r="B521" s="418" t="s">
        <v>2250</v>
      </c>
      <c r="C521" s="418">
        <v>1</v>
      </c>
    </row>
    <row r="522" spans="1:3" ht="15.5" x14ac:dyDescent="0.35">
      <c r="A522" s="417" t="s">
        <v>2251</v>
      </c>
      <c r="B522" s="418" t="s">
        <v>2252</v>
      </c>
      <c r="C522" s="418">
        <v>1</v>
      </c>
    </row>
    <row r="523" spans="1:3" ht="15.5" x14ac:dyDescent="0.35">
      <c r="A523" s="417" t="s">
        <v>2253</v>
      </c>
      <c r="B523" s="418" t="s">
        <v>2254</v>
      </c>
      <c r="C523" s="418">
        <v>1</v>
      </c>
    </row>
    <row r="524" spans="1:3" ht="15.5" x14ac:dyDescent="0.35">
      <c r="A524" s="417" t="s">
        <v>2255</v>
      </c>
      <c r="B524" s="418" t="s">
        <v>2256</v>
      </c>
      <c r="C524" s="418">
        <v>8</v>
      </c>
    </row>
    <row r="525" spans="1:3" ht="15.5" x14ac:dyDescent="0.35">
      <c r="A525" s="417" t="s">
        <v>2257</v>
      </c>
      <c r="B525" s="418" t="s">
        <v>2258</v>
      </c>
      <c r="C525" s="418">
        <v>1</v>
      </c>
    </row>
    <row r="526" spans="1:3" ht="15.5" x14ac:dyDescent="0.35">
      <c r="A526" s="417" t="s">
        <v>2259</v>
      </c>
      <c r="B526" s="418" t="s">
        <v>2260</v>
      </c>
      <c r="C526" s="418">
        <v>1</v>
      </c>
    </row>
    <row r="527" spans="1:3" ht="15.5" x14ac:dyDescent="0.35">
      <c r="A527" s="417" t="s">
        <v>2261</v>
      </c>
      <c r="B527" s="418" t="s">
        <v>2262</v>
      </c>
      <c r="C527" s="418">
        <v>1</v>
      </c>
    </row>
    <row r="528" spans="1:3" ht="15.5" x14ac:dyDescent="0.35">
      <c r="A528" s="417" t="s">
        <v>2263</v>
      </c>
      <c r="B528" s="418" t="s">
        <v>2264</v>
      </c>
      <c r="C528" s="418">
        <v>1</v>
      </c>
    </row>
    <row r="529" spans="1:3" ht="15.5" x14ac:dyDescent="0.35">
      <c r="A529" s="417" t="s">
        <v>2307</v>
      </c>
      <c r="B529" s="418" t="s">
        <v>2308</v>
      </c>
      <c r="C529" s="418">
        <v>1</v>
      </c>
    </row>
    <row r="530" spans="1:3" ht="15.5" x14ac:dyDescent="0.35">
      <c r="A530" s="417" t="s">
        <v>2265</v>
      </c>
      <c r="B530" s="418" t="s">
        <v>2266</v>
      </c>
      <c r="C530" s="418">
        <v>1</v>
      </c>
    </row>
    <row r="531" spans="1:3" ht="15.5" x14ac:dyDescent="0.35">
      <c r="A531" s="417" t="s">
        <v>2267</v>
      </c>
      <c r="B531" s="418" t="s">
        <v>2268</v>
      </c>
      <c r="C531" s="418">
        <v>1</v>
      </c>
    </row>
    <row r="532" spans="1:3" ht="15.5" x14ac:dyDescent="0.35">
      <c r="A532" s="417" t="s">
        <v>2269</v>
      </c>
      <c r="B532" s="418" t="s">
        <v>2270</v>
      </c>
      <c r="C532" s="418">
        <v>1</v>
      </c>
    </row>
    <row r="533" spans="1:3" ht="15.5" x14ac:dyDescent="0.35">
      <c r="A533" s="417" t="s">
        <v>2271</v>
      </c>
      <c r="B533" s="418" t="s">
        <v>2272</v>
      </c>
      <c r="C533" s="418">
        <v>1</v>
      </c>
    </row>
    <row r="534" spans="1:3" ht="15.5" x14ac:dyDescent="0.35">
      <c r="A534" s="417" t="s">
        <v>2273</v>
      </c>
      <c r="B534" s="418" t="s">
        <v>2274</v>
      </c>
      <c r="C534" s="418">
        <v>1</v>
      </c>
    </row>
    <row r="535" spans="1:3" ht="15.5" x14ac:dyDescent="0.35">
      <c r="A535" s="417" t="s">
        <v>2275</v>
      </c>
      <c r="B535" s="418" t="s">
        <v>2276</v>
      </c>
      <c r="C535" s="418">
        <v>1</v>
      </c>
    </row>
    <row r="536" spans="1:3" ht="15.5" x14ac:dyDescent="0.35">
      <c r="A536" s="417" t="s">
        <v>2277</v>
      </c>
      <c r="B536" s="418" t="s">
        <v>2278</v>
      </c>
      <c r="C536" s="418">
        <v>1</v>
      </c>
    </row>
    <row r="537" spans="1:3" ht="15.5" x14ac:dyDescent="0.35">
      <c r="A537" s="417" t="s">
        <v>2279</v>
      </c>
      <c r="B537" s="418" t="s">
        <v>2280</v>
      </c>
      <c r="C537" s="418">
        <v>1</v>
      </c>
    </row>
    <row r="538" spans="1:3" ht="15.5" x14ac:dyDescent="0.35">
      <c r="A538" s="417" t="s">
        <v>2281</v>
      </c>
      <c r="B538" s="418" t="s">
        <v>2282</v>
      </c>
      <c r="C538" s="418">
        <v>1</v>
      </c>
    </row>
    <row r="539" spans="1:3" ht="15.5" x14ac:dyDescent="0.35">
      <c r="A539" s="417" t="s">
        <v>2283</v>
      </c>
      <c r="B539" s="418" t="s">
        <v>2284</v>
      </c>
      <c r="C539" s="418">
        <v>1</v>
      </c>
    </row>
    <row r="540" spans="1:3" ht="15.5" x14ac:dyDescent="0.35">
      <c r="A540" s="417" t="s">
        <v>2309</v>
      </c>
      <c r="B540" s="418" t="s">
        <v>2310</v>
      </c>
      <c r="C540" s="418">
        <v>1</v>
      </c>
    </row>
    <row r="541" spans="1:3" ht="15.5" x14ac:dyDescent="0.35">
      <c r="A541" s="417" t="s">
        <v>2285</v>
      </c>
      <c r="B541" s="418" t="s">
        <v>2286</v>
      </c>
      <c r="C541" s="418">
        <v>1</v>
      </c>
    </row>
    <row r="542" spans="1:3" ht="15.5" x14ac:dyDescent="0.35">
      <c r="A542" s="417" t="s">
        <v>2287</v>
      </c>
      <c r="B542" s="418" t="s">
        <v>2288</v>
      </c>
      <c r="C542" s="418">
        <v>1</v>
      </c>
    </row>
    <row r="543" spans="1:3" ht="15.5" x14ac:dyDescent="0.35">
      <c r="A543" s="417" t="s">
        <v>2289</v>
      </c>
      <c r="B543" s="418" t="s">
        <v>2290</v>
      </c>
      <c r="C543" s="418">
        <v>1</v>
      </c>
    </row>
    <row r="544" spans="1:3" ht="15.5" x14ac:dyDescent="0.35">
      <c r="A544" s="417" t="s">
        <v>2291</v>
      </c>
      <c r="B544" s="418" t="s">
        <v>2292</v>
      </c>
      <c r="C544" s="418">
        <v>1</v>
      </c>
    </row>
    <row r="545" spans="1:3" ht="15.5" x14ac:dyDescent="0.35">
      <c r="A545" s="417" t="s">
        <v>2293</v>
      </c>
      <c r="B545" s="418" t="s">
        <v>2294</v>
      </c>
      <c r="C545" s="418">
        <v>1</v>
      </c>
    </row>
    <row r="546" spans="1:3" ht="15.5" x14ac:dyDescent="0.35">
      <c r="A546" s="417" t="s">
        <v>2295</v>
      </c>
      <c r="B546" s="418" t="s">
        <v>2296</v>
      </c>
      <c r="C546" s="418">
        <v>1</v>
      </c>
    </row>
    <row r="547" spans="1:3" ht="15.5" x14ac:dyDescent="0.35">
      <c r="A547" s="417" t="s">
        <v>2297</v>
      </c>
      <c r="B547" s="417" t="s">
        <v>2298</v>
      </c>
      <c r="C547" s="417">
        <v>1</v>
      </c>
    </row>
    <row r="548" spans="1:3" ht="15.5" x14ac:dyDescent="0.35">
      <c r="A548" s="417" t="s">
        <v>2299</v>
      </c>
      <c r="B548" s="417" t="s">
        <v>2300</v>
      </c>
      <c r="C548" s="417">
        <v>1</v>
      </c>
    </row>
    <row r="549" spans="1:3" ht="15.5" x14ac:dyDescent="0.35">
      <c r="A549" s="417" t="s">
        <v>2301</v>
      </c>
      <c r="B549" s="417" t="s">
        <v>2302</v>
      </c>
      <c r="C549" s="417">
        <v>1</v>
      </c>
    </row>
    <row r="550" spans="1:3" ht="15.5" x14ac:dyDescent="0.35">
      <c r="A550" s="417" t="s">
        <v>2303</v>
      </c>
      <c r="B550" s="417" t="s">
        <v>2304</v>
      </c>
      <c r="C550" s="417">
        <v>1</v>
      </c>
    </row>
    <row r="551" spans="1:3" ht="15.5" x14ac:dyDescent="0.35">
      <c r="A551" s="417" t="s">
        <v>2311</v>
      </c>
      <c r="B551" s="417" t="s">
        <v>2312</v>
      </c>
      <c r="C551" s="417">
        <v>1</v>
      </c>
    </row>
    <row r="552" spans="1:3" ht="15.5" x14ac:dyDescent="0.35">
      <c r="A552" s="417" t="s">
        <v>2313</v>
      </c>
      <c r="B552" s="417" t="s">
        <v>2314</v>
      </c>
      <c r="C552" s="417">
        <v>1</v>
      </c>
    </row>
    <row r="553" spans="1:3" ht="15.5" x14ac:dyDescent="0.35">
      <c r="A553" s="417" t="s">
        <v>2315</v>
      </c>
      <c r="B553" s="417" t="s">
        <v>2316</v>
      </c>
      <c r="C553" s="417">
        <v>1</v>
      </c>
    </row>
    <row r="554" spans="1:3" ht="15.5" x14ac:dyDescent="0.35">
      <c r="A554" s="417" t="s">
        <v>2317</v>
      </c>
      <c r="B554" s="417" t="s">
        <v>2318</v>
      </c>
      <c r="C554" s="417">
        <v>1</v>
      </c>
    </row>
    <row r="555" spans="1:3" ht="15.5" x14ac:dyDescent="0.35">
      <c r="A555" s="417" t="s">
        <v>2319</v>
      </c>
      <c r="B555" s="417" t="s">
        <v>2320</v>
      </c>
      <c r="C555" s="417">
        <v>1</v>
      </c>
    </row>
    <row r="556" spans="1:3" ht="15.5" x14ac:dyDescent="0.35">
      <c r="A556" s="417" t="s">
        <v>2321</v>
      </c>
      <c r="B556" s="417" t="s">
        <v>2322</v>
      </c>
      <c r="C556" s="417">
        <v>1</v>
      </c>
    </row>
    <row r="557" spans="1:3" ht="15.5" x14ac:dyDescent="0.35">
      <c r="A557" s="417" t="s">
        <v>2323</v>
      </c>
      <c r="B557" s="417" t="s">
        <v>2324</v>
      </c>
      <c r="C557" s="417">
        <v>1</v>
      </c>
    </row>
    <row r="558" spans="1:3" ht="15.5" x14ac:dyDescent="0.35">
      <c r="A558" s="417" t="s">
        <v>2325</v>
      </c>
      <c r="B558" s="417" t="s">
        <v>2326</v>
      </c>
      <c r="C558" s="417">
        <v>1</v>
      </c>
    </row>
    <row r="559" spans="1:3" ht="15.5" x14ac:dyDescent="0.35">
      <c r="A559" s="417" t="s">
        <v>2327</v>
      </c>
      <c r="B559" s="417" t="s">
        <v>2328</v>
      </c>
      <c r="C559" s="417">
        <v>1</v>
      </c>
    </row>
    <row r="560" spans="1:3" ht="15.5" x14ac:dyDescent="0.35">
      <c r="A560" s="417" t="s">
        <v>2329</v>
      </c>
      <c r="B560" s="417" t="s">
        <v>2330</v>
      </c>
      <c r="C560" s="417">
        <v>1</v>
      </c>
    </row>
    <row r="561" spans="1:3" ht="15.5" x14ac:dyDescent="0.35">
      <c r="A561" s="417" t="s">
        <v>2038</v>
      </c>
      <c r="B561" s="417" t="s">
        <v>2039</v>
      </c>
      <c r="C561" s="417">
        <v>4</v>
      </c>
    </row>
    <row r="562" spans="1:3" ht="15.5" x14ac:dyDescent="0.35">
      <c r="A562" s="417" t="s">
        <v>2040</v>
      </c>
      <c r="B562" s="417" t="s">
        <v>1369</v>
      </c>
      <c r="C562" s="417">
        <v>2</v>
      </c>
    </row>
    <row r="563" spans="1:3" ht="15.5" x14ac:dyDescent="0.35">
      <c r="A563" s="417" t="s">
        <v>2041</v>
      </c>
      <c r="B563" s="417" t="s">
        <v>2042</v>
      </c>
      <c r="C563" s="417">
        <v>4</v>
      </c>
    </row>
    <row r="564" spans="1:3" ht="15.5" x14ac:dyDescent="0.35">
      <c r="A564" s="417" t="s">
        <v>2043</v>
      </c>
      <c r="B564" s="417" t="s">
        <v>2044</v>
      </c>
      <c r="C564" s="417">
        <v>1</v>
      </c>
    </row>
    <row r="565" spans="1:3" ht="15.5" x14ac:dyDescent="0.35">
      <c r="A565" s="417" t="s">
        <v>2045</v>
      </c>
      <c r="B565" s="417" t="s">
        <v>2046</v>
      </c>
      <c r="C565" s="417">
        <v>4</v>
      </c>
    </row>
    <row r="566" spans="1:3" ht="15.5" x14ac:dyDescent="0.35">
      <c r="A566" s="417" t="s">
        <v>2047</v>
      </c>
      <c r="B566" s="417" t="s">
        <v>2048</v>
      </c>
      <c r="C566" s="417">
        <v>3</v>
      </c>
    </row>
    <row r="567" spans="1:3" ht="15.5" x14ac:dyDescent="0.35">
      <c r="A567" s="417" t="s">
        <v>2049</v>
      </c>
      <c r="B567" s="417" t="s">
        <v>2050</v>
      </c>
      <c r="C567" s="417">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4"/>
  <sheetViews>
    <sheetView zoomScale="90" zoomScaleNormal="90" workbookViewId="0">
      <selection activeCell="A2" sqref="A2"/>
    </sheetView>
  </sheetViews>
  <sheetFormatPr defaultColWidth="0" defaultRowHeight="12.75" customHeight="1" zeroHeight="1" x14ac:dyDescent="0.35"/>
  <cols>
    <col min="1" max="1" width="20.7265625" style="68" customWidth="1"/>
    <col min="2" max="2" width="12.453125" style="68" customWidth="1"/>
    <col min="3" max="3" width="11.7265625" style="68" customWidth="1"/>
    <col min="4" max="4" width="12.26953125" style="68" customWidth="1"/>
    <col min="5" max="5" width="11.26953125" style="68" customWidth="1"/>
    <col min="6" max="6" width="13" style="68" customWidth="1"/>
    <col min="7" max="7" width="11.26953125" style="68" customWidth="1"/>
    <col min="8" max="9" width="14.26953125" style="68" hidden="1" customWidth="1"/>
    <col min="10" max="12" width="9.26953125" style="68" customWidth="1"/>
    <col min="13" max="15" width="10.26953125" style="68" customWidth="1"/>
    <col min="16" max="16" width="9.26953125" style="68" customWidth="1"/>
    <col min="17" max="16384" width="9.26953125" style="68" hidden="1"/>
  </cols>
  <sheetData>
    <row r="1" spans="1:16" ht="14.5" x14ac:dyDescent="0.35">
      <c r="A1" s="106" t="s">
        <v>33</v>
      </c>
      <c r="B1" s="107"/>
      <c r="C1" s="107"/>
      <c r="D1" s="107"/>
      <c r="E1" s="107"/>
      <c r="F1" s="107"/>
      <c r="G1" s="107"/>
      <c r="H1" s="107"/>
      <c r="I1" s="107"/>
      <c r="J1" s="107"/>
      <c r="K1" s="107"/>
      <c r="L1" s="107"/>
      <c r="M1" s="107"/>
      <c r="N1" s="107"/>
      <c r="O1" s="107"/>
      <c r="P1" s="204"/>
    </row>
    <row r="2" spans="1:16" ht="18" customHeight="1" x14ac:dyDescent="0.35">
      <c r="A2" s="200" t="s">
        <v>34</v>
      </c>
      <c r="B2" s="201"/>
      <c r="C2" s="201"/>
      <c r="D2" s="201"/>
      <c r="E2" s="201"/>
      <c r="F2" s="201"/>
      <c r="G2" s="201"/>
      <c r="H2" s="201"/>
      <c r="I2" s="201"/>
      <c r="J2" s="201"/>
      <c r="K2" s="201"/>
      <c r="L2" s="201"/>
      <c r="M2" s="201"/>
      <c r="N2" s="201"/>
      <c r="O2" s="201"/>
      <c r="P2" s="202"/>
    </row>
    <row r="3" spans="1:16" ht="12.75" customHeight="1" x14ac:dyDescent="0.35">
      <c r="A3" s="170" t="s">
        <v>35</v>
      </c>
      <c r="B3" s="70"/>
      <c r="C3" s="70"/>
      <c r="D3" s="70"/>
      <c r="E3" s="70"/>
      <c r="F3" s="70"/>
      <c r="G3" s="70"/>
      <c r="H3" s="70"/>
      <c r="I3" s="70"/>
      <c r="J3" s="70"/>
      <c r="K3" s="70"/>
      <c r="L3" s="70"/>
      <c r="M3" s="70"/>
      <c r="N3" s="70"/>
      <c r="O3" s="70"/>
      <c r="P3" s="203"/>
    </row>
    <row r="4" spans="1:16" ht="14.5" x14ac:dyDescent="0.35">
      <c r="A4" s="170"/>
      <c r="B4" s="70"/>
      <c r="C4" s="70"/>
      <c r="D4" s="70"/>
      <c r="E4" s="70"/>
      <c r="F4" s="70"/>
      <c r="G4" s="70"/>
      <c r="H4" s="70"/>
      <c r="I4" s="70"/>
      <c r="J4" s="70"/>
      <c r="K4" s="70"/>
      <c r="L4" s="70"/>
      <c r="M4" s="70"/>
      <c r="N4" s="70"/>
      <c r="O4" s="70"/>
      <c r="P4" s="203"/>
    </row>
    <row r="5" spans="1:16" ht="14.5" x14ac:dyDescent="0.35">
      <c r="A5" s="170" t="s">
        <v>36</v>
      </c>
      <c r="B5" s="70"/>
      <c r="C5" s="70"/>
      <c r="D5" s="70"/>
      <c r="E5" s="70"/>
      <c r="F5" s="70"/>
      <c r="G5" s="70"/>
      <c r="H5" s="70"/>
      <c r="I5" s="70"/>
      <c r="J5" s="70"/>
      <c r="K5" s="70"/>
      <c r="L5" s="70"/>
      <c r="M5" s="70"/>
      <c r="N5" s="70"/>
      <c r="O5" s="70"/>
      <c r="P5" s="203"/>
    </row>
    <row r="6" spans="1:16" ht="14.5" x14ac:dyDescent="0.35">
      <c r="A6" s="170" t="s">
        <v>37</v>
      </c>
      <c r="B6" s="70"/>
      <c r="C6" s="70"/>
      <c r="D6" s="70"/>
      <c r="E6" s="70"/>
      <c r="F6" s="70"/>
      <c r="G6" s="70"/>
      <c r="H6" s="70"/>
      <c r="I6" s="70"/>
      <c r="J6" s="70"/>
      <c r="K6" s="70"/>
      <c r="L6" s="70"/>
      <c r="M6" s="70"/>
      <c r="N6" s="70"/>
      <c r="O6" s="70"/>
      <c r="P6" s="203"/>
    </row>
    <row r="7" spans="1:16" ht="20.9" customHeight="1" x14ac:dyDescent="0.35">
      <c r="A7" s="172"/>
      <c r="B7" s="173"/>
      <c r="C7" s="173"/>
      <c r="D7" s="173"/>
      <c r="E7" s="173"/>
      <c r="F7" s="173"/>
      <c r="G7" s="173"/>
      <c r="H7" s="173"/>
      <c r="I7" s="173"/>
      <c r="J7" s="173"/>
      <c r="K7" s="173"/>
      <c r="L7" s="173"/>
      <c r="M7" s="173"/>
      <c r="N7" s="173"/>
      <c r="O7" s="173"/>
      <c r="P7" s="189"/>
    </row>
    <row r="8" spans="1:16" ht="12.75" customHeight="1" x14ac:dyDescent="0.35">
      <c r="A8" s="73"/>
      <c r="B8" s="74"/>
      <c r="C8" s="74"/>
      <c r="D8" s="74"/>
      <c r="E8" s="74"/>
      <c r="F8" s="74"/>
      <c r="G8" s="74"/>
      <c r="H8" s="74"/>
      <c r="I8" s="74"/>
      <c r="J8" s="74"/>
      <c r="K8" s="74"/>
      <c r="L8" s="74"/>
      <c r="M8" s="74"/>
      <c r="N8" s="74"/>
      <c r="O8" s="74"/>
      <c r="P8" s="202"/>
    </row>
    <row r="9" spans="1:16" ht="14.5" x14ac:dyDescent="0.35">
      <c r="A9" s="81"/>
      <c r="B9" s="82" t="s">
        <v>7024</v>
      </c>
      <c r="C9" s="83"/>
      <c r="D9" s="83"/>
      <c r="E9" s="83"/>
      <c r="F9" s="83"/>
      <c r="G9" s="84"/>
      <c r="P9" s="203"/>
    </row>
    <row r="10" spans="1:16" ht="12.75" customHeight="1" x14ac:dyDescent="0.35">
      <c r="A10" s="81"/>
      <c r="B10" s="85" t="s">
        <v>60</v>
      </c>
      <c r="C10" s="86"/>
      <c r="D10" s="86"/>
      <c r="E10" s="86"/>
      <c r="F10" s="86"/>
      <c r="G10" s="87"/>
      <c r="P10" s="203"/>
    </row>
    <row r="11" spans="1:16" ht="14.5" x14ac:dyDescent="0.35">
      <c r="A11" s="420" t="s">
        <v>61</v>
      </c>
      <c r="B11" s="213" t="s">
        <v>38</v>
      </c>
      <c r="C11" s="89"/>
      <c r="D11" s="207"/>
      <c r="E11" s="207"/>
      <c r="F11" s="207"/>
      <c r="G11" s="90"/>
      <c r="K11" s="210" t="s">
        <v>39</v>
      </c>
      <c r="L11" s="211"/>
      <c r="M11" s="211"/>
      <c r="N11" s="211"/>
      <c r="O11" s="212"/>
      <c r="P11" s="203"/>
    </row>
    <row r="12" spans="1:16" ht="36" x14ac:dyDescent="0.35">
      <c r="A12" s="420"/>
      <c r="B12" s="91" t="s">
        <v>40</v>
      </c>
      <c r="C12" s="92" t="s">
        <v>41</v>
      </c>
      <c r="D12" s="92" t="s">
        <v>42</v>
      </c>
      <c r="E12" s="92" t="s">
        <v>43</v>
      </c>
      <c r="F12" s="92" t="s">
        <v>44</v>
      </c>
      <c r="G12" s="93" t="s">
        <v>45</v>
      </c>
      <c r="K12" s="94" t="s">
        <v>46</v>
      </c>
      <c r="L12" s="31"/>
      <c r="M12" s="95" t="s">
        <v>47</v>
      </c>
      <c r="N12" s="95" t="s">
        <v>48</v>
      </c>
      <c r="O12" s="96" t="s">
        <v>49</v>
      </c>
      <c r="P12" s="203"/>
    </row>
    <row r="13" spans="1:16" ht="14.5" x14ac:dyDescent="0.35">
      <c r="A13" s="76"/>
      <c r="B13" s="190">
        <f>COUNTIF('Gen Test Cases'!$I$3:$I$13,"Pass")+COUNTIF('OEL 7 Test Cases'!$J$3:$J$242,"Pass")</f>
        <v>0</v>
      </c>
      <c r="C13" s="190">
        <f>COUNTIF('Gen Test Cases'!$I$3:$I$13,"Fail")+COUNTIF('OEL 7 Test Cases'!$J$3:$J$242,"Fail")</f>
        <v>0</v>
      </c>
      <c r="D13" s="190">
        <f>COUNTIF('Gen Test Cases'!$I$3:$I$13,"Info")+COUNTIF('OEL 7 Test Cases'!$J$3:$J$242,"Info")</f>
        <v>0</v>
      </c>
      <c r="E13" s="190">
        <f>COUNTIF('Gen Test Cases'!$I$3:$I$13,"N/A")+COUNTIF('OEL 7 Test Cases'!$J$3:$J$242,"N/A")</f>
        <v>0</v>
      </c>
      <c r="F13" s="190">
        <f>B13+C13</f>
        <v>0</v>
      </c>
      <c r="G13" s="192">
        <f>D25/100</f>
        <v>0</v>
      </c>
      <c r="K13" s="97" t="s">
        <v>50</v>
      </c>
      <c r="L13" s="98"/>
      <c r="M13" s="193">
        <f>COUNTA('Gen Test Cases'!I3:I13)+COUNTA('OEL 7 Test Cases'!J3:J242)</f>
        <v>0</v>
      </c>
      <c r="N13" s="193">
        <f>O13-M13</f>
        <v>251</v>
      </c>
      <c r="O13" s="194">
        <f>COUNTA('Gen Test Cases'!A3:A24)+COUNTA('OEL 7 Test Cases'!A3:A242)</f>
        <v>251</v>
      </c>
      <c r="P13" s="203"/>
    </row>
    <row r="14" spans="1:16" ht="12.75" customHeight="1" x14ac:dyDescent="0.35">
      <c r="A14" s="76"/>
      <c r="B14" s="99"/>
      <c r="K14" s="77"/>
      <c r="L14" s="77"/>
      <c r="M14" s="77"/>
      <c r="N14" s="77"/>
      <c r="O14" s="77"/>
      <c r="P14" s="203"/>
    </row>
    <row r="15" spans="1:16" ht="12.75" customHeight="1" x14ac:dyDescent="0.35">
      <c r="A15" s="76"/>
      <c r="B15" s="214" t="s">
        <v>51</v>
      </c>
      <c r="C15" s="208"/>
      <c r="D15" s="208"/>
      <c r="E15" s="208"/>
      <c r="F15" s="208"/>
      <c r="G15" s="209"/>
      <c r="K15" s="77"/>
      <c r="L15" s="77"/>
      <c r="M15" s="77"/>
      <c r="N15" s="77"/>
      <c r="O15" s="77"/>
      <c r="P15" s="203"/>
    </row>
    <row r="16" spans="1:16" ht="12.75" customHeight="1" x14ac:dyDescent="0.35">
      <c r="A16" s="75"/>
      <c r="B16" s="102" t="s">
        <v>52</v>
      </c>
      <c r="C16" s="102" t="s">
        <v>53</v>
      </c>
      <c r="D16" s="102" t="s">
        <v>54</v>
      </c>
      <c r="E16" s="102" t="s">
        <v>55</v>
      </c>
      <c r="F16" s="102" t="s">
        <v>43</v>
      </c>
      <c r="G16" s="102" t="s">
        <v>56</v>
      </c>
      <c r="H16" s="103" t="s">
        <v>57</v>
      </c>
      <c r="I16" s="103" t="s">
        <v>58</v>
      </c>
      <c r="K16" s="78"/>
      <c r="L16" s="78"/>
      <c r="M16" s="78"/>
      <c r="N16" s="78"/>
      <c r="O16" s="78"/>
      <c r="P16" s="203"/>
    </row>
    <row r="17" spans="1:16" ht="12.75" customHeight="1" x14ac:dyDescent="0.35">
      <c r="A17" s="75"/>
      <c r="B17" s="198">
        <v>8</v>
      </c>
      <c r="C17" s="199">
        <f>COUNTIF('Gen Test Cases'!$AA:$AA,$B17)+COUNTIF('OEL 7 Test Cases'!$AB:$AB,$B17)</f>
        <v>0</v>
      </c>
      <c r="D17" s="195">
        <f>COUNTIFS('Gen Test Cases'!$AA:$AA,$B17,'Gen Test Cases'!$I:$I,D$16)+COUNTIFS('OEL 7 Test Cases'!$AB:$AB,$B17,'OEL 7 Test Cases'!$J:$J,D$16)</f>
        <v>0</v>
      </c>
      <c r="E17" s="195">
        <f>COUNTIFS('Gen Test Cases'!$AA:$AA,$B17,'Gen Test Cases'!$I:$I,E$16)+COUNTIFS('OEL 7 Test Cases'!$AB:$AB,$B17,'OEL 7 Test Cases'!$J:$J,E$16)</f>
        <v>0</v>
      </c>
      <c r="F17" s="195">
        <f>COUNTIFS('Gen Test Cases'!$AA:$AA,$B17,'Gen Test Cases'!$I:$I,F$16)+COUNTIFS('OEL 7 Test Cases'!$AB:$AB,$B17,'OEL 7 Test Cases'!$J:$J,F$16)</f>
        <v>0</v>
      </c>
      <c r="G17" s="196">
        <v>1500</v>
      </c>
      <c r="H17" s="68">
        <f>(C17-F17)*(G17)</f>
        <v>0</v>
      </c>
      <c r="I17" s="68">
        <f>D17*G17</f>
        <v>0</v>
      </c>
      <c r="J17" s="205">
        <f>D13+N13</f>
        <v>251</v>
      </c>
      <c r="K17" s="206" t="str">
        <f>"WARNING: THERE IS AT LEAST ONE TEST CASE WITH"</f>
        <v>WARNING: THERE IS AT LEAST ONE TEST CASE WITH</v>
      </c>
      <c r="P17" s="203"/>
    </row>
    <row r="18" spans="1:16" ht="12.75" customHeight="1" x14ac:dyDescent="0.35">
      <c r="A18" s="75"/>
      <c r="B18" s="198">
        <v>7</v>
      </c>
      <c r="C18" s="199">
        <f>COUNTIF('Gen Test Cases'!$AA:$AA,$B18)+COUNTIF('OEL 7 Test Cases'!$AB:$AB,$B18)</f>
        <v>16</v>
      </c>
      <c r="D18" s="195">
        <f>COUNTIFS('Gen Test Cases'!$AA:$AA,$B18,'Gen Test Cases'!$I:$I,D$16)+COUNTIFS('OEL 7 Test Cases'!$AB:$AB,$B18,'OEL 7 Test Cases'!$J:$J,D$16)</f>
        <v>0</v>
      </c>
      <c r="E18" s="195">
        <f>COUNTIFS('Gen Test Cases'!$AA:$AA,$B18,'Gen Test Cases'!$I:$I,E$16)+COUNTIFS('OEL 7 Test Cases'!$AB:$AB,$B18,'OEL 7 Test Cases'!$J:$J,E$16)</f>
        <v>0</v>
      </c>
      <c r="F18" s="195">
        <f>COUNTIFS('Gen Test Cases'!$AA:$AA,$B18,'Gen Test Cases'!$I:$I,F$16)+COUNTIFS('OEL 7 Test Cases'!$AB:$AB,$B18,'OEL 7 Test Cases'!$J:$J,F$16)</f>
        <v>0</v>
      </c>
      <c r="G18" s="196">
        <v>750</v>
      </c>
      <c r="H18" s="68">
        <f t="shared" ref="H18:H24" si="0">(C18-F18)*(G18)</f>
        <v>12000</v>
      </c>
      <c r="I18" s="68">
        <f t="shared" ref="I18:I24" si="1">D18*G18</f>
        <v>0</v>
      </c>
      <c r="K18" s="206" t="str">
        <f>"AN 'INFO' OR BLANK STATUS (SEE ABOVE)"</f>
        <v>AN 'INFO' OR BLANK STATUS (SEE ABOVE)</v>
      </c>
      <c r="P18" s="203"/>
    </row>
    <row r="19" spans="1:16" ht="12.75" customHeight="1" x14ac:dyDescent="0.35">
      <c r="A19" s="75"/>
      <c r="B19" s="198">
        <v>6</v>
      </c>
      <c r="C19" s="199">
        <f>COUNTIF('Gen Test Cases'!$AA:$AA,$B19)+COUNTIF('OEL 7 Test Cases'!$AB:$AB,$B19)</f>
        <v>11</v>
      </c>
      <c r="D19" s="195">
        <f>COUNTIFS('Gen Test Cases'!$AA:$AA,$B19,'Gen Test Cases'!$I:$I,D$16)+COUNTIFS('OEL 7 Test Cases'!$AB:$AB,$B19,'OEL 7 Test Cases'!$J:$J,D$16)</f>
        <v>0</v>
      </c>
      <c r="E19" s="195">
        <f>COUNTIFS('Gen Test Cases'!$AA:$AA,$B19,'Gen Test Cases'!$I:$I,E$16)+COUNTIFS('OEL 7 Test Cases'!$AB:$AB,$B19,'OEL 7 Test Cases'!$J:$J,E$16)</f>
        <v>0</v>
      </c>
      <c r="F19" s="195">
        <f>COUNTIFS('Gen Test Cases'!$AA:$AA,$B19,'Gen Test Cases'!$I:$I,F$16)+COUNTIFS('OEL 7 Test Cases'!$AB:$AB,$B19,'OEL 7 Test Cases'!$J:$J,F$16)</f>
        <v>0</v>
      </c>
      <c r="G19" s="196">
        <v>100</v>
      </c>
      <c r="H19" s="68">
        <f t="shared" si="0"/>
        <v>1100</v>
      </c>
      <c r="I19" s="68">
        <f t="shared" si="1"/>
        <v>0</v>
      </c>
      <c r="P19" s="203"/>
    </row>
    <row r="20" spans="1:16" ht="12.75" customHeight="1" x14ac:dyDescent="0.35">
      <c r="A20" s="75"/>
      <c r="B20" s="198">
        <v>5</v>
      </c>
      <c r="C20" s="199">
        <f>COUNTIF('Gen Test Cases'!$AA:$AA,$B20)+COUNTIF('OEL 7 Test Cases'!$AB:$AB,$B20)</f>
        <v>145</v>
      </c>
      <c r="D20" s="195">
        <f>COUNTIFS('Gen Test Cases'!$AA:$AA,$B20,'Gen Test Cases'!$I:$I,D$16)+COUNTIFS('OEL 7 Test Cases'!$AB:$AB,$B20,'OEL 7 Test Cases'!$J:$J,D$16)</f>
        <v>0</v>
      </c>
      <c r="E20" s="195">
        <f>COUNTIFS('Gen Test Cases'!$AA:$AA,$B20,'Gen Test Cases'!$I:$I,E$16)+COUNTIFS('OEL 7 Test Cases'!$AB:$AB,$B20,'OEL 7 Test Cases'!$J:$J,E$16)</f>
        <v>0</v>
      </c>
      <c r="F20" s="195">
        <f>COUNTIFS('Gen Test Cases'!$AA:$AA,$B20,'Gen Test Cases'!$I:$I,F$16)+COUNTIFS('OEL 7 Test Cases'!$AB:$AB,$B20,'OEL 7 Test Cases'!$J:$J,F$16)</f>
        <v>0</v>
      </c>
      <c r="G20" s="196">
        <v>50</v>
      </c>
      <c r="H20" s="68">
        <f t="shared" si="0"/>
        <v>7250</v>
      </c>
      <c r="I20" s="68">
        <f t="shared" si="1"/>
        <v>0</v>
      </c>
      <c r="P20" s="203"/>
    </row>
    <row r="21" spans="1:16" ht="12.75" customHeight="1" x14ac:dyDescent="0.35">
      <c r="A21" s="75"/>
      <c r="B21" s="198">
        <v>4</v>
      </c>
      <c r="C21" s="199">
        <f>COUNTIF('Gen Test Cases'!$AA:$AA,$B21)+COUNTIF('OEL 7 Test Cases'!$AB:$AB,$B21)</f>
        <v>53</v>
      </c>
      <c r="D21" s="195">
        <f>COUNTIFS('Gen Test Cases'!$AA:$AA,$B21,'Gen Test Cases'!$I:$I,D$16)+COUNTIFS('OEL 7 Test Cases'!$AB:$AB,$B21,'OEL 7 Test Cases'!$J:$J,D$16)</f>
        <v>0</v>
      </c>
      <c r="E21" s="195">
        <f>COUNTIFS('Gen Test Cases'!$AA:$AA,$B21,'Gen Test Cases'!$I:$I,E$16)+COUNTIFS('OEL 7 Test Cases'!$AB:$AB,$B21,'OEL 7 Test Cases'!$J:$J,E$16)</f>
        <v>0</v>
      </c>
      <c r="F21" s="195">
        <f>COUNTIFS('Gen Test Cases'!$AA:$AA,$B21,'Gen Test Cases'!$I:$I,F$16)+COUNTIFS('OEL 7 Test Cases'!$AB:$AB,$B21,'OEL 7 Test Cases'!$J:$J,F$16)</f>
        <v>0</v>
      </c>
      <c r="G21" s="196">
        <v>10</v>
      </c>
      <c r="H21" s="68">
        <f t="shared" si="0"/>
        <v>530</v>
      </c>
      <c r="I21" s="68">
        <f t="shared" si="1"/>
        <v>0</v>
      </c>
      <c r="J21" s="205">
        <f>SUMPRODUCT(--ISERROR('Gen Test Cases'!AA3:AA13))+SUMPRODUCT(--ISERROR('OEL 7 Test Cases'!AB3:AB242))</f>
        <v>10</v>
      </c>
      <c r="K21" s="206" t="str">
        <f>"WARNING: THERE IS AT LEAST ONE TEST CASE WITH"</f>
        <v>WARNING: THERE IS AT LEAST ONE TEST CASE WITH</v>
      </c>
      <c r="P21" s="203"/>
    </row>
    <row r="22" spans="1:16" ht="12.75" customHeight="1" x14ac:dyDescent="0.35">
      <c r="A22" s="75"/>
      <c r="B22" s="198">
        <v>3</v>
      </c>
      <c r="C22" s="199">
        <f>COUNTIF('Gen Test Cases'!$AA:$AA,$B22)+COUNTIF('OEL 7 Test Cases'!$AB:$AB,$B22)</f>
        <v>9</v>
      </c>
      <c r="D22" s="195">
        <f>COUNTIFS('Gen Test Cases'!$AA:$AA,$B22,'Gen Test Cases'!$I:$I,D$16)+COUNTIFS('OEL 7 Test Cases'!$AB:$AB,$B22,'OEL 7 Test Cases'!$J:$J,D$16)</f>
        <v>0</v>
      </c>
      <c r="E22" s="195">
        <f>COUNTIFS('Gen Test Cases'!$AA:$AA,$B22,'Gen Test Cases'!$I:$I,E$16)+COUNTIFS('OEL 7 Test Cases'!$AB:$AB,$B22,'OEL 7 Test Cases'!$J:$J,E$16)</f>
        <v>0</v>
      </c>
      <c r="F22" s="195">
        <f>COUNTIFS('Gen Test Cases'!$AA:$AA,$B22,'Gen Test Cases'!$I:$I,F$16)+COUNTIFS('OEL 7 Test Cases'!$AB:$AB,$B22,'OEL 7 Test Cases'!$J:$J,F$16)</f>
        <v>0</v>
      </c>
      <c r="G22" s="196">
        <v>5</v>
      </c>
      <c r="H22" s="68">
        <f t="shared" si="0"/>
        <v>45</v>
      </c>
      <c r="I22" s="68">
        <f t="shared" si="1"/>
        <v>0</v>
      </c>
      <c r="K22" s="206" t="str">
        <f>"MULTIPLE OR INVALID ISSUE CODES (SEE TEST CASES TABS)"</f>
        <v>MULTIPLE OR INVALID ISSUE CODES (SEE TEST CASES TABS)</v>
      </c>
      <c r="P22" s="203"/>
    </row>
    <row r="23" spans="1:16" ht="14.5" x14ac:dyDescent="0.35">
      <c r="A23" s="75"/>
      <c r="B23" s="198">
        <v>2</v>
      </c>
      <c r="C23" s="199">
        <f>COUNTIF('Gen Test Cases'!$AA:$AA,$B23)+COUNTIF('OEL 7 Test Cases'!$AB:$AB,$B23)</f>
        <v>4</v>
      </c>
      <c r="D23" s="195">
        <f>COUNTIFS('Gen Test Cases'!$AA:$AA,$B23,'Gen Test Cases'!$I:$I,D$16)+COUNTIFS('OEL 7 Test Cases'!$AB:$AB,$B23,'OEL 7 Test Cases'!$J:$J,D$16)</f>
        <v>0</v>
      </c>
      <c r="E23" s="195">
        <f>COUNTIFS('Gen Test Cases'!$AA:$AA,$B23,'Gen Test Cases'!$I:$I,E$16)+COUNTIFS('OEL 7 Test Cases'!$AB:$AB,$B23,'OEL 7 Test Cases'!$J:$J,E$16)</f>
        <v>0</v>
      </c>
      <c r="F23" s="195">
        <f>COUNTIFS('Gen Test Cases'!$AA:$AA,$B23,'Gen Test Cases'!$I:$I,F$16)+COUNTIFS('OEL 7 Test Cases'!$AB:$AB,$B23,'OEL 7 Test Cases'!$J:$J,F$16)</f>
        <v>0</v>
      </c>
      <c r="G23" s="196">
        <v>2</v>
      </c>
      <c r="H23" s="68">
        <f t="shared" si="0"/>
        <v>8</v>
      </c>
      <c r="I23" s="68">
        <f t="shared" si="1"/>
        <v>0</v>
      </c>
      <c r="P23" s="203"/>
    </row>
    <row r="24" spans="1:16" ht="14.5" x14ac:dyDescent="0.35">
      <c r="A24" s="75"/>
      <c r="B24" s="198">
        <v>1</v>
      </c>
      <c r="C24" s="199">
        <f>COUNTIF('Gen Test Cases'!$AA:$AA,$B24)+COUNTIF('OEL 7 Test Cases'!$AB:$AB,$B24)</f>
        <v>3</v>
      </c>
      <c r="D24" s="195">
        <f>COUNTIFS('Gen Test Cases'!$AA:$AA,$B24,'Gen Test Cases'!$I:$I,D$16)+COUNTIFS('OEL 7 Test Cases'!$AB:$AB,$B24,'OEL 7 Test Cases'!$J:$J,D$16)</f>
        <v>0</v>
      </c>
      <c r="E24" s="195">
        <f>COUNTIFS('Gen Test Cases'!$AA:$AA,$B24,'Gen Test Cases'!$I:$I,E$16)+COUNTIFS('OEL 7 Test Cases'!$AB:$AB,$B24,'OEL 7 Test Cases'!$J:$J,E$16)</f>
        <v>0</v>
      </c>
      <c r="F24" s="195">
        <f>COUNTIFS('Gen Test Cases'!$AA:$AA,$B24,'Gen Test Cases'!$I:$I,F$16)+COUNTIFS('OEL 7 Test Cases'!$AB:$AB,$B24,'OEL 7 Test Cases'!$J:$J,F$16)</f>
        <v>0</v>
      </c>
      <c r="G24" s="196">
        <v>1</v>
      </c>
      <c r="H24" s="68">
        <f t="shared" si="0"/>
        <v>3</v>
      </c>
      <c r="I24" s="68">
        <f t="shared" si="1"/>
        <v>0</v>
      </c>
      <c r="P24" s="203"/>
    </row>
    <row r="25" spans="1:16" ht="14.5" hidden="1" x14ac:dyDescent="0.35">
      <c r="A25" s="75"/>
      <c r="B25" s="139" t="s">
        <v>59</v>
      </c>
      <c r="C25" s="140"/>
      <c r="D25" s="197">
        <f>SUM(I17:I24)/SUM(H17:H24)*100</f>
        <v>0</v>
      </c>
      <c r="E25" s="195" t="e">
        <f>COUNTIFS('Gen Test Cases'!$AA:$AA,$B25,'Gen Test Cases'!$I:$I,E$16)+COUNTIFS('OEL 7 Test Cases'!$AB:$AB,$B25,'OEL 7 Test Cases'!#REF!,E$16)</f>
        <v>#REF!</v>
      </c>
      <c r="P25" s="203"/>
    </row>
    <row r="26" spans="1:16" ht="12.75" customHeight="1" x14ac:dyDescent="0.35">
      <c r="A26" s="79"/>
      <c r="B26" s="80"/>
      <c r="C26" s="80"/>
      <c r="D26" s="80"/>
      <c r="E26" s="80"/>
      <c r="F26" s="80"/>
      <c r="G26" s="80"/>
      <c r="H26" s="80"/>
      <c r="I26" s="80"/>
      <c r="J26" s="80"/>
      <c r="K26" s="105"/>
      <c r="L26" s="105"/>
      <c r="M26" s="105"/>
      <c r="N26" s="105"/>
      <c r="O26" s="105"/>
      <c r="P26" s="189"/>
    </row>
    <row r="27" spans="1:16" ht="12.75" customHeight="1" x14ac:dyDescent="0.35">
      <c r="A27" s="73"/>
      <c r="B27" s="74"/>
      <c r="C27" s="74"/>
      <c r="D27" s="74"/>
      <c r="E27" s="74"/>
      <c r="F27" s="74"/>
      <c r="G27" s="74"/>
      <c r="H27" s="74"/>
      <c r="I27" s="74"/>
      <c r="J27" s="74"/>
      <c r="K27" s="74"/>
      <c r="L27" s="74"/>
      <c r="M27" s="74"/>
      <c r="N27" s="74"/>
      <c r="O27" s="74"/>
      <c r="P27" s="202"/>
    </row>
    <row r="28" spans="1:16" ht="14.5" x14ac:dyDescent="0.35">
      <c r="A28" s="81"/>
      <c r="B28" s="82" t="s">
        <v>7025</v>
      </c>
      <c r="C28" s="83"/>
      <c r="D28" s="83"/>
      <c r="E28" s="83"/>
      <c r="F28" s="83"/>
      <c r="G28" s="84"/>
      <c r="P28" s="203"/>
    </row>
    <row r="29" spans="1:16" ht="12.75" customHeight="1" x14ac:dyDescent="0.35">
      <c r="A29" s="81"/>
      <c r="B29" s="85" t="s">
        <v>62</v>
      </c>
      <c r="C29" s="86"/>
      <c r="D29" s="86"/>
      <c r="E29" s="86"/>
      <c r="F29" s="86"/>
      <c r="G29" s="87"/>
      <c r="P29" s="203"/>
    </row>
    <row r="30" spans="1:16" ht="14.5" x14ac:dyDescent="0.35">
      <c r="A30" s="419" t="s">
        <v>63</v>
      </c>
      <c r="B30" s="88" t="s">
        <v>38</v>
      </c>
      <c r="C30" s="89"/>
      <c r="D30" s="207"/>
      <c r="E30" s="207"/>
      <c r="F30" s="207"/>
      <c r="G30" s="90"/>
      <c r="K30" s="210" t="s">
        <v>39</v>
      </c>
      <c r="L30" s="211"/>
      <c r="M30" s="211"/>
      <c r="N30" s="211"/>
      <c r="O30" s="212"/>
      <c r="P30" s="203"/>
    </row>
    <row r="31" spans="1:16" ht="36" x14ac:dyDescent="0.35">
      <c r="A31" s="419"/>
      <c r="B31" s="91" t="s">
        <v>40</v>
      </c>
      <c r="C31" s="92" t="s">
        <v>41</v>
      </c>
      <c r="D31" s="92" t="s">
        <v>42</v>
      </c>
      <c r="E31" s="92" t="s">
        <v>43</v>
      </c>
      <c r="F31" s="92" t="s">
        <v>44</v>
      </c>
      <c r="G31" s="93" t="s">
        <v>45</v>
      </c>
      <c r="K31" s="94" t="s">
        <v>46</v>
      </c>
      <c r="L31" s="31"/>
      <c r="M31" s="95" t="s">
        <v>47</v>
      </c>
      <c r="N31" s="95" t="s">
        <v>48</v>
      </c>
      <c r="O31" s="96" t="s">
        <v>49</v>
      </c>
      <c r="P31" s="203"/>
    </row>
    <row r="32" spans="1:16" ht="14.5" x14ac:dyDescent="0.35">
      <c r="A32" s="76"/>
      <c r="B32" s="155">
        <f>COUNTIF('Gen Test Cases'!I3:I24,"Pass")+COUNTIF('OEL 8 Test Cases'!J3:J229,"Pass")</f>
        <v>0</v>
      </c>
      <c r="C32" s="156">
        <f>COUNTIF('Gen Test Cases'!I3:I24,"Fail")+COUNTIF('OEL 8 Test Cases'!J3:J229,"Fail")</f>
        <v>0</v>
      </c>
      <c r="D32" s="190">
        <f>COUNTIF('Gen Test Cases'!I3:I24,"Info")+COUNTIF('OEL 8 Test Cases'!J3:J229,"Info")</f>
        <v>0</v>
      </c>
      <c r="E32" s="191">
        <f>COUNTIF('Gen Test Cases'!I3:I24,"N/A")+COUNTIF('OEL 8 Test Cases'!J3:J229,"N/A")</f>
        <v>0</v>
      </c>
      <c r="F32" s="190">
        <f>B32+C32</f>
        <v>0</v>
      </c>
      <c r="G32" s="192">
        <f>D44/100</f>
        <v>0</v>
      </c>
      <c r="K32" s="97" t="s">
        <v>50</v>
      </c>
      <c r="L32" s="98"/>
      <c r="M32" s="193">
        <f>COUNTA('Gen Test Cases'!I3:I24)+COUNTA('OEL 8 Test Cases'!J3:J229)</f>
        <v>0</v>
      </c>
      <c r="N32" s="193">
        <f>O32-M32</f>
        <v>238</v>
      </c>
      <c r="O32" s="194">
        <f>COUNTA('Gen Test Cases'!A3:A13)+COUNTA('OEL 8 Test Cases'!A3:A229)</f>
        <v>238</v>
      </c>
      <c r="P32" s="203"/>
    </row>
    <row r="33" spans="1:16" ht="12.75" customHeight="1" x14ac:dyDescent="0.35">
      <c r="A33" s="76"/>
      <c r="B33" s="99"/>
      <c r="K33" s="77"/>
      <c r="L33" s="77"/>
      <c r="M33" s="77"/>
      <c r="N33" s="77"/>
      <c r="O33" s="77"/>
      <c r="P33" s="203"/>
    </row>
    <row r="34" spans="1:16" ht="12.75" customHeight="1" x14ac:dyDescent="0.35">
      <c r="A34" s="76"/>
      <c r="B34" s="100" t="s">
        <v>51</v>
      </c>
      <c r="C34" s="101"/>
      <c r="D34" s="208"/>
      <c r="E34" s="208"/>
      <c r="F34" s="208"/>
      <c r="G34" s="209"/>
      <c r="K34" s="77"/>
      <c r="L34" s="77"/>
      <c r="M34" s="77"/>
      <c r="N34" s="77"/>
      <c r="O34" s="77"/>
      <c r="P34" s="203"/>
    </row>
    <row r="35" spans="1:16" ht="12.75" customHeight="1" x14ac:dyDescent="0.35">
      <c r="A35" s="75"/>
      <c r="B35" s="102" t="s">
        <v>52</v>
      </c>
      <c r="C35" s="102" t="s">
        <v>53</v>
      </c>
      <c r="D35" s="102" t="s">
        <v>54</v>
      </c>
      <c r="E35" s="102" t="s">
        <v>55</v>
      </c>
      <c r="F35" s="102" t="s">
        <v>43</v>
      </c>
      <c r="G35" s="102" t="s">
        <v>56</v>
      </c>
      <c r="H35" s="103" t="s">
        <v>57</v>
      </c>
      <c r="I35" s="103" t="s">
        <v>58</v>
      </c>
      <c r="K35" s="78"/>
      <c r="L35" s="78"/>
      <c r="M35" s="78"/>
      <c r="N35" s="78"/>
      <c r="O35" s="78"/>
      <c r="P35" s="203"/>
    </row>
    <row r="36" spans="1:16" ht="12.75" customHeight="1" x14ac:dyDescent="0.35">
      <c r="A36" s="75"/>
      <c r="B36" s="104">
        <v>8</v>
      </c>
      <c r="C36" s="138">
        <f>COUNTIF('Gen Test Cases'!AA:AA,$B36)+COUNTIF('OEL 8 Test Cases'!AB:AB,$B36)</f>
        <v>0</v>
      </c>
      <c r="D36" s="195">
        <f>COUNTIFS('Gen Test Cases'!$AA:$AA,$B36,'Gen Test Cases'!$I:$I,D$35)+COUNTIFS('OEL 8 Test Cases'!A:A,$B36,'OEL 8 Test Cases'!J:J,D$35)</f>
        <v>0</v>
      </c>
      <c r="E36" s="195">
        <f>COUNTIFS('Gen Test Cases'!$AA:$AA,$B36,'Gen Test Cases'!$I:$I,E$35)+COUNTIFS('OEL 8 Test Cases'!A:A,$B36,'OEL 8 Test Cases'!J:J,E$35)</f>
        <v>0</v>
      </c>
      <c r="F36" s="195">
        <f>COUNTIFS('Gen Test Cases'!$AA:$AA,$B36,'Gen Test Cases'!$I:$I,F$35)+COUNTIFS('OEL 8 Test Cases'!A:A,$B36,'OEL 8 Test Cases'!J:J,F$35)</f>
        <v>0</v>
      </c>
      <c r="G36" s="196">
        <v>1500</v>
      </c>
      <c r="H36" s="68">
        <f>(C36-F36)*(G36)</f>
        <v>0</v>
      </c>
      <c r="I36" s="68">
        <f>D36*G36</f>
        <v>0</v>
      </c>
      <c r="J36" s="205">
        <f>D32+N32</f>
        <v>238</v>
      </c>
      <c r="K36" s="206" t="str">
        <f>"WARNING: THERE IS AT LEAST ONE TEST CASE WITH"</f>
        <v>WARNING: THERE IS AT LEAST ONE TEST CASE WITH</v>
      </c>
      <c r="P36" s="203"/>
    </row>
    <row r="37" spans="1:16" ht="12.75" customHeight="1" x14ac:dyDescent="0.35">
      <c r="A37" s="75"/>
      <c r="B37" s="104">
        <v>7</v>
      </c>
      <c r="C37" s="138">
        <f>COUNTIF('Gen Test Cases'!AA:AA,$B37)+COUNTIF('OEL 8 Test Cases'!AB:AB,$B37)</f>
        <v>25</v>
      </c>
      <c r="D37" s="195">
        <f>COUNTIFS('Gen Test Cases'!$AA:$AA,$B37,'Gen Test Cases'!$I:$I,D$35)+COUNTIFS('OEL 8 Test Cases'!A:A,$B37,'OEL 8 Test Cases'!J:J,D$35)</f>
        <v>0</v>
      </c>
      <c r="E37" s="195">
        <f>COUNTIFS('Gen Test Cases'!$AA:$AA,$B37,'Gen Test Cases'!$I:$I,E$35)+COUNTIFS('OEL 8 Test Cases'!A:A,$B37,'OEL 8 Test Cases'!J:J,E$35)</f>
        <v>0</v>
      </c>
      <c r="F37" s="195">
        <f>COUNTIFS('Gen Test Cases'!$AA:$AA,$B37,'Gen Test Cases'!$I:$I,F$35)+COUNTIFS('OEL 8 Test Cases'!A:A,$B37,'OEL 8 Test Cases'!J:J,F$35)</f>
        <v>0</v>
      </c>
      <c r="G37" s="196">
        <v>750</v>
      </c>
      <c r="H37" s="68">
        <f t="shared" ref="H37:H43" si="2">(C37-F37)*(G37)</f>
        <v>18750</v>
      </c>
      <c r="I37" s="68">
        <f t="shared" ref="I37:I43" si="3">D37*G37</f>
        <v>0</v>
      </c>
      <c r="K37" s="206" t="str">
        <f>"AN 'INFO' OR BLANK STATUS (SEE ABOVE)"</f>
        <v>AN 'INFO' OR BLANK STATUS (SEE ABOVE)</v>
      </c>
      <c r="P37" s="203"/>
    </row>
    <row r="38" spans="1:16" ht="12.75" customHeight="1" x14ac:dyDescent="0.35">
      <c r="A38" s="75"/>
      <c r="B38" s="104">
        <v>6</v>
      </c>
      <c r="C38" s="138">
        <f>COUNTIF('Gen Test Cases'!AA:AA,$B38)+COUNTIF('OEL 8 Test Cases'!AB:AB,$B38)</f>
        <v>22</v>
      </c>
      <c r="D38" s="195">
        <f>COUNTIFS('Gen Test Cases'!$AA:$AA,$B38,'Gen Test Cases'!$I:$I,D$35)+COUNTIFS('OEL 8 Test Cases'!A:A,$B38,'OEL 8 Test Cases'!J:J,D$35)</f>
        <v>0</v>
      </c>
      <c r="E38" s="195">
        <f>COUNTIFS('Gen Test Cases'!$AA:$AA,$B38,'Gen Test Cases'!$I:$I,E$35)+COUNTIFS('OEL 8 Test Cases'!A:A,$B38,'OEL 8 Test Cases'!J:J,E$35)</f>
        <v>0</v>
      </c>
      <c r="F38" s="195">
        <f>COUNTIFS('Gen Test Cases'!$AA:$AA,$B38,'Gen Test Cases'!$I:$I,F$35)+COUNTIFS('OEL 8 Test Cases'!A:A,$B38,'OEL 8 Test Cases'!J:J,F$35)</f>
        <v>0</v>
      </c>
      <c r="G38" s="196">
        <v>100</v>
      </c>
      <c r="H38" s="68">
        <f t="shared" si="2"/>
        <v>2200</v>
      </c>
      <c r="I38" s="68">
        <f t="shared" si="3"/>
        <v>0</v>
      </c>
      <c r="P38" s="203"/>
    </row>
    <row r="39" spans="1:16" ht="12.75" customHeight="1" x14ac:dyDescent="0.35">
      <c r="A39" s="75"/>
      <c r="B39" s="104">
        <v>5</v>
      </c>
      <c r="C39" s="138">
        <f>COUNTIF('Gen Test Cases'!AA:AA,$B39)+COUNTIF('OEL 8 Test Cases'!AB:AB,$B39)</f>
        <v>111</v>
      </c>
      <c r="D39" s="195">
        <f>COUNTIFS('Gen Test Cases'!$AA:$AA,$B39,'Gen Test Cases'!$I:$I,D$35)+COUNTIFS('OEL 8 Test Cases'!A:A,$B39,'OEL 8 Test Cases'!J:J,D$35)</f>
        <v>0</v>
      </c>
      <c r="E39" s="195">
        <f>COUNTIFS('Gen Test Cases'!$AA:$AA,$B39,'Gen Test Cases'!$I:$I,E$35)+COUNTIFS('OEL 8 Test Cases'!A:A,$B39,'OEL 8 Test Cases'!J:J,E$35)</f>
        <v>0</v>
      </c>
      <c r="F39" s="195">
        <f>COUNTIFS('Gen Test Cases'!$AA:$AA,$B39,'Gen Test Cases'!$I:$I,F$35)+COUNTIFS('OEL 8 Test Cases'!A:A,$B39,'OEL 8 Test Cases'!J:J,F$35)</f>
        <v>0</v>
      </c>
      <c r="G39" s="196">
        <v>50</v>
      </c>
      <c r="H39" s="68">
        <f t="shared" si="2"/>
        <v>5550</v>
      </c>
      <c r="I39" s="68">
        <f t="shared" si="3"/>
        <v>0</v>
      </c>
      <c r="P39" s="203"/>
    </row>
    <row r="40" spans="1:16" ht="12.75" customHeight="1" x14ac:dyDescent="0.35">
      <c r="A40" s="75"/>
      <c r="B40" s="104">
        <v>4</v>
      </c>
      <c r="C40" s="138">
        <f>COUNTIF('Gen Test Cases'!AA:AA,$B40)+COUNTIF('OEL 8 Test Cases'!AB:AB,$B40)</f>
        <v>46</v>
      </c>
      <c r="D40" s="195">
        <f>COUNTIFS('Gen Test Cases'!$AA:$AA,$B40,'Gen Test Cases'!$I:$I,D$35)+COUNTIFS('OEL 8 Test Cases'!A:A,$B40,'OEL 8 Test Cases'!J:J,D$35)</f>
        <v>0</v>
      </c>
      <c r="E40" s="195">
        <f>COUNTIFS('Gen Test Cases'!$AA:$AA,$B40,'Gen Test Cases'!$I:$I,E$35)+COUNTIFS('OEL 8 Test Cases'!A:A,$B40,'OEL 8 Test Cases'!J:J,E$35)</f>
        <v>0</v>
      </c>
      <c r="F40" s="195">
        <f>COUNTIFS('Gen Test Cases'!$AA:$AA,$B40,'Gen Test Cases'!$I:$I,F$35)+COUNTIFS('OEL 8 Test Cases'!A:A,$B40,'OEL 8 Test Cases'!J:J,F$35)</f>
        <v>0</v>
      </c>
      <c r="G40" s="196">
        <v>10</v>
      </c>
      <c r="H40" s="68">
        <f t="shared" si="2"/>
        <v>460</v>
      </c>
      <c r="I40" s="68">
        <f t="shared" si="3"/>
        <v>0</v>
      </c>
      <c r="J40" s="205">
        <f>SUMPRODUCT(--ISERROR('Gen Test Cases'!AA3:AA13))+SUMPRODUCT(--ISERROR(#REF!))</f>
        <v>4</v>
      </c>
      <c r="K40" s="206" t="str">
        <f>"WARNING: THERE IS AT LEAST ONE TEST CASE WITH"</f>
        <v>WARNING: THERE IS AT LEAST ONE TEST CASE WITH</v>
      </c>
      <c r="P40" s="203"/>
    </row>
    <row r="41" spans="1:16" ht="12.75" customHeight="1" x14ac:dyDescent="0.35">
      <c r="A41" s="75"/>
      <c r="B41" s="104">
        <v>3</v>
      </c>
      <c r="C41" s="138">
        <f>COUNTIF('Gen Test Cases'!AA:AA,$B41)+COUNTIF('OEL 8 Test Cases'!AB:AB,$B41)</f>
        <v>8</v>
      </c>
      <c r="D41" s="195">
        <f>COUNTIFS('Gen Test Cases'!$AA:$AA,$B41,'Gen Test Cases'!$I:$I,D$35)+COUNTIFS('OEL 8 Test Cases'!A:A,$B41,'OEL 8 Test Cases'!J:J,D$35)</f>
        <v>0</v>
      </c>
      <c r="E41" s="195">
        <f>COUNTIFS('Gen Test Cases'!$AA:$AA,$B41,'Gen Test Cases'!$I:$I,E$35)+COUNTIFS('OEL 8 Test Cases'!A:A,$B41,'OEL 8 Test Cases'!J:J,E$35)</f>
        <v>0</v>
      </c>
      <c r="F41" s="195">
        <f>COUNTIFS('Gen Test Cases'!$AA:$AA,$B41,'Gen Test Cases'!$I:$I,F$35)+COUNTIFS('OEL 8 Test Cases'!A:A,$B41,'OEL 8 Test Cases'!J:J,F$35)</f>
        <v>0</v>
      </c>
      <c r="G41" s="196">
        <v>5</v>
      </c>
      <c r="H41" s="68">
        <f t="shared" si="2"/>
        <v>40</v>
      </c>
      <c r="I41" s="68">
        <f t="shared" si="3"/>
        <v>0</v>
      </c>
      <c r="K41" s="206" t="str">
        <f>"MULTIPLE OR INVALID ISSUE CODES (SEE TEST CASES TABS)"</f>
        <v>MULTIPLE OR INVALID ISSUE CODES (SEE TEST CASES TABS)</v>
      </c>
      <c r="P41" s="203"/>
    </row>
    <row r="42" spans="1:16" ht="14.5" x14ac:dyDescent="0.35">
      <c r="A42" s="75"/>
      <c r="B42" s="104">
        <v>2</v>
      </c>
      <c r="C42" s="138">
        <f>COUNTIF('Gen Test Cases'!AA:AA,$B42)+COUNTIF('OEL 8 Test Cases'!AB:AB,$B42)</f>
        <v>7</v>
      </c>
      <c r="D42" s="195">
        <f>COUNTIFS('Gen Test Cases'!$AA:$AA,$B42,'Gen Test Cases'!$I:$I,D$35)+COUNTIFS('OEL 8 Test Cases'!A:A,$B42,'OEL 8 Test Cases'!J:J,D$35)</f>
        <v>0</v>
      </c>
      <c r="E42" s="195">
        <f>COUNTIFS('Gen Test Cases'!$AA:$AA,$B42,'Gen Test Cases'!$I:$I,E$35)+COUNTIFS('OEL 8 Test Cases'!A:A,$B42,'OEL 8 Test Cases'!J:J,E$35)</f>
        <v>0</v>
      </c>
      <c r="F42" s="195">
        <f>COUNTIFS('Gen Test Cases'!$AA:$AA,$B42,'Gen Test Cases'!$I:$I,F$35)+COUNTIFS('OEL 8 Test Cases'!A:A,$B42,'OEL 8 Test Cases'!J:J,F$35)</f>
        <v>0</v>
      </c>
      <c r="G42" s="196">
        <v>2</v>
      </c>
      <c r="H42" s="68">
        <f t="shared" si="2"/>
        <v>14</v>
      </c>
      <c r="I42" s="68">
        <f t="shared" si="3"/>
        <v>0</v>
      </c>
      <c r="P42" s="203"/>
    </row>
    <row r="43" spans="1:16" ht="14.5" x14ac:dyDescent="0.35">
      <c r="A43" s="75"/>
      <c r="B43" s="104">
        <v>1</v>
      </c>
      <c r="C43" s="138">
        <f>COUNTIF('Gen Test Cases'!AA:AA,$B43)+COUNTIF('OEL 8 Test Cases'!AB:AB,$B43)</f>
        <v>8</v>
      </c>
      <c r="D43" s="195">
        <f>COUNTIFS('Gen Test Cases'!$AA:$AA,$B43,'Gen Test Cases'!$I:$I,D$35)+COUNTIFS('OEL 8 Test Cases'!A:A,$B43,'OEL 8 Test Cases'!J:J,D$35)</f>
        <v>0</v>
      </c>
      <c r="E43" s="195">
        <f>COUNTIFS('Gen Test Cases'!$AA:$AA,$B43,'Gen Test Cases'!$I:$I,E$35)+COUNTIFS('OEL 8 Test Cases'!A:A,$B43,'OEL 8 Test Cases'!J:J,E$35)</f>
        <v>0</v>
      </c>
      <c r="F43" s="195">
        <f>COUNTIFS('Gen Test Cases'!$AA:$AA,$B43,'Gen Test Cases'!$I:$I,F$35)+COUNTIFS('OEL 8 Test Cases'!A:A,$B43,'OEL 8 Test Cases'!J:J,F$35)</f>
        <v>0</v>
      </c>
      <c r="G43" s="196">
        <v>1</v>
      </c>
      <c r="H43" s="68">
        <f t="shared" si="2"/>
        <v>8</v>
      </c>
      <c r="I43" s="68">
        <f t="shared" si="3"/>
        <v>0</v>
      </c>
      <c r="P43" s="203"/>
    </row>
    <row r="44" spans="1:16" ht="14.5" hidden="1" x14ac:dyDescent="0.35">
      <c r="A44" s="75"/>
      <c r="B44" s="139" t="s">
        <v>59</v>
      </c>
      <c r="C44" s="140"/>
      <c r="D44" s="197">
        <f>SUM(I36:I43)/SUM(H36:H43)*100</f>
        <v>0</v>
      </c>
      <c r="P44" s="203"/>
    </row>
    <row r="45" spans="1:16" ht="12.75" customHeight="1" x14ac:dyDescent="0.35">
      <c r="A45" s="79"/>
      <c r="B45" s="80"/>
      <c r="C45" s="80"/>
      <c r="D45" s="80"/>
      <c r="E45" s="80"/>
      <c r="F45" s="80"/>
      <c r="G45" s="80"/>
      <c r="H45" s="80"/>
      <c r="I45" s="80"/>
      <c r="J45" s="80"/>
      <c r="K45" s="105"/>
      <c r="L45" s="105"/>
      <c r="M45" s="105"/>
      <c r="N45" s="105"/>
      <c r="O45" s="105"/>
      <c r="P45" s="189"/>
    </row>
    <row r="46" spans="1:16" ht="12.75" customHeight="1" x14ac:dyDescent="0.35">
      <c r="A46" s="73"/>
      <c r="B46" s="74"/>
      <c r="C46" s="74"/>
      <c r="D46" s="74"/>
      <c r="E46" s="74"/>
      <c r="F46" s="74"/>
      <c r="G46" s="74"/>
      <c r="H46" s="74"/>
      <c r="I46" s="74"/>
      <c r="J46" s="74"/>
      <c r="K46" s="74"/>
      <c r="L46" s="74"/>
      <c r="M46" s="74"/>
      <c r="N46" s="74"/>
      <c r="O46" s="74"/>
      <c r="P46" s="202"/>
    </row>
    <row r="47" spans="1:16" ht="14.5" x14ac:dyDescent="0.35">
      <c r="A47" s="81"/>
      <c r="B47" s="82" t="s">
        <v>7026</v>
      </c>
      <c r="C47" s="83"/>
      <c r="D47" s="83"/>
      <c r="E47" s="83"/>
      <c r="F47" s="83"/>
      <c r="G47" s="84"/>
      <c r="P47" s="203"/>
    </row>
    <row r="48" spans="1:16" ht="12.75" customHeight="1" x14ac:dyDescent="0.35">
      <c r="A48" s="81"/>
      <c r="B48" s="85" t="s">
        <v>64</v>
      </c>
      <c r="C48" s="86"/>
      <c r="D48" s="86"/>
      <c r="E48" s="86"/>
      <c r="F48" s="86"/>
      <c r="G48" s="87"/>
      <c r="P48" s="203"/>
    </row>
    <row r="49" spans="1:16" ht="14.5" x14ac:dyDescent="0.35">
      <c r="A49" s="419" t="s">
        <v>65</v>
      </c>
      <c r="B49" s="88" t="s">
        <v>38</v>
      </c>
      <c r="C49" s="89"/>
      <c r="D49" s="207"/>
      <c r="E49" s="207"/>
      <c r="F49" s="207"/>
      <c r="G49" s="90"/>
      <c r="K49" s="210" t="s">
        <v>39</v>
      </c>
      <c r="L49" s="211"/>
      <c r="M49" s="211"/>
      <c r="N49" s="211"/>
      <c r="O49" s="212"/>
      <c r="P49" s="203"/>
    </row>
    <row r="50" spans="1:16" ht="36" x14ac:dyDescent="0.35">
      <c r="A50" s="419"/>
      <c r="B50" s="91" t="s">
        <v>40</v>
      </c>
      <c r="C50" s="92" t="s">
        <v>41</v>
      </c>
      <c r="D50" s="92" t="s">
        <v>42</v>
      </c>
      <c r="E50" s="92" t="s">
        <v>43</v>
      </c>
      <c r="F50" s="92" t="s">
        <v>44</v>
      </c>
      <c r="G50" s="93" t="s">
        <v>45</v>
      </c>
      <c r="K50" s="94" t="s">
        <v>46</v>
      </c>
      <c r="L50" s="31"/>
      <c r="M50" s="95" t="s">
        <v>47</v>
      </c>
      <c r="N50" s="95" t="s">
        <v>48</v>
      </c>
      <c r="O50" s="96" t="s">
        <v>49</v>
      </c>
      <c r="P50" s="203"/>
    </row>
    <row r="51" spans="1:16" ht="14.5" x14ac:dyDescent="0.35">
      <c r="A51" s="76"/>
      <c r="B51" s="155">
        <f>COUNTIF('Gen Test Cases'!I3:I13,"Pass")+COUNTIF('OEL 9 Test Cases'!J3:J237,"Pass")</f>
        <v>0</v>
      </c>
      <c r="C51" s="156">
        <f>COUNTIF('Gen Test Cases'!I3:I13,"Fail")+COUNTIF('OEL 9 Test Cases'!J3:J237,"Fail")</f>
        <v>0</v>
      </c>
      <c r="D51" s="190">
        <f>COUNTIF('Gen Test Cases'!I3:I13,"Info")+COUNTIF('OEL 9 Test Cases'!J3:J237,"Info")</f>
        <v>0</v>
      </c>
      <c r="E51" s="191">
        <f>COUNTIF('Gen Test Cases'!I3:I13,"N/A")+COUNTIF('OEL 9 Test Cases'!J3:J237,"N/A")</f>
        <v>0</v>
      </c>
      <c r="F51" s="190">
        <f>B51+C51</f>
        <v>0</v>
      </c>
      <c r="G51" s="192">
        <f>D63/100</f>
        <v>0</v>
      </c>
      <c r="K51" s="97" t="s">
        <v>50</v>
      </c>
      <c r="L51" s="98"/>
      <c r="M51" s="193">
        <f>COUNTA('Gen Test Cases'!I3:I13)+COUNTA('OEL 9 Test Cases'!J3:J237)</f>
        <v>0</v>
      </c>
      <c r="N51" s="193">
        <f>O51-M51</f>
        <v>246</v>
      </c>
      <c r="O51" s="194">
        <f>COUNTA('Gen Test Cases'!A3:A13)+COUNTA('OEL 9 Test Cases'!A3:A237)</f>
        <v>246</v>
      </c>
      <c r="P51" s="203"/>
    </row>
    <row r="52" spans="1:16" ht="12.75" customHeight="1" x14ac:dyDescent="0.35">
      <c r="A52" s="76"/>
      <c r="B52" s="99"/>
      <c r="K52" s="77"/>
      <c r="L52" s="77"/>
      <c r="M52" s="77"/>
      <c r="N52" s="77"/>
      <c r="O52" s="77"/>
      <c r="P52" s="203"/>
    </row>
    <row r="53" spans="1:16" ht="12.75" customHeight="1" x14ac:dyDescent="0.35">
      <c r="A53" s="76"/>
      <c r="B53" s="100" t="s">
        <v>51</v>
      </c>
      <c r="C53" s="101"/>
      <c r="D53" s="208"/>
      <c r="E53" s="208"/>
      <c r="F53" s="208"/>
      <c r="G53" s="209"/>
      <c r="K53" s="77"/>
      <c r="L53" s="77"/>
      <c r="M53" s="77"/>
      <c r="N53" s="77"/>
      <c r="O53" s="77"/>
      <c r="P53" s="203"/>
    </row>
    <row r="54" spans="1:16" ht="12.75" customHeight="1" x14ac:dyDescent="0.35">
      <c r="A54" s="75"/>
      <c r="B54" s="102" t="s">
        <v>52</v>
      </c>
      <c r="C54" s="102" t="s">
        <v>53</v>
      </c>
      <c r="D54" s="102" t="s">
        <v>54</v>
      </c>
      <c r="E54" s="102" t="s">
        <v>55</v>
      </c>
      <c r="F54" s="102" t="s">
        <v>43</v>
      </c>
      <c r="G54" s="102" t="s">
        <v>56</v>
      </c>
      <c r="H54" s="103" t="s">
        <v>57</v>
      </c>
      <c r="I54" s="103" t="s">
        <v>58</v>
      </c>
      <c r="K54" s="78"/>
      <c r="L54" s="78"/>
      <c r="M54" s="78"/>
      <c r="N54" s="78"/>
      <c r="O54" s="78"/>
      <c r="P54" s="203"/>
    </row>
    <row r="55" spans="1:16" ht="12.75" customHeight="1" x14ac:dyDescent="0.35">
      <c r="A55" s="75"/>
      <c r="B55" s="104">
        <v>8</v>
      </c>
      <c r="C55" s="138">
        <f>COUNTIF('Gen Test Cases'!AA:AA,$B55)+COUNTIF('OEL 9 Test Cases'!AB:AB,$B55)</f>
        <v>0</v>
      </c>
      <c r="D55" s="195">
        <f>COUNTIFS('Gen Test Cases'!$AA:$AA,$B55,'Gen Test Cases'!$I:$I,D$54)+COUNTIFS('OEL 9 Test Cases'!AB:AB,$B55,'OEL 9 Test Cases'!J:J,D$54)</f>
        <v>0</v>
      </c>
      <c r="E55" s="195">
        <f>COUNTIFS('Gen Test Cases'!$AA:$AA,$B55,'Gen Test Cases'!$I:$I,E$54)+COUNTIFS('OEL 9 Test Cases'!AB:AB,$B55,'OEL 9 Test Cases'!J:J,E$54)</f>
        <v>0</v>
      </c>
      <c r="F55" s="195">
        <f>COUNTIFS('Gen Test Cases'!$AA:$AA,$B55,'Gen Test Cases'!$I:$I,F$54)+COUNTIFS('OEL 9 Test Cases'!AB:AB,$B55,'OEL 9 Test Cases'!J:J,F$54)</f>
        <v>0</v>
      </c>
      <c r="G55" s="196">
        <v>1500</v>
      </c>
      <c r="H55" s="68">
        <f>(C55-F55)*(G55)</f>
        <v>0</v>
      </c>
      <c r="I55" s="68">
        <f>D55*G55</f>
        <v>0</v>
      </c>
      <c r="J55" s="205">
        <f>D51+N51</f>
        <v>246</v>
      </c>
      <c r="K55" s="206" t="str">
        <f>"WARNING: THERE IS AT LEAST ONE TEST CASE WITH"</f>
        <v>WARNING: THERE IS AT LEAST ONE TEST CASE WITH</v>
      </c>
      <c r="P55" s="203"/>
    </row>
    <row r="56" spans="1:16" ht="12.75" customHeight="1" x14ac:dyDescent="0.35">
      <c r="A56" s="75"/>
      <c r="B56" s="104">
        <v>7</v>
      </c>
      <c r="C56" s="138">
        <f>COUNTIF('Gen Test Cases'!AA:AA,$B56)+COUNTIF('OEL 9 Test Cases'!AB:AB,$B56)</f>
        <v>23</v>
      </c>
      <c r="D56" s="195">
        <f>COUNTIFS('Gen Test Cases'!$AA:$AA,$B56,'Gen Test Cases'!$I:$I,D$54)+COUNTIFS('OEL 9 Test Cases'!AB:AB,$B56,'OEL 9 Test Cases'!J:J,D$54)</f>
        <v>0</v>
      </c>
      <c r="E56" s="195">
        <f>COUNTIFS('Gen Test Cases'!$AA:$AA,$B56,'Gen Test Cases'!$I:$I,E$54)+COUNTIFS('OEL 9 Test Cases'!AB:AB,$B56,'OEL 9 Test Cases'!J:J,E$54)</f>
        <v>0</v>
      </c>
      <c r="F56" s="195">
        <f>COUNTIFS('Gen Test Cases'!$AA:$AA,$B56,'Gen Test Cases'!$I:$I,F$54)+COUNTIFS('OEL 9 Test Cases'!AB:AB,$B56,'OEL 9 Test Cases'!J:J,F$54)</f>
        <v>0</v>
      </c>
      <c r="G56" s="196">
        <v>750</v>
      </c>
      <c r="H56" s="68">
        <f t="shared" ref="H56:H62" si="4">(C56-F56)*(G56)</f>
        <v>17250</v>
      </c>
      <c r="I56" s="68">
        <f t="shared" ref="I56:I62" si="5">D56*G56</f>
        <v>0</v>
      </c>
      <c r="K56" s="206" t="str">
        <f>"AN 'INFO' OR BLANK STATUS (SEE ABOVE)"</f>
        <v>AN 'INFO' OR BLANK STATUS (SEE ABOVE)</v>
      </c>
      <c r="P56" s="203"/>
    </row>
    <row r="57" spans="1:16" ht="12.75" customHeight="1" x14ac:dyDescent="0.35">
      <c r="A57" s="75"/>
      <c r="B57" s="104">
        <v>6</v>
      </c>
      <c r="C57" s="138">
        <f>COUNTIF('Gen Test Cases'!AA:AA,$B57)+COUNTIF('OEL 9 Test Cases'!AB:AB,$B57)</f>
        <v>26</v>
      </c>
      <c r="D57" s="195">
        <f>COUNTIFS('Gen Test Cases'!$AA:$AA,$B57,'Gen Test Cases'!$I:$I,D$54)+COUNTIFS('OEL 9 Test Cases'!AB:AB,$B57,'OEL 9 Test Cases'!J:J,D$54)</f>
        <v>0</v>
      </c>
      <c r="E57" s="195">
        <f>COUNTIFS('Gen Test Cases'!$AA:$AA,$B57,'Gen Test Cases'!$I:$I,E$54)+COUNTIFS('OEL 9 Test Cases'!AB:AB,$B57,'OEL 9 Test Cases'!J:J,E$54)</f>
        <v>0</v>
      </c>
      <c r="F57" s="195">
        <f>COUNTIFS('Gen Test Cases'!$AA:$AA,$B57,'Gen Test Cases'!$I:$I,F$54)+COUNTIFS('OEL 9 Test Cases'!AB:AB,$B57,'OEL 9 Test Cases'!J:J,F$54)</f>
        <v>0</v>
      </c>
      <c r="G57" s="196">
        <v>100</v>
      </c>
      <c r="H57" s="68">
        <f t="shared" si="4"/>
        <v>2600</v>
      </c>
      <c r="I57" s="68">
        <f t="shared" si="5"/>
        <v>0</v>
      </c>
      <c r="P57" s="203"/>
    </row>
    <row r="58" spans="1:16" ht="12.75" customHeight="1" x14ac:dyDescent="0.35">
      <c r="A58" s="75"/>
      <c r="B58" s="104">
        <v>5</v>
      </c>
      <c r="C58" s="138">
        <f>COUNTIF('Gen Test Cases'!AA:AA,$B58)+COUNTIF('OEL 9 Test Cases'!AB:AB,$B58)</f>
        <v>127</v>
      </c>
      <c r="D58" s="195">
        <f>COUNTIFS('Gen Test Cases'!$AA:$AA,$B58,'Gen Test Cases'!$I:$I,D$54)+COUNTIFS('OEL 9 Test Cases'!AB:AB,$B58,'OEL 9 Test Cases'!J:J,D$54)</f>
        <v>0</v>
      </c>
      <c r="E58" s="195">
        <f>COUNTIFS('Gen Test Cases'!$AA:$AA,$B58,'Gen Test Cases'!$I:$I,E$54)+COUNTIFS('OEL 9 Test Cases'!AB:AB,$B58,'OEL 9 Test Cases'!J:J,E$54)</f>
        <v>0</v>
      </c>
      <c r="F58" s="195">
        <f>COUNTIFS('Gen Test Cases'!$AA:$AA,$B58,'Gen Test Cases'!$I:$I,F$54)+COUNTIFS('OEL 9 Test Cases'!AB:AB,$B58,'OEL 9 Test Cases'!J:J,F$54)</f>
        <v>0</v>
      </c>
      <c r="G58" s="196">
        <v>50</v>
      </c>
      <c r="H58" s="68">
        <f t="shared" si="4"/>
        <v>6350</v>
      </c>
      <c r="I58" s="68">
        <f t="shared" si="5"/>
        <v>0</v>
      </c>
      <c r="P58" s="203"/>
    </row>
    <row r="59" spans="1:16" ht="12.75" customHeight="1" x14ac:dyDescent="0.35">
      <c r="A59" s="75"/>
      <c r="B59" s="104">
        <v>4</v>
      </c>
      <c r="C59" s="138">
        <f>COUNTIF('Gen Test Cases'!AA:AA,$B59)+COUNTIF('OEL 9 Test Cases'!AB:AB,$B59)</f>
        <v>48</v>
      </c>
      <c r="D59" s="195">
        <f>COUNTIFS('Gen Test Cases'!$AA:$AA,$B59,'Gen Test Cases'!$I:$I,D$54)+COUNTIFS('OEL 9 Test Cases'!AB:AB,$B59,'OEL 9 Test Cases'!J:J,D$54)</f>
        <v>0</v>
      </c>
      <c r="E59" s="195">
        <f>COUNTIFS('Gen Test Cases'!$AA:$AA,$B59,'Gen Test Cases'!$I:$I,E$54)+COUNTIFS('OEL 9 Test Cases'!AB:AB,$B59,'OEL 9 Test Cases'!J:J,E$54)</f>
        <v>0</v>
      </c>
      <c r="F59" s="195">
        <f>COUNTIFS('Gen Test Cases'!$AA:$AA,$B59,'Gen Test Cases'!$I:$I,F$54)+COUNTIFS('OEL 9 Test Cases'!AB:AB,$B59,'OEL 9 Test Cases'!J:J,F$54)</f>
        <v>0</v>
      </c>
      <c r="G59" s="196">
        <v>10</v>
      </c>
      <c r="H59" s="68">
        <f t="shared" si="4"/>
        <v>480</v>
      </c>
      <c r="I59" s="68">
        <f t="shared" si="5"/>
        <v>0</v>
      </c>
      <c r="J59" s="205">
        <f>SUMPRODUCT(--ISERROR('Gen Test Cases'!AA23:AA32))+SUMPRODUCT(--ISERROR(#REF!))</f>
        <v>1</v>
      </c>
      <c r="K59" s="206" t="str">
        <f>"WARNING: THERE IS AT LEAST ONE TEST CASE WITH"</f>
        <v>WARNING: THERE IS AT LEAST ONE TEST CASE WITH</v>
      </c>
      <c r="P59" s="203"/>
    </row>
    <row r="60" spans="1:16" ht="12.75" customHeight="1" x14ac:dyDescent="0.35">
      <c r="A60" s="75"/>
      <c r="B60" s="104">
        <v>3</v>
      </c>
      <c r="C60" s="138">
        <f>COUNTIF('Gen Test Cases'!AA:AA,$B60)+COUNTIF('OEL 9 Test Cases'!AB:AB,$B60)</f>
        <v>7</v>
      </c>
      <c r="D60" s="195">
        <f>COUNTIFS('Gen Test Cases'!$AA:$AA,$B60,'Gen Test Cases'!$I:$I,D$54)+COUNTIFS('OEL 9 Test Cases'!AB:AB,$B60,'OEL 9 Test Cases'!J:J,D$54)</f>
        <v>0</v>
      </c>
      <c r="E60" s="195">
        <f>COUNTIFS('Gen Test Cases'!$AA:$AA,$B60,'Gen Test Cases'!$I:$I,E$54)+COUNTIFS('OEL 9 Test Cases'!AB:AB,$B60,'OEL 9 Test Cases'!J:J,E$54)</f>
        <v>0</v>
      </c>
      <c r="F60" s="195">
        <f>COUNTIFS('Gen Test Cases'!$AA:$AA,$B60,'Gen Test Cases'!$I:$I,F$54)+COUNTIFS('OEL 9 Test Cases'!AB:AB,$B60,'OEL 9 Test Cases'!J:J,F$54)</f>
        <v>0</v>
      </c>
      <c r="G60" s="196">
        <v>5</v>
      </c>
      <c r="H60" s="68">
        <f t="shared" si="4"/>
        <v>35</v>
      </c>
      <c r="I60" s="68">
        <f t="shared" si="5"/>
        <v>0</v>
      </c>
      <c r="K60" s="206" t="str">
        <f>"MULTIPLE OR INVALID ISSUE CODES (SEE TEST CASES TABS)"</f>
        <v>MULTIPLE OR INVALID ISSUE CODES (SEE TEST CASES TABS)</v>
      </c>
      <c r="P60" s="203"/>
    </row>
    <row r="61" spans="1:16" ht="14.5" x14ac:dyDescent="0.35">
      <c r="A61" s="75"/>
      <c r="B61" s="104">
        <v>2</v>
      </c>
      <c r="C61" s="138">
        <f>COUNTIF('Gen Test Cases'!AA:AA,$B61)+COUNTIF('OEL 9 Test Cases'!AB:AB,$B61)</f>
        <v>4</v>
      </c>
      <c r="D61" s="195">
        <f>COUNTIFS('Gen Test Cases'!$AA:$AA,$B61,'Gen Test Cases'!$I:$I,D$54)+COUNTIFS('OEL 9 Test Cases'!AB:AB,$B61,'OEL 9 Test Cases'!J:J,D$54)</f>
        <v>0</v>
      </c>
      <c r="E61" s="195">
        <f>COUNTIFS('Gen Test Cases'!$AA:$AA,$B61,'Gen Test Cases'!$I:$I,E$54)+COUNTIFS('OEL 9 Test Cases'!AB:AB,$B61,'OEL 9 Test Cases'!J:J,E$54)</f>
        <v>0</v>
      </c>
      <c r="F61" s="195">
        <f>COUNTIFS('Gen Test Cases'!$AA:$AA,$B61,'Gen Test Cases'!$I:$I,F$54)+COUNTIFS('OEL 9 Test Cases'!AB:AB,$B61,'OEL 9 Test Cases'!J:J,F$54)</f>
        <v>0</v>
      </c>
      <c r="G61" s="196">
        <v>2</v>
      </c>
      <c r="H61" s="68">
        <f t="shared" si="4"/>
        <v>8</v>
      </c>
      <c r="I61" s="68">
        <f t="shared" si="5"/>
        <v>0</v>
      </c>
      <c r="P61" s="203"/>
    </row>
    <row r="62" spans="1:16" ht="14.5" x14ac:dyDescent="0.35">
      <c r="A62" s="75"/>
      <c r="B62" s="104">
        <v>1</v>
      </c>
      <c r="C62" s="138">
        <f>COUNTIF('Gen Test Cases'!AA:AA,$B62)+COUNTIF('OEL 9 Test Cases'!AB:AB,$B62)</f>
        <v>0</v>
      </c>
      <c r="D62" s="195">
        <f>COUNTIFS('Gen Test Cases'!$AA:$AA,$B62,'Gen Test Cases'!$I:$I,D$54)+COUNTIFS('OEL 9 Test Cases'!AB:AB,$B62,'OEL 9 Test Cases'!J:J,D$54)</f>
        <v>0</v>
      </c>
      <c r="E62" s="195">
        <f>COUNTIFS('Gen Test Cases'!$AA:$AA,$B62,'Gen Test Cases'!$I:$I,E$54)+COUNTIFS('OEL 9 Test Cases'!AB:AB,$B62,'OEL 9 Test Cases'!J:J,E$54)</f>
        <v>0</v>
      </c>
      <c r="F62" s="195">
        <f>COUNTIFS('Gen Test Cases'!$AA:$AA,$B62,'Gen Test Cases'!$I:$I,F$54)+COUNTIFS('OEL 9 Test Cases'!AB:AB,$B62,'OEL 9 Test Cases'!J:J,F$54)</f>
        <v>0</v>
      </c>
      <c r="G62" s="196">
        <v>1</v>
      </c>
      <c r="H62" s="68">
        <f t="shared" si="4"/>
        <v>0</v>
      </c>
      <c r="I62" s="68">
        <f t="shared" si="5"/>
        <v>0</v>
      </c>
      <c r="P62" s="203"/>
    </row>
    <row r="63" spans="1:16" ht="14.5" hidden="1" x14ac:dyDescent="0.35">
      <c r="A63" s="75"/>
      <c r="B63" s="139" t="s">
        <v>59</v>
      </c>
      <c r="C63" s="140"/>
      <c r="D63" s="197">
        <f>SUM(I55:I62)/SUM(H55:H62)*100</f>
        <v>0</v>
      </c>
      <c r="P63" s="203"/>
    </row>
    <row r="64" spans="1:16" ht="12.75" customHeight="1" x14ac:dyDescent="0.35">
      <c r="A64" s="79"/>
      <c r="B64" s="80"/>
      <c r="C64" s="80"/>
      <c r="D64" s="80"/>
      <c r="E64" s="80"/>
      <c r="F64" s="80"/>
      <c r="G64" s="80"/>
      <c r="H64" s="80"/>
      <c r="I64" s="80"/>
      <c r="J64" s="80"/>
      <c r="K64" s="105"/>
      <c r="L64" s="105"/>
      <c r="M64" s="105"/>
      <c r="N64" s="105"/>
      <c r="O64" s="105"/>
      <c r="P64" s="189"/>
    </row>
  </sheetData>
  <mergeCells count="3">
    <mergeCell ref="A30:A31"/>
    <mergeCell ref="A11:A12"/>
    <mergeCell ref="A49:A50"/>
  </mergeCells>
  <conditionalFormatting sqref="D32">
    <cfRule type="cellIs" dxfId="154" priority="22" stopIfTrue="1" operator="greaterThan">
      <formula>0</formula>
    </cfRule>
  </conditionalFormatting>
  <conditionalFormatting sqref="D51">
    <cfRule type="cellIs" dxfId="153" priority="5" stopIfTrue="1" operator="greaterThan">
      <formula>0</formula>
    </cfRule>
  </conditionalFormatting>
  <conditionalFormatting sqref="K17:K18 K36:K37">
    <cfRule type="expression" dxfId="152" priority="15" stopIfTrue="1">
      <formula>$J$36=0</formula>
    </cfRule>
  </conditionalFormatting>
  <conditionalFormatting sqref="K21:K22 K40:K41">
    <cfRule type="expression" dxfId="151" priority="16" stopIfTrue="1">
      <formula>$J$40=0</formula>
    </cfRule>
  </conditionalFormatting>
  <conditionalFormatting sqref="K55:K56">
    <cfRule type="expression" dxfId="150" priority="1" stopIfTrue="1">
      <formula>$J$36=0</formula>
    </cfRule>
  </conditionalFormatting>
  <conditionalFormatting sqref="K59:K60">
    <cfRule type="expression" dxfId="149" priority="2" stopIfTrue="1">
      <formula>$J$40=0</formula>
    </cfRule>
  </conditionalFormatting>
  <conditionalFormatting sqref="N13">
    <cfRule type="cellIs" dxfId="148" priority="10" stopIfTrue="1" operator="greaterThan">
      <formula>0</formula>
    </cfRule>
    <cfRule type="cellIs" dxfId="147" priority="11" stopIfTrue="1" operator="lessThan">
      <formula>0</formula>
    </cfRule>
  </conditionalFormatting>
  <conditionalFormatting sqref="N32">
    <cfRule type="cellIs" dxfId="146" priority="19" stopIfTrue="1" operator="greaterThan">
      <formula>0</formula>
    </cfRule>
    <cfRule type="cellIs" dxfId="145" priority="20" stopIfTrue="1" operator="lessThan">
      <formula>0</formula>
    </cfRule>
  </conditionalFormatting>
  <conditionalFormatting sqref="N51">
    <cfRule type="cellIs" dxfId="144" priority="3" stopIfTrue="1" operator="greaterThan">
      <formula>0</formula>
    </cfRule>
    <cfRule type="cellIs" dxfId="143" priority="4"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80" zoomScaleNormal="80" workbookViewId="0">
      <selection activeCell="A3" sqref="A3:N17"/>
    </sheetView>
  </sheetViews>
  <sheetFormatPr defaultColWidth="11.26953125" defaultRowHeight="12.75" customHeight="1" x14ac:dyDescent="0.35"/>
  <cols>
    <col min="1" max="13" width="11.26953125" style="67" customWidth="1"/>
    <col min="14" max="14" width="9.26953125" style="67" customWidth="1"/>
    <col min="15" max="16384" width="11.26953125" style="67"/>
  </cols>
  <sheetData>
    <row r="1" spans="1:14" ht="14.5" x14ac:dyDescent="0.35">
      <c r="A1" s="32" t="s">
        <v>66</v>
      </c>
      <c r="B1" s="33"/>
      <c r="C1" s="33"/>
      <c r="D1" s="33"/>
      <c r="E1" s="33"/>
      <c r="F1" s="33"/>
      <c r="G1" s="33"/>
      <c r="H1" s="33"/>
      <c r="I1" s="33"/>
      <c r="J1" s="33"/>
      <c r="K1" s="33"/>
      <c r="L1" s="33"/>
      <c r="M1" s="33"/>
      <c r="N1" s="34"/>
    </row>
    <row r="2" spans="1:14" ht="12.75" customHeight="1" x14ac:dyDescent="0.35">
      <c r="A2" s="63" t="s">
        <v>67</v>
      </c>
      <c r="B2" s="64"/>
      <c r="C2" s="64"/>
      <c r="D2" s="64"/>
      <c r="E2" s="64"/>
      <c r="F2" s="64"/>
      <c r="G2" s="64"/>
      <c r="H2" s="64"/>
      <c r="I2" s="64"/>
      <c r="J2" s="64"/>
      <c r="K2" s="64"/>
      <c r="L2" s="64"/>
      <c r="M2" s="64"/>
      <c r="N2" s="65"/>
    </row>
    <row r="3" spans="1:14" s="125" customFormat="1" ht="12.75" customHeight="1" x14ac:dyDescent="0.25">
      <c r="A3" s="421" t="s">
        <v>7189</v>
      </c>
      <c r="B3" s="422"/>
      <c r="C3" s="422"/>
      <c r="D3" s="422"/>
      <c r="E3" s="422"/>
      <c r="F3" s="422"/>
      <c r="G3" s="422"/>
      <c r="H3" s="422"/>
      <c r="I3" s="422"/>
      <c r="J3" s="422"/>
      <c r="K3" s="422"/>
      <c r="L3" s="422"/>
      <c r="M3" s="422"/>
      <c r="N3" s="423"/>
    </row>
    <row r="4" spans="1:14" s="125" customFormat="1" ht="12.5" x14ac:dyDescent="0.25">
      <c r="A4" s="424"/>
      <c r="B4" s="425"/>
      <c r="C4" s="425"/>
      <c r="D4" s="425"/>
      <c r="E4" s="425"/>
      <c r="F4" s="425"/>
      <c r="G4" s="425"/>
      <c r="H4" s="425"/>
      <c r="I4" s="425"/>
      <c r="J4" s="425"/>
      <c r="K4" s="425"/>
      <c r="L4" s="425"/>
      <c r="M4" s="425"/>
      <c r="N4" s="426"/>
    </row>
    <row r="5" spans="1:14" s="125" customFormat="1" ht="12.5" x14ac:dyDescent="0.25">
      <c r="A5" s="424"/>
      <c r="B5" s="425"/>
      <c r="C5" s="425"/>
      <c r="D5" s="425"/>
      <c r="E5" s="425"/>
      <c r="F5" s="425"/>
      <c r="G5" s="425"/>
      <c r="H5" s="425"/>
      <c r="I5" s="425"/>
      <c r="J5" s="425"/>
      <c r="K5" s="425"/>
      <c r="L5" s="425"/>
      <c r="M5" s="425"/>
      <c r="N5" s="426"/>
    </row>
    <row r="6" spans="1:14" s="125" customFormat="1" ht="12.5" x14ac:dyDescent="0.25">
      <c r="A6" s="424"/>
      <c r="B6" s="425"/>
      <c r="C6" s="425"/>
      <c r="D6" s="425"/>
      <c r="E6" s="425"/>
      <c r="F6" s="425"/>
      <c r="G6" s="425"/>
      <c r="H6" s="425"/>
      <c r="I6" s="425"/>
      <c r="J6" s="425"/>
      <c r="K6" s="425"/>
      <c r="L6" s="425"/>
      <c r="M6" s="425"/>
      <c r="N6" s="426"/>
    </row>
    <row r="7" spans="1:14" s="125" customFormat="1" ht="12.5" x14ac:dyDescent="0.25">
      <c r="A7" s="424"/>
      <c r="B7" s="425"/>
      <c r="C7" s="425"/>
      <c r="D7" s="425"/>
      <c r="E7" s="425"/>
      <c r="F7" s="425"/>
      <c r="G7" s="425"/>
      <c r="H7" s="425"/>
      <c r="I7" s="425"/>
      <c r="J7" s="425"/>
      <c r="K7" s="425"/>
      <c r="L7" s="425"/>
      <c r="M7" s="425"/>
      <c r="N7" s="426"/>
    </row>
    <row r="8" spans="1:14" s="125" customFormat="1" ht="12.5" x14ac:dyDescent="0.25">
      <c r="A8" s="424"/>
      <c r="B8" s="425"/>
      <c r="C8" s="425"/>
      <c r="D8" s="425"/>
      <c r="E8" s="425"/>
      <c r="F8" s="425"/>
      <c r="G8" s="425"/>
      <c r="H8" s="425"/>
      <c r="I8" s="425"/>
      <c r="J8" s="425"/>
      <c r="K8" s="425"/>
      <c r="L8" s="425"/>
      <c r="M8" s="425"/>
      <c r="N8" s="426"/>
    </row>
    <row r="9" spans="1:14" s="125" customFormat="1" ht="12.5" x14ac:dyDescent="0.25">
      <c r="A9" s="424"/>
      <c r="B9" s="425"/>
      <c r="C9" s="425"/>
      <c r="D9" s="425"/>
      <c r="E9" s="425"/>
      <c r="F9" s="425"/>
      <c r="G9" s="425"/>
      <c r="H9" s="425"/>
      <c r="I9" s="425"/>
      <c r="J9" s="425"/>
      <c r="K9" s="425"/>
      <c r="L9" s="425"/>
      <c r="M9" s="425"/>
      <c r="N9" s="426"/>
    </row>
    <row r="10" spans="1:14" s="125" customFormat="1" ht="12.5" x14ac:dyDescent="0.25">
      <c r="A10" s="424"/>
      <c r="B10" s="425"/>
      <c r="C10" s="425"/>
      <c r="D10" s="425"/>
      <c r="E10" s="425"/>
      <c r="F10" s="425"/>
      <c r="G10" s="425"/>
      <c r="H10" s="425"/>
      <c r="I10" s="425"/>
      <c r="J10" s="425"/>
      <c r="K10" s="425"/>
      <c r="L10" s="425"/>
      <c r="M10" s="425"/>
      <c r="N10" s="426"/>
    </row>
    <row r="11" spans="1:14" s="125" customFormat="1" ht="12.5" x14ac:dyDescent="0.25">
      <c r="A11" s="424"/>
      <c r="B11" s="425"/>
      <c r="C11" s="425"/>
      <c r="D11" s="425"/>
      <c r="E11" s="425"/>
      <c r="F11" s="425"/>
      <c r="G11" s="425"/>
      <c r="H11" s="425"/>
      <c r="I11" s="425"/>
      <c r="J11" s="425"/>
      <c r="K11" s="425"/>
      <c r="L11" s="425"/>
      <c r="M11" s="425"/>
      <c r="N11" s="426"/>
    </row>
    <row r="12" spans="1:14" s="125" customFormat="1" ht="12.5" x14ac:dyDescent="0.25">
      <c r="A12" s="424"/>
      <c r="B12" s="425"/>
      <c r="C12" s="425"/>
      <c r="D12" s="425"/>
      <c r="E12" s="425"/>
      <c r="F12" s="425"/>
      <c r="G12" s="425"/>
      <c r="H12" s="425"/>
      <c r="I12" s="425"/>
      <c r="J12" s="425"/>
      <c r="K12" s="425"/>
      <c r="L12" s="425"/>
      <c r="M12" s="425"/>
      <c r="N12" s="426"/>
    </row>
    <row r="13" spans="1:14" s="125" customFormat="1" ht="12.75" customHeight="1" x14ac:dyDescent="0.25">
      <c r="A13" s="424"/>
      <c r="B13" s="425"/>
      <c r="C13" s="425"/>
      <c r="D13" s="425"/>
      <c r="E13" s="425"/>
      <c r="F13" s="425"/>
      <c r="G13" s="425"/>
      <c r="H13" s="425"/>
      <c r="I13" s="425"/>
      <c r="J13" s="425"/>
      <c r="K13" s="425"/>
      <c r="L13" s="425"/>
      <c r="M13" s="425"/>
      <c r="N13" s="426"/>
    </row>
    <row r="14" spans="1:14" s="125" customFormat="1" ht="12.75" customHeight="1" x14ac:dyDescent="0.25">
      <c r="A14" s="424"/>
      <c r="B14" s="425"/>
      <c r="C14" s="425"/>
      <c r="D14" s="425"/>
      <c r="E14" s="425"/>
      <c r="F14" s="425"/>
      <c r="G14" s="425"/>
      <c r="H14" s="425"/>
      <c r="I14" s="425"/>
      <c r="J14" s="425"/>
      <c r="K14" s="425"/>
      <c r="L14" s="425"/>
      <c r="M14" s="425"/>
      <c r="N14" s="426"/>
    </row>
    <row r="15" spans="1:14" s="125" customFormat="1" ht="12.5" x14ac:dyDescent="0.25">
      <c r="A15" s="424"/>
      <c r="B15" s="425"/>
      <c r="C15" s="425"/>
      <c r="D15" s="425"/>
      <c r="E15" s="425"/>
      <c r="F15" s="425"/>
      <c r="G15" s="425"/>
      <c r="H15" s="425"/>
      <c r="I15" s="425"/>
      <c r="J15" s="425"/>
      <c r="K15" s="425"/>
      <c r="L15" s="425"/>
      <c r="M15" s="425"/>
      <c r="N15" s="426"/>
    </row>
    <row r="16" spans="1:14" s="125" customFormat="1" ht="12.75" customHeight="1" x14ac:dyDescent="0.25">
      <c r="A16" s="424"/>
      <c r="B16" s="425"/>
      <c r="C16" s="425"/>
      <c r="D16" s="425"/>
      <c r="E16" s="425"/>
      <c r="F16" s="425"/>
      <c r="G16" s="425"/>
      <c r="H16" s="425"/>
      <c r="I16" s="425"/>
      <c r="J16" s="425"/>
      <c r="K16" s="425"/>
      <c r="L16" s="425"/>
      <c r="M16" s="425"/>
      <c r="N16" s="426"/>
    </row>
    <row r="17" spans="1:14" ht="45.65" customHeight="1" x14ac:dyDescent="0.35">
      <c r="A17" s="427"/>
      <c r="B17" s="428"/>
      <c r="C17" s="428"/>
      <c r="D17" s="428"/>
      <c r="E17" s="428"/>
      <c r="F17" s="428"/>
      <c r="G17" s="428"/>
      <c r="H17" s="428"/>
      <c r="I17" s="428"/>
      <c r="J17" s="428"/>
      <c r="K17" s="428"/>
      <c r="L17" s="428"/>
      <c r="M17" s="428"/>
      <c r="N17" s="429"/>
    </row>
    <row r="18" spans="1:14" s="125" customFormat="1" ht="18" hidden="1" customHeight="1" x14ac:dyDescent="0.25">
      <c r="A18" s="124"/>
      <c r="B18" s="124"/>
      <c r="C18" s="124"/>
      <c r="D18" s="124"/>
      <c r="E18" s="124"/>
      <c r="F18" s="124"/>
      <c r="G18" s="124"/>
      <c r="H18" s="124"/>
      <c r="I18" s="124"/>
      <c r="J18" s="124"/>
      <c r="K18" s="124"/>
      <c r="L18" s="124"/>
      <c r="M18" s="124"/>
      <c r="N18" s="124"/>
    </row>
    <row r="19" spans="1:14" s="125" customFormat="1" ht="61.5" customHeight="1" x14ac:dyDescent="0.25">
      <c r="A19" s="35" t="s">
        <v>68</v>
      </c>
      <c r="B19" s="36"/>
      <c r="C19" s="36"/>
      <c r="D19" s="36"/>
      <c r="E19" s="36"/>
      <c r="F19" s="36"/>
      <c r="G19" s="36"/>
      <c r="H19" s="36"/>
      <c r="I19" s="36"/>
      <c r="J19" s="36"/>
      <c r="K19" s="36"/>
      <c r="L19" s="36"/>
      <c r="M19" s="36"/>
      <c r="N19" s="37"/>
    </row>
    <row r="20" spans="1:14" s="125" customFormat="1" ht="12.75" customHeight="1" x14ac:dyDescent="0.25">
      <c r="A20" s="38" t="s">
        <v>69</v>
      </c>
      <c r="B20" s="39"/>
      <c r="C20" s="40"/>
      <c r="D20" s="126" t="s">
        <v>70</v>
      </c>
      <c r="E20" s="127"/>
      <c r="F20" s="127"/>
      <c r="G20" s="127"/>
      <c r="H20" s="127"/>
      <c r="I20" s="127"/>
      <c r="J20" s="127"/>
      <c r="K20" s="127"/>
      <c r="L20" s="127"/>
      <c r="M20" s="127"/>
      <c r="N20" s="128"/>
    </row>
    <row r="21" spans="1:14" ht="12.75" customHeight="1" x14ac:dyDescent="0.35">
      <c r="A21" s="41"/>
      <c r="B21" s="42"/>
      <c r="C21" s="43"/>
      <c r="D21" s="129" t="s">
        <v>71</v>
      </c>
      <c r="E21" s="130"/>
      <c r="F21" s="130"/>
      <c r="G21" s="130"/>
      <c r="H21" s="130"/>
      <c r="I21" s="130"/>
      <c r="J21" s="130"/>
      <c r="K21" s="130"/>
      <c r="L21" s="130"/>
      <c r="M21" s="130"/>
      <c r="N21" s="131"/>
    </row>
    <row r="22" spans="1:14" ht="14.5" x14ac:dyDescent="0.35">
      <c r="A22" s="44" t="s">
        <v>72</v>
      </c>
      <c r="B22" s="45"/>
      <c r="C22" s="46"/>
      <c r="D22" s="132" t="s">
        <v>73</v>
      </c>
      <c r="E22" s="133"/>
      <c r="F22" s="133"/>
      <c r="G22" s="133"/>
      <c r="H22" s="133"/>
      <c r="I22" s="133"/>
      <c r="J22" s="133"/>
      <c r="K22" s="133"/>
      <c r="L22" s="133"/>
      <c r="M22" s="133"/>
      <c r="N22" s="134"/>
    </row>
    <row r="23" spans="1:14" ht="12.75" customHeight="1" x14ac:dyDescent="0.35">
      <c r="A23" s="38" t="s">
        <v>74</v>
      </c>
      <c r="B23" s="39"/>
      <c r="C23" s="40"/>
      <c r="D23" s="126" t="s">
        <v>75</v>
      </c>
      <c r="E23" s="127"/>
      <c r="F23" s="127"/>
      <c r="G23" s="127"/>
      <c r="H23" s="127"/>
      <c r="I23" s="127"/>
      <c r="J23" s="127"/>
      <c r="K23" s="127"/>
      <c r="L23" s="127"/>
      <c r="M23" s="127"/>
      <c r="N23" s="128"/>
    </row>
    <row r="24" spans="1:14" ht="14.5" x14ac:dyDescent="0.35">
      <c r="A24" s="38" t="s">
        <v>76</v>
      </c>
      <c r="B24" s="39"/>
      <c r="C24" s="40"/>
      <c r="D24" s="430" t="s">
        <v>77</v>
      </c>
      <c r="E24" s="431"/>
      <c r="F24" s="431"/>
      <c r="G24" s="431"/>
      <c r="H24" s="431"/>
      <c r="I24" s="431"/>
      <c r="J24" s="431"/>
      <c r="K24" s="431"/>
      <c r="L24" s="431"/>
      <c r="M24" s="431"/>
      <c r="N24" s="432"/>
    </row>
    <row r="25" spans="1:14" ht="12.75" customHeight="1" x14ac:dyDescent="0.35">
      <c r="A25" s="47"/>
      <c r="B25" s="48"/>
      <c r="C25" s="49"/>
      <c r="D25" s="433"/>
      <c r="E25" s="434"/>
      <c r="F25" s="434"/>
      <c r="G25" s="434"/>
      <c r="H25" s="434"/>
      <c r="I25" s="434"/>
      <c r="J25" s="434"/>
      <c r="K25" s="434"/>
      <c r="L25" s="434"/>
      <c r="M25" s="434"/>
      <c r="N25" s="435"/>
    </row>
    <row r="26" spans="1:14" ht="12.75" customHeight="1" x14ac:dyDescent="0.35">
      <c r="A26" s="144" t="s">
        <v>78</v>
      </c>
      <c r="B26" s="145"/>
      <c r="C26" s="146"/>
      <c r="D26" s="147" t="s">
        <v>79</v>
      </c>
      <c r="E26" s="148"/>
      <c r="F26" s="148"/>
      <c r="G26" s="148"/>
      <c r="H26" s="148"/>
      <c r="I26" s="148"/>
      <c r="J26" s="148"/>
      <c r="K26" s="148"/>
      <c r="L26" s="148"/>
      <c r="M26" s="148"/>
      <c r="N26" s="149"/>
    </row>
    <row r="27" spans="1:14" ht="14.5" x14ac:dyDescent="0.35">
      <c r="A27" s="47" t="s">
        <v>80</v>
      </c>
      <c r="B27" s="48"/>
      <c r="C27" s="49"/>
      <c r="D27" s="135" t="s">
        <v>81</v>
      </c>
      <c r="E27" s="136"/>
      <c r="F27" s="136"/>
      <c r="G27" s="136"/>
      <c r="H27" s="136"/>
      <c r="I27" s="136"/>
      <c r="J27" s="136"/>
      <c r="K27" s="136"/>
      <c r="L27" s="136"/>
      <c r="M27" s="136"/>
      <c r="N27" s="137"/>
    </row>
    <row r="28" spans="1:14" ht="12.75" customHeight="1" x14ac:dyDescent="0.35">
      <c r="A28" s="41"/>
      <c r="B28" s="42"/>
      <c r="C28" s="43"/>
      <c r="D28" s="129" t="s">
        <v>82</v>
      </c>
      <c r="E28" s="130"/>
      <c r="F28" s="130"/>
      <c r="G28" s="130"/>
      <c r="H28" s="130"/>
      <c r="I28" s="130"/>
      <c r="J28" s="130"/>
      <c r="K28" s="130"/>
      <c r="L28" s="130"/>
      <c r="M28" s="130"/>
      <c r="N28" s="131"/>
    </row>
    <row r="29" spans="1:14" ht="14.5" x14ac:dyDescent="0.35">
      <c r="A29" s="38" t="s">
        <v>83</v>
      </c>
      <c r="B29" s="39"/>
      <c r="C29" s="40"/>
      <c r="D29" s="126" t="s">
        <v>84</v>
      </c>
      <c r="E29" s="127"/>
      <c r="F29" s="127"/>
      <c r="G29" s="127"/>
      <c r="H29" s="127"/>
      <c r="I29" s="127"/>
      <c r="J29" s="127"/>
      <c r="K29" s="127"/>
      <c r="L29" s="127"/>
      <c r="M29" s="127"/>
      <c r="N29" s="128"/>
    </row>
    <row r="30" spans="1:14" ht="14.5" x14ac:dyDescent="0.35">
      <c r="A30" s="41"/>
      <c r="B30" s="42"/>
      <c r="C30" s="43"/>
      <c r="D30" s="129" t="s">
        <v>85</v>
      </c>
      <c r="E30" s="130"/>
      <c r="F30" s="130"/>
      <c r="G30" s="130"/>
      <c r="H30" s="130"/>
      <c r="I30" s="130"/>
      <c r="J30" s="130"/>
      <c r="K30" s="130"/>
      <c r="L30" s="130"/>
      <c r="M30" s="130"/>
      <c r="N30" s="131"/>
    </row>
    <row r="31" spans="1:14" ht="14.5" x14ac:dyDescent="0.35">
      <c r="A31" s="44" t="s">
        <v>86</v>
      </c>
      <c r="B31" s="45"/>
      <c r="C31" s="46"/>
      <c r="D31" s="132" t="s">
        <v>87</v>
      </c>
      <c r="E31" s="133"/>
      <c r="F31" s="133"/>
      <c r="G31" s="133"/>
      <c r="H31" s="133"/>
      <c r="I31" s="133"/>
      <c r="J31" s="133"/>
      <c r="K31" s="133"/>
      <c r="L31" s="133"/>
      <c r="M31" s="133"/>
      <c r="N31" s="134"/>
    </row>
    <row r="32" spans="1:14" ht="14.5" x14ac:dyDescent="0.35">
      <c r="A32" s="38" t="s">
        <v>88</v>
      </c>
      <c r="B32" s="39"/>
      <c r="C32" s="40"/>
      <c r="D32" s="126" t="s">
        <v>89</v>
      </c>
      <c r="E32" s="127"/>
      <c r="F32" s="127"/>
      <c r="G32" s="127"/>
      <c r="H32" s="127"/>
      <c r="I32" s="127"/>
      <c r="J32" s="127"/>
      <c r="K32" s="127"/>
      <c r="L32" s="127"/>
      <c r="M32" s="127"/>
      <c r="N32" s="128"/>
    </row>
    <row r="33" spans="1:14" ht="12.75" customHeight="1" x14ac:dyDescent="0.35">
      <c r="A33" s="41"/>
      <c r="B33" s="42"/>
      <c r="C33" s="43"/>
      <c r="D33" s="129" t="s">
        <v>90</v>
      </c>
      <c r="E33" s="130"/>
      <c r="F33" s="130"/>
      <c r="G33" s="130"/>
      <c r="H33" s="130"/>
      <c r="I33" s="130"/>
      <c r="J33" s="130"/>
      <c r="K33" s="130"/>
      <c r="L33" s="130"/>
      <c r="M33" s="130"/>
      <c r="N33" s="131"/>
    </row>
    <row r="34" spans="1:14" ht="14.5" x14ac:dyDescent="0.35">
      <c r="A34" s="38" t="s">
        <v>91</v>
      </c>
      <c r="B34" s="39"/>
      <c r="C34" s="40"/>
      <c r="D34" s="126" t="s">
        <v>92</v>
      </c>
      <c r="E34" s="127"/>
      <c r="F34" s="127"/>
      <c r="G34" s="127"/>
      <c r="H34" s="127"/>
      <c r="I34" s="127"/>
      <c r="J34" s="127"/>
      <c r="K34" s="127"/>
      <c r="L34" s="127"/>
      <c r="M34" s="127"/>
      <c r="N34" s="128"/>
    </row>
    <row r="35" spans="1:14" ht="15" customHeight="1" x14ac:dyDescent="0.35">
      <c r="A35" s="47"/>
      <c r="B35" s="48"/>
      <c r="C35" s="49"/>
      <c r="D35" s="135" t="s">
        <v>93</v>
      </c>
      <c r="E35" s="136"/>
      <c r="F35" s="136"/>
      <c r="G35" s="136"/>
      <c r="H35" s="136"/>
      <c r="I35" s="136"/>
      <c r="J35" s="136"/>
      <c r="K35" s="136"/>
      <c r="L35" s="136"/>
      <c r="M35" s="136"/>
      <c r="N35" s="137"/>
    </row>
    <row r="36" spans="1:14" ht="14.5" x14ac:dyDescent="0.35">
      <c r="A36" s="47"/>
      <c r="B36" s="48"/>
      <c r="C36" s="49"/>
      <c r="D36" s="135" t="s">
        <v>94</v>
      </c>
      <c r="E36" s="136"/>
      <c r="F36" s="136"/>
      <c r="G36" s="136"/>
      <c r="H36" s="136"/>
      <c r="I36" s="136"/>
      <c r="J36" s="136"/>
      <c r="K36" s="136"/>
      <c r="L36" s="136"/>
      <c r="M36" s="136"/>
      <c r="N36" s="137"/>
    </row>
    <row r="37" spans="1:14" ht="14.5" x14ac:dyDescent="0.35">
      <c r="A37" s="47"/>
      <c r="B37" s="48"/>
      <c r="C37" s="49"/>
      <c r="D37" s="135" t="s">
        <v>95</v>
      </c>
      <c r="E37" s="136"/>
      <c r="F37" s="136"/>
      <c r="G37" s="136"/>
      <c r="H37" s="136"/>
      <c r="I37" s="136"/>
      <c r="J37" s="136"/>
      <c r="K37" s="136"/>
      <c r="L37" s="136"/>
      <c r="M37" s="136"/>
      <c r="N37" s="137"/>
    </row>
    <row r="38" spans="1:14" ht="14.5" x14ac:dyDescent="0.35">
      <c r="A38" s="41"/>
      <c r="B38" s="42"/>
      <c r="C38" s="43"/>
      <c r="D38" s="129" t="s">
        <v>96</v>
      </c>
      <c r="E38" s="130"/>
      <c r="F38" s="130"/>
      <c r="G38" s="130"/>
      <c r="H38" s="130"/>
      <c r="I38" s="130"/>
      <c r="J38" s="130"/>
      <c r="K38" s="130"/>
      <c r="L38" s="130"/>
      <c r="M38" s="130"/>
      <c r="N38" s="131"/>
    </row>
    <row r="39" spans="1:14" ht="14.5" x14ac:dyDescent="0.35">
      <c r="A39" s="38" t="s">
        <v>97</v>
      </c>
      <c r="B39" s="39"/>
      <c r="C39" s="40"/>
      <c r="D39" s="126" t="s">
        <v>98</v>
      </c>
      <c r="E39" s="127"/>
      <c r="F39" s="127"/>
      <c r="G39" s="127"/>
      <c r="H39" s="127"/>
      <c r="I39" s="127"/>
      <c r="J39" s="127"/>
      <c r="K39" s="127"/>
      <c r="L39" s="127"/>
      <c r="M39" s="127"/>
      <c r="N39" s="128"/>
    </row>
    <row r="40" spans="1:14" ht="14.5" x14ac:dyDescent="0.35">
      <c r="A40" s="41"/>
      <c r="B40" s="42"/>
      <c r="C40" s="43"/>
      <c r="D40" s="129" t="s">
        <v>99</v>
      </c>
      <c r="E40" s="130"/>
      <c r="F40" s="130"/>
      <c r="G40" s="130"/>
      <c r="H40" s="130"/>
      <c r="I40" s="130"/>
      <c r="J40" s="130"/>
      <c r="K40" s="130"/>
      <c r="L40" s="130"/>
      <c r="M40" s="130"/>
      <c r="N40" s="131"/>
    </row>
    <row r="41" spans="1:14" ht="14.5" x14ac:dyDescent="0.35">
      <c r="A41" s="108" t="s">
        <v>100</v>
      </c>
      <c r="B41" s="109"/>
      <c r="C41" s="110"/>
      <c r="D41" s="436" t="s">
        <v>101</v>
      </c>
      <c r="E41" s="437"/>
      <c r="F41" s="437"/>
      <c r="G41" s="437"/>
      <c r="H41" s="437"/>
      <c r="I41" s="437"/>
      <c r="J41" s="437"/>
      <c r="K41" s="437"/>
      <c r="L41" s="437"/>
      <c r="M41" s="437"/>
      <c r="N41" s="438"/>
    </row>
    <row r="42" spans="1:14" ht="14.5" x14ac:dyDescent="0.35">
      <c r="A42" s="111"/>
      <c r="B42" s="48"/>
      <c r="C42" s="112"/>
      <c r="D42" s="439"/>
      <c r="E42" s="440"/>
      <c r="F42" s="440"/>
      <c r="G42" s="440"/>
      <c r="H42" s="440"/>
      <c r="I42" s="440"/>
      <c r="J42" s="440"/>
      <c r="K42" s="440"/>
      <c r="L42" s="440"/>
      <c r="M42" s="440"/>
      <c r="N42" s="441"/>
    </row>
    <row r="43" spans="1:14" ht="14.5" x14ac:dyDescent="0.35">
      <c r="A43" s="150" t="s">
        <v>102</v>
      </c>
      <c r="B43" s="145"/>
      <c r="C43" s="151"/>
      <c r="D43" s="132" t="s">
        <v>103</v>
      </c>
      <c r="E43" s="133"/>
      <c r="F43" s="133"/>
      <c r="G43" s="133"/>
      <c r="H43" s="133"/>
      <c r="I43" s="133"/>
      <c r="J43" s="133"/>
      <c r="K43" s="133"/>
      <c r="L43" s="133"/>
      <c r="M43" s="133"/>
      <c r="N43" s="134"/>
    </row>
    <row r="44" spans="1:14" ht="14.5" x14ac:dyDescent="0.35">
      <c r="A44" s="144" t="s">
        <v>104</v>
      </c>
      <c r="B44" s="145"/>
      <c r="C44" s="151"/>
      <c r="D44" s="132" t="s">
        <v>105</v>
      </c>
      <c r="E44" s="133"/>
      <c r="F44" s="133"/>
      <c r="G44" s="133"/>
      <c r="H44" s="133"/>
      <c r="I44" s="133"/>
      <c r="J44" s="133"/>
      <c r="K44" s="133"/>
      <c r="L44" s="133"/>
      <c r="M44" s="133"/>
      <c r="N44" s="134"/>
    </row>
    <row r="45" spans="1:14" ht="14.5" x14ac:dyDescent="0.35">
      <c r="A45" s="442" t="s">
        <v>106</v>
      </c>
      <c r="B45" s="443"/>
      <c r="C45" s="444"/>
      <c r="D45" s="436" t="s">
        <v>107</v>
      </c>
      <c r="E45" s="437"/>
      <c r="F45" s="437"/>
      <c r="G45" s="437"/>
      <c r="H45" s="437"/>
      <c r="I45" s="437"/>
      <c r="J45" s="437"/>
      <c r="K45" s="437"/>
      <c r="L45" s="437"/>
      <c r="M45" s="437"/>
      <c r="N45" s="438"/>
    </row>
    <row r="46" spans="1:14" ht="14.5" x14ac:dyDescent="0.35">
      <c r="A46" s="445"/>
      <c r="B46" s="446"/>
      <c r="C46" s="447"/>
      <c r="D46" s="448"/>
      <c r="E46" s="449"/>
      <c r="F46" s="449"/>
      <c r="G46" s="449"/>
      <c r="H46" s="449"/>
      <c r="I46" s="449"/>
      <c r="J46" s="449"/>
      <c r="K46" s="449"/>
      <c r="L46" s="449"/>
      <c r="M46" s="449"/>
      <c r="N46" s="450"/>
    </row>
    <row r="47" spans="1:14" ht="14.5" x14ac:dyDescent="0.35">
      <c r="A47" s="442" t="s">
        <v>108</v>
      </c>
      <c r="B47" s="443"/>
      <c r="C47" s="444"/>
      <c r="D47" s="436" t="s">
        <v>109</v>
      </c>
      <c r="E47" s="437"/>
      <c r="F47" s="437"/>
      <c r="G47" s="437"/>
      <c r="H47" s="437"/>
      <c r="I47" s="437"/>
      <c r="J47" s="437"/>
      <c r="K47" s="437"/>
      <c r="L47" s="437"/>
      <c r="M47" s="437"/>
      <c r="N47" s="438"/>
    </row>
    <row r="48" spans="1:14" ht="14.5" x14ac:dyDescent="0.35">
      <c r="A48" s="445"/>
      <c r="B48" s="446"/>
      <c r="C48" s="447"/>
      <c r="D48" s="448"/>
      <c r="E48" s="449"/>
      <c r="F48" s="449"/>
      <c r="G48" s="449"/>
      <c r="H48" s="449"/>
      <c r="I48" s="449"/>
      <c r="J48" s="449"/>
      <c r="K48" s="449"/>
      <c r="L48" s="449"/>
      <c r="M48" s="449"/>
      <c r="N48" s="450"/>
    </row>
    <row r="49" spans="1:14" ht="14.5" x14ac:dyDescent="0.35">
      <c r="A49" s="108" t="s">
        <v>110</v>
      </c>
      <c r="B49" s="109"/>
      <c r="C49" s="110"/>
      <c r="D49" s="421" t="s">
        <v>111</v>
      </c>
      <c r="E49" s="422"/>
      <c r="F49" s="422"/>
      <c r="G49" s="422"/>
      <c r="H49" s="422"/>
      <c r="I49" s="422"/>
      <c r="J49" s="422"/>
      <c r="K49" s="422"/>
      <c r="L49" s="422"/>
      <c r="M49" s="422"/>
      <c r="N49" s="423"/>
    </row>
    <row r="50" spans="1:14" ht="14.5" x14ac:dyDescent="0.35">
      <c r="A50" s="157"/>
      <c r="B50" s="158"/>
      <c r="C50" s="159"/>
      <c r="D50" s="427"/>
      <c r="E50" s="428"/>
      <c r="F50" s="428"/>
      <c r="G50" s="428"/>
      <c r="H50" s="428"/>
      <c r="I50" s="428"/>
      <c r="J50" s="428"/>
      <c r="K50" s="428"/>
      <c r="L50" s="428"/>
      <c r="M50" s="428"/>
      <c r="N50" s="429"/>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4"/>
  <sheetViews>
    <sheetView zoomScale="80" zoomScaleNormal="80" workbookViewId="0">
      <pane ySplit="2" topLeftCell="A3" activePane="bottomLeft" state="frozen"/>
      <selection pane="bottomLeft" activeCell="A2" sqref="A2:M2"/>
    </sheetView>
  </sheetViews>
  <sheetFormatPr defaultColWidth="8.81640625" defaultRowHeight="12.75" customHeight="1" zeroHeight="1" x14ac:dyDescent="0.35"/>
  <cols>
    <col min="1" max="1" width="11.7265625" customWidth="1"/>
    <col min="2" max="2" width="11.26953125" customWidth="1"/>
    <col min="3" max="3" width="23" customWidth="1"/>
    <col min="4" max="4" width="20.453125" customWidth="1"/>
    <col min="5" max="5" width="35" customWidth="1"/>
    <col min="6" max="6" width="67.26953125" customWidth="1"/>
    <col min="7" max="7" width="58.453125" bestFit="1" customWidth="1"/>
    <col min="8" max="8" width="23.26953125" customWidth="1"/>
    <col min="9" max="9" width="9" customWidth="1"/>
    <col min="10" max="10" width="18" customWidth="1"/>
    <col min="11" max="11" width="12.7265625" style="114" customWidth="1"/>
    <col min="12" max="12" width="20.81640625" style="114" customWidth="1"/>
    <col min="13" max="13" width="79.7265625" style="114" customWidth="1"/>
    <col min="14" max="14" width="9.26953125" style="114" hidden="1" customWidth="1"/>
    <col min="15" max="19" width="9.26953125" hidden="1" customWidth="1"/>
    <col min="20" max="26" width="8.81640625" hidden="1" customWidth="1"/>
    <col min="27" max="27" width="11" style="1" hidden="1" customWidth="1"/>
    <col min="16384" max="16384" width="2.7265625" customWidth="1"/>
  </cols>
  <sheetData>
    <row r="1" spans="1:27" s="1" customFormat="1" ht="14.5" x14ac:dyDescent="0.35">
      <c r="A1" s="32" t="s">
        <v>53</v>
      </c>
      <c r="B1" s="33"/>
      <c r="C1" s="33"/>
      <c r="D1" s="33"/>
      <c r="E1" s="33"/>
      <c r="F1" s="33"/>
      <c r="G1" s="33"/>
      <c r="H1" s="33"/>
      <c r="I1" s="33"/>
      <c r="J1" s="33"/>
      <c r="K1" s="160"/>
      <c r="L1" s="161"/>
      <c r="M1" s="161"/>
      <c r="N1" s="162"/>
      <c r="O1" s="162"/>
      <c r="P1" s="162"/>
      <c r="Q1" s="162"/>
      <c r="R1" s="162"/>
      <c r="S1" s="162"/>
      <c r="T1" s="162"/>
      <c r="Y1" s="30"/>
      <c r="AA1" s="33"/>
    </row>
    <row r="2" spans="1:27" ht="39" x14ac:dyDescent="0.35">
      <c r="A2" s="275" t="s">
        <v>112</v>
      </c>
      <c r="B2" s="275" t="s">
        <v>113</v>
      </c>
      <c r="C2" s="275" t="s">
        <v>114</v>
      </c>
      <c r="D2" s="275" t="s">
        <v>115</v>
      </c>
      <c r="E2" s="275" t="s">
        <v>116</v>
      </c>
      <c r="F2" s="275" t="s">
        <v>117</v>
      </c>
      <c r="G2" s="276" t="s">
        <v>118</v>
      </c>
      <c r="H2" s="275" t="s">
        <v>119</v>
      </c>
      <c r="I2" s="275" t="s">
        <v>120</v>
      </c>
      <c r="J2" s="276" t="s">
        <v>121</v>
      </c>
      <c r="K2" s="277" t="s">
        <v>122</v>
      </c>
      <c r="L2" s="278" t="s">
        <v>123</v>
      </c>
      <c r="M2" s="279" t="s">
        <v>124</v>
      </c>
      <c r="AA2" s="113" t="s">
        <v>125</v>
      </c>
    </row>
    <row r="3" spans="1:27" ht="87.5" x14ac:dyDescent="0.35">
      <c r="A3" s="185" t="s">
        <v>126</v>
      </c>
      <c r="B3" s="56" t="s">
        <v>127</v>
      </c>
      <c r="C3" s="56" t="s">
        <v>128</v>
      </c>
      <c r="D3" s="261" t="s">
        <v>129</v>
      </c>
      <c r="E3" s="184" t="s">
        <v>130</v>
      </c>
      <c r="F3" s="262" t="s">
        <v>131</v>
      </c>
      <c r="G3" s="262" t="s">
        <v>132</v>
      </c>
      <c r="H3" s="185"/>
      <c r="I3" s="60"/>
      <c r="J3" s="284" t="s">
        <v>7040</v>
      </c>
      <c r="K3" s="185" t="s">
        <v>133</v>
      </c>
      <c r="L3" s="185" t="s">
        <v>134</v>
      </c>
      <c r="M3" s="270" t="s">
        <v>135</v>
      </c>
      <c r="AA3" s="143" t="e">
        <f>IF(OR(I3="Fail",ISBLANK(I3)),INDEX('Issue Code Table'!C:C,MATCH(L:L,'Issue Code Table'!A:A,0)),IF(K3="Critical",6,IF(K3="Significant",5,IF(K3="Moderate",3,2))))</f>
        <v>#N/A</v>
      </c>
    </row>
    <row r="4" spans="1:27" ht="152.25" customHeight="1" x14ac:dyDescent="0.35">
      <c r="A4" s="185" t="s">
        <v>136</v>
      </c>
      <c r="B4" s="57" t="s">
        <v>137</v>
      </c>
      <c r="C4" s="56" t="s">
        <v>138</v>
      </c>
      <c r="D4" s="261" t="s">
        <v>139</v>
      </c>
      <c r="E4" s="184" t="s">
        <v>140</v>
      </c>
      <c r="F4" s="263" t="s">
        <v>141</v>
      </c>
      <c r="G4" s="184" t="s">
        <v>142</v>
      </c>
      <c r="H4" s="185"/>
      <c r="I4" s="60"/>
      <c r="J4" s="185"/>
      <c r="K4" s="185" t="s">
        <v>143</v>
      </c>
      <c r="L4" s="185" t="s">
        <v>144</v>
      </c>
      <c r="M4" s="271" t="s">
        <v>145</v>
      </c>
      <c r="N4"/>
      <c r="AA4" s="143" t="e">
        <f>IF(OR(I4="Fail",ISBLANK(I4)),INDEX('Issue Code Table'!C:C,MATCH(L:L,'Issue Code Table'!A:A,0)),IF(K4="Critical",6,IF(K4="Significant",5,IF(K4="Moderate",3,2))))</f>
        <v>#N/A</v>
      </c>
    </row>
    <row r="5" spans="1:27" ht="75.75" customHeight="1" x14ac:dyDescent="0.35">
      <c r="A5" s="185" t="s">
        <v>146</v>
      </c>
      <c r="B5" s="56" t="s">
        <v>147</v>
      </c>
      <c r="C5" s="56" t="s">
        <v>148</v>
      </c>
      <c r="D5" s="56" t="s">
        <v>149</v>
      </c>
      <c r="E5" s="56" t="s">
        <v>150</v>
      </c>
      <c r="F5" s="56" t="s">
        <v>151</v>
      </c>
      <c r="G5" s="56" t="s">
        <v>152</v>
      </c>
      <c r="H5" s="66"/>
      <c r="I5" s="60"/>
      <c r="J5" s="62" t="s">
        <v>153</v>
      </c>
      <c r="K5" s="264" t="s">
        <v>154</v>
      </c>
      <c r="L5" s="218" t="s">
        <v>155</v>
      </c>
      <c r="M5" s="272" t="s">
        <v>156</v>
      </c>
      <c r="AA5" s="143">
        <f>IF(OR(I5="Fail",ISBLANK(I5)),INDEX('Issue Code Table'!C:C,MATCH(L:L,'Issue Code Table'!A:A,0)),IF(K5="Critical",6,IF(K5="Significant",5,IF(K5="Moderate",3,2))))</f>
        <v>2</v>
      </c>
    </row>
    <row r="6" spans="1:27" ht="325" x14ac:dyDescent="0.35">
      <c r="A6" s="185" t="s">
        <v>157</v>
      </c>
      <c r="B6" s="185" t="s">
        <v>158</v>
      </c>
      <c r="C6" s="185" t="s">
        <v>159</v>
      </c>
      <c r="D6" s="56" t="s">
        <v>149</v>
      </c>
      <c r="E6" s="185" t="s">
        <v>160</v>
      </c>
      <c r="F6" s="185" t="s">
        <v>161</v>
      </c>
      <c r="G6" s="185" t="s">
        <v>162</v>
      </c>
      <c r="H6" s="66"/>
      <c r="I6" s="60"/>
      <c r="J6" s="62" t="s">
        <v>163</v>
      </c>
      <c r="K6" s="265" t="s">
        <v>143</v>
      </c>
      <c r="L6" s="266" t="s">
        <v>164</v>
      </c>
      <c r="M6" s="273" t="s">
        <v>165</v>
      </c>
      <c r="AA6" s="143" t="e">
        <f>IF(OR(I6="Fail",ISBLANK(I6)),INDEX('Issue Code Table'!C:C,MATCH(L:L,'Issue Code Table'!A:A,0)),IF(K6="Critical",6,IF(K6="Significant",5,IF(K6="Moderate",3,2))))</f>
        <v>#N/A</v>
      </c>
    </row>
    <row r="7" spans="1:27" ht="75.75" customHeight="1" x14ac:dyDescent="0.35">
      <c r="A7" s="185" t="s">
        <v>6087</v>
      </c>
      <c r="B7" s="185" t="s">
        <v>6080</v>
      </c>
      <c r="C7" s="185" t="s">
        <v>6081</v>
      </c>
      <c r="D7" s="56" t="s">
        <v>227</v>
      </c>
      <c r="E7" s="185" t="s">
        <v>6082</v>
      </c>
      <c r="F7" s="185" t="s">
        <v>6083</v>
      </c>
      <c r="G7" s="185" t="s">
        <v>6084</v>
      </c>
      <c r="H7" s="66"/>
      <c r="I7" s="60"/>
      <c r="J7" s="62" t="s">
        <v>6085</v>
      </c>
      <c r="K7" s="265" t="s">
        <v>143</v>
      </c>
      <c r="L7" s="267" t="s">
        <v>1783</v>
      </c>
      <c r="M7" s="273" t="s">
        <v>6086</v>
      </c>
      <c r="AA7" s="143">
        <v>6</v>
      </c>
    </row>
    <row r="8" spans="1:27" ht="75.75" customHeight="1" x14ac:dyDescent="0.35">
      <c r="A8" s="185" t="s">
        <v>166</v>
      </c>
      <c r="B8" s="185" t="s">
        <v>167</v>
      </c>
      <c r="C8" s="185" t="s">
        <v>168</v>
      </c>
      <c r="D8" s="56" t="s">
        <v>149</v>
      </c>
      <c r="E8" s="185" t="s">
        <v>169</v>
      </c>
      <c r="F8" s="185" t="s">
        <v>170</v>
      </c>
      <c r="G8" s="185" t="s">
        <v>171</v>
      </c>
      <c r="H8" s="66"/>
      <c r="I8" s="60"/>
      <c r="J8" s="62"/>
      <c r="K8" s="265" t="s">
        <v>143</v>
      </c>
      <c r="L8" s="56" t="s">
        <v>172</v>
      </c>
      <c r="M8" s="273" t="s">
        <v>173</v>
      </c>
      <c r="AA8" s="143">
        <f>IF(OR(I8="Fail",ISBLANK(I8)),INDEX('Issue Code Table'!C:C,MATCH(L:L,'Issue Code Table'!A:A,0)),IF(K8="Critical",6,IF(K8="Significant",5,IF(K8="Moderate",3,2))))</f>
        <v>6</v>
      </c>
    </row>
    <row r="9" spans="1:27" ht="199.5" customHeight="1" x14ac:dyDescent="0.35">
      <c r="A9" s="185" t="s">
        <v>174</v>
      </c>
      <c r="B9" s="57" t="s">
        <v>175</v>
      </c>
      <c r="C9" s="56" t="s">
        <v>176</v>
      </c>
      <c r="D9" s="56" t="s">
        <v>149</v>
      </c>
      <c r="E9" s="56" t="s">
        <v>177</v>
      </c>
      <c r="F9" s="56" t="s">
        <v>178</v>
      </c>
      <c r="G9" s="56" t="s">
        <v>179</v>
      </c>
      <c r="H9" s="66"/>
      <c r="I9" s="60"/>
      <c r="J9" s="62" t="s">
        <v>153</v>
      </c>
      <c r="K9" s="264" t="s">
        <v>154</v>
      </c>
      <c r="L9" s="223" t="s">
        <v>180</v>
      </c>
      <c r="M9" s="274" t="s">
        <v>181</v>
      </c>
      <c r="AA9" s="143">
        <f>IF(OR(I9="Fail",ISBLANK(I9)),INDEX('Issue Code Table'!C:C,MATCH(L:L,'Issue Code Table'!A:A,0)),IF(K9="Critical",6,IF(K9="Significant",5,IF(K9="Moderate",3,2))))</f>
        <v>5</v>
      </c>
    </row>
    <row r="10" spans="1:27" ht="186" customHeight="1" x14ac:dyDescent="0.35">
      <c r="A10" s="185" t="s">
        <v>182</v>
      </c>
      <c r="B10" s="57" t="s">
        <v>183</v>
      </c>
      <c r="C10" s="56" t="s">
        <v>184</v>
      </c>
      <c r="D10" s="56" t="s">
        <v>185</v>
      </c>
      <c r="E10" s="56" t="s">
        <v>186</v>
      </c>
      <c r="F10" s="56" t="s">
        <v>187</v>
      </c>
      <c r="G10" s="56" t="s">
        <v>188</v>
      </c>
      <c r="H10" s="66"/>
      <c r="I10" s="60"/>
      <c r="J10" s="62" t="s">
        <v>153</v>
      </c>
      <c r="K10" s="264" t="s">
        <v>154</v>
      </c>
      <c r="L10" s="218" t="s">
        <v>189</v>
      </c>
      <c r="M10" s="274" t="s">
        <v>190</v>
      </c>
      <c r="AA10" s="143">
        <f>IF(OR(I10="Fail",ISBLANK(I10)),INDEX('Issue Code Table'!C:C,MATCH(L:L,'Issue Code Table'!A:A,0)),IF(K10="Critical",6,IF(K10="Significant",5,IF(K10="Moderate",3,2))))</f>
        <v>4</v>
      </c>
    </row>
    <row r="11" spans="1:27" ht="74.25" customHeight="1" x14ac:dyDescent="0.35">
      <c r="A11" s="185" t="s">
        <v>191</v>
      </c>
      <c r="B11" s="57" t="s">
        <v>192</v>
      </c>
      <c r="C11" s="56" t="s">
        <v>193</v>
      </c>
      <c r="D11" s="56" t="s">
        <v>149</v>
      </c>
      <c r="E11" s="56" t="s">
        <v>194</v>
      </c>
      <c r="F11" s="58" t="s">
        <v>195</v>
      </c>
      <c r="G11" s="56" t="s">
        <v>196</v>
      </c>
      <c r="H11" s="66"/>
      <c r="I11" s="60"/>
      <c r="J11" s="62" t="s">
        <v>153</v>
      </c>
      <c r="K11" s="264" t="s">
        <v>154</v>
      </c>
      <c r="L11" s="223" t="s">
        <v>197</v>
      </c>
      <c r="M11" s="274" t="s">
        <v>198</v>
      </c>
      <c r="AA11" s="143">
        <f>IF(OR(I11="Fail",ISBLANK(I11)),INDEX('Issue Code Table'!C:C,MATCH(L:L,'Issue Code Table'!A:A,0)),IF(K11="Critical",6,IF(K11="Significant",5,IF(K11="Moderate",3,2))))</f>
        <v>4</v>
      </c>
    </row>
    <row r="12" spans="1:27" ht="87.5" x14ac:dyDescent="0.35">
      <c r="A12" s="185" t="s">
        <v>199</v>
      </c>
      <c r="B12" s="57" t="s">
        <v>200</v>
      </c>
      <c r="C12" s="56" t="s">
        <v>201</v>
      </c>
      <c r="D12" s="56" t="s">
        <v>149</v>
      </c>
      <c r="E12" s="56" t="s">
        <v>202</v>
      </c>
      <c r="F12" s="56" t="s">
        <v>203</v>
      </c>
      <c r="G12" s="56" t="s">
        <v>204</v>
      </c>
      <c r="H12" s="66"/>
      <c r="I12" s="60"/>
      <c r="J12" s="62" t="s">
        <v>153</v>
      </c>
      <c r="K12" s="264" t="s">
        <v>143</v>
      </c>
      <c r="L12" s="218" t="s">
        <v>205</v>
      </c>
      <c r="M12" s="272" t="s">
        <v>206</v>
      </c>
      <c r="AA12" s="143">
        <f>IF(OR(I12="Fail",ISBLANK(I12)),INDEX('Issue Code Table'!C:C,MATCH(L:L,'Issue Code Table'!A:A,0)),IF(K12="Critical",6,IF(K12="Significant",5,IF(K12="Moderate",3,2))))</f>
        <v>5</v>
      </c>
    </row>
    <row r="13" spans="1:27" ht="144.75" customHeight="1" x14ac:dyDescent="0.35">
      <c r="A13" s="185" t="s">
        <v>207</v>
      </c>
      <c r="B13" s="56" t="s">
        <v>208</v>
      </c>
      <c r="C13" s="56" t="s">
        <v>209</v>
      </c>
      <c r="D13" s="56" t="s">
        <v>149</v>
      </c>
      <c r="E13" s="262" t="s">
        <v>210</v>
      </c>
      <c r="F13" s="262" t="s">
        <v>211</v>
      </c>
      <c r="G13" s="262" t="s">
        <v>212</v>
      </c>
      <c r="H13" s="66"/>
      <c r="I13" s="60"/>
      <c r="J13" s="62" t="s">
        <v>153</v>
      </c>
      <c r="K13" s="268" t="s">
        <v>154</v>
      </c>
      <c r="L13" s="269" t="s">
        <v>213</v>
      </c>
      <c r="M13" s="274" t="s">
        <v>214</v>
      </c>
      <c r="AA13" s="143">
        <f>IF(OR(I13="Fail",ISBLANK(I13)),INDEX('Issue Code Table'!C:C,MATCH(L:L,'Issue Code Table'!A:A,0)),IF(K13="Critical",6,IF(K13="Significant",5,IF(K13="Moderate",3,2))))</f>
        <v>2</v>
      </c>
    </row>
    <row r="14" spans="1:27" ht="14.5" x14ac:dyDescent="0.35">
      <c r="A14" s="115"/>
      <c r="B14" s="215" t="s">
        <v>215</v>
      </c>
      <c r="C14" s="115"/>
      <c r="D14" s="115"/>
      <c r="E14" s="115"/>
      <c r="F14" s="115"/>
      <c r="G14" s="115"/>
      <c r="H14" s="115"/>
      <c r="I14" s="115"/>
      <c r="J14" s="115"/>
      <c r="K14" s="115"/>
      <c r="L14" s="115"/>
      <c r="M14" s="115"/>
      <c r="O14" s="114"/>
      <c r="P14" s="114"/>
      <c r="Q14" s="114"/>
      <c r="R14" s="114"/>
      <c r="S14" s="114"/>
      <c r="AA14" s="115"/>
    </row>
    <row r="15" spans="1:27" ht="14.5" hidden="1" x14ac:dyDescent="0.35">
      <c r="G15" s="61" t="s">
        <v>54</v>
      </c>
      <c r="K15" s="116"/>
      <c r="L15" s="116"/>
      <c r="M15" s="116"/>
      <c r="N15" s="117"/>
      <c r="O15" s="117"/>
      <c r="P15" s="117"/>
      <c r="Q15" s="117"/>
      <c r="R15" s="117"/>
      <c r="S15" s="117"/>
      <c r="AA15" s="117"/>
    </row>
    <row r="16" spans="1:27" ht="14.5" hidden="1" x14ac:dyDescent="0.35">
      <c r="G16" s="61" t="s">
        <v>55</v>
      </c>
      <c r="K16"/>
      <c r="L16"/>
      <c r="M16"/>
      <c r="N16"/>
      <c r="AA16"/>
    </row>
    <row r="17" spans="7:27" ht="14.5" hidden="1" x14ac:dyDescent="0.35">
      <c r="G17" s="61" t="s">
        <v>43</v>
      </c>
      <c r="K17"/>
      <c r="L17"/>
      <c r="M17"/>
      <c r="N17"/>
      <c r="AA17"/>
    </row>
    <row r="18" spans="7:27" ht="14.5" hidden="1" x14ac:dyDescent="0.35">
      <c r="G18" s="61" t="s">
        <v>216</v>
      </c>
      <c r="K18"/>
      <c r="L18"/>
      <c r="M18"/>
      <c r="N18"/>
      <c r="AA18"/>
    </row>
    <row r="19" spans="7:27" ht="14.5" hidden="1" x14ac:dyDescent="0.35">
      <c r="K19"/>
      <c r="L19"/>
      <c r="M19"/>
      <c r="N19"/>
      <c r="AA19"/>
    </row>
    <row r="20" spans="7:27" ht="14.5" hidden="1" x14ac:dyDescent="0.35">
      <c r="G20" s="61" t="s">
        <v>217</v>
      </c>
      <c r="K20"/>
      <c r="L20"/>
      <c r="M20"/>
      <c r="N20"/>
      <c r="AA20"/>
    </row>
    <row r="21" spans="7:27" ht="14.5" hidden="1" x14ac:dyDescent="0.35">
      <c r="G21" s="61" t="s">
        <v>133</v>
      </c>
      <c r="K21"/>
      <c r="L21"/>
      <c r="M21"/>
      <c r="N21"/>
      <c r="AA21"/>
    </row>
    <row r="22" spans="7:27" ht="14.5" hidden="1" x14ac:dyDescent="0.35">
      <c r="G22" s="61" t="s">
        <v>143</v>
      </c>
      <c r="K22"/>
      <c r="L22"/>
      <c r="M22"/>
      <c r="N22"/>
      <c r="AA22"/>
    </row>
    <row r="23" spans="7:27" ht="14.5" hidden="1" x14ac:dyDescent="0.35">
      <c r="G23" s="61" t="s">
        <v>154</v>
      </c>
      <c r="K23"/>
      <c r="L23"/>
      <c r="M23"/>
      <c r="N23"/>
      <c r="AA23"/>
    </row>
    <row r="24" spans="7:27" ht="14.5" hidden="1" x14ac:dyDescent="0.35">
      <c r="G24" s="61" t="s">
        <v>218</v>
      </c>
      <c r="K24"/>
      <c r="L24"/>
      <c r="M24"/>
      <c r="N24"/>
      <c r="AA24"/>
    </row>
  </sheetData>
  <protectedRanges>
    <protectedRange password="E1A2" sqref="AA2 L2 AA16:AA27 L16:L27 N16:N27 L5 N2:N3 N5 L9:L13 N9:N13" name="Range1"/>
    <protectedRange password="E1A2" sqref="AA3:AA13" name="Range1_1_1"/>
    <protectedRange password="E1A2" sqref="M2" name="Range1_13"/>
    <protectedRange password="E1A2" sqref="M5 M9:M11" name="Range1_1_3"/>
    <protectedRange password="E1A2" sqref="M13:M18" name="Range1_1_4"/>
    <protectedRange password="E1A2" sqref="M19:M20" name="Range1_1_5"/>
    <protectedRange password="E1A2" sqref="M21" name="Range1_1_6"/>
    <protectedRange password="E1A2" sqref="M33" name="Range1_5_2"/>
    <protectedRange password="E1A2" sqref="M34" name="Range1_13_1"/>
    <protectedRange password="E1A2" sqref="M40" name="Range1_6_1"/>
    <protectedRange password="E1A2" sqref="M42" name="Range1_6_2"/>
    <protectedRange password="E1A2" sqref="M43" name="Range1_14"/>
    <protectedRange password="E1A2" sqref="M51" name="Range1_6_4"/>
    <protectedRange password="E1A2" sqref="M52:M56" name="Range1_6_5"/>
    <protectedRange password="E1A2" sqref="M87:M89" name="Range1_6_6"/>
    <protectedRange password="E1A2" sqref="M90" name="Range1_6_7"/>
    <protectedRange password="E1A2" sqref="M91" name="Range1_6_8"/>
    <protectedRange password="E1A2" sqref="M92:M95" name="Range1_6_9"/>
    <protectedRange password="E1A2" sqref="M96" name="Range1_6_11"/>
    <protectedRange password="E1A2" sqref="M97:M99" name="Range1_6_12"/>
    <protectedRange password="E1A2" sqref="M100:M102" name="Range1_6_13"/>
    <protectedRange password="E1A2" sqref="M105:M108" name="Range1_6_14"/>
    <protectedRange password="E1A2" sqref="M109" name="Range1_6_15"/>
    <protectedRange password="E1A2" sqref="M136" name="Range1_6_17"/>
    <protectedRange password="E1A2" sqref="M142:M143 M146" name="Range1_7_2"/>
    <protectedRange password="E1A2" sqref="M151" name="Range1_7_3"/>
    <protectedRange password="E1A2" sqref="M178:M182" name="Range1_11_1"/>
    <protectedRange password="E1A2" sqref="M183:M184" name="Range1_11_2"/>
    <protectedRange password="E1A2" sqref="M185" name="Range1_12_2"/>
    <protectedRange password="E1A2" sqref="M191" name="Range1_12_3"/>
    <protectedRange password="E1A2" sqref="M192:M195" name="Range1_12_4"/>
    <protectedRange password="E1A2" sqref="M158:M159" name="Range1_10_1"/>
    <protectedRange password="E1A2" sqref="M156" name="Range1_8_1"/>
    <protectedRange password="E1A2" sqref="M117 M122 M115" name="Range1_6_3"/>
    <protectedRange password="E1A2" sqref="M41" name="Range1_15"/>
    <protectedRange password="E1A2" sqref="M38" name="Range1_6_10"/>
    <protectedRange password="E1A2" sqref="M110:M113 M35:M36" name="Range1_6_16"/>
    <protectedRange password="E1A2" sqref="M22" name="Range1_1_7"/>
    <protectedRange password="E1A2" sqref="M23:M30" name="Range1_1_8"/>
    <protectedRange password="E1A2" sqref="M31" name="Range1_16"/>
    <protectedRange password="E1A2" sqref="M71" name="Range1_6_18"/>
    <protectedRange password="E1A2" sqref="L3" name="Range1_1"/>
    <protectedRange password="E1A2" sqref="M12" name="Range1_1_2"/>
    <protectedRange password="E1A2" sqref="L4:M4" name="Range1_2"/>
    <protectedRange password="E1A2" sqref="N6:N8" name="Range1_3"/>
    <protectedRange password="E1A2" sqref="M6:M7" name="Range1_1_2_1"/>
  </protectedRanges>
  <phoneticPr fontId="24" type="noConversion"/>
  <conditionalFormatting sqref="I3:I5 I9:I13">
    <cfRule type="cellIs" dxfId="142" priority="5" stopIfTrue="1" operator="equal">
      <formula>"Fail"</formula>
    </cfRule>
    <cfRule type="cellIs" dxfId="141" priority="6" stopIfTrue="1" operator="equal">
      <formula>"Pass"</formula>
    </cfRule>
    <cfRule type="cellIs" dxfId="140" priority="7" stopIfTrue="1" operator="equal">
      <formula>"Info"</formula>
    </cfRule>
  </conditionalFormatting>
  <conditionalFormatting sqref="I6:I8">
    <cfRule type="cellIs" dxfId="139" priority="1" operator="equal">
      <formula>"Fail"</formula>
    </cfRule>
    <cfRule type="cellIs" dxfId="138" priority="2" operator="equal">
      <formula>"Pass"</formula>
    </cfRule>
    <cfRule type="cellIs" dxfId="137" priority="3" operator="equal">
      <formula>"Info"</formula>
    </cfRule>
  </conditionalFormatting>
  <conditionalFormatting sqref="L3:L13">
    <cfRule type="expression" dxfId="136" priority="22" stopIfTrue="1">
      <formula>ISERROR(AA3)</formula>
    </cfRule>
  </conditionalFormatting>
  <conditionalFormatting sqref="M12">
    <cfRule type="expression" dxfId="135" priority="15" stopIfTrue="1">
      <formula>ISERROR(AA12)</formula>
    </cfRule>
  </conditionalFormatting>
  <dataValidations count="2">
    <dataValidation type="list" allowBlank="1" showInputMessage="1" showErrorMessage="1" sqref="I3:I13" xr:uid="{00000000-0002-0000-0300-000000000000}">
      <formula1>$G$15:$G$18</formula1>
    </dataValidation>
    <dataValidation type="list" allowBlank="1" showInputMessage="1" showErrorMessage="1" sqref="K3:K13" xr:uid="{00000000-0002-0000-0300-000001000000}">
      <formula1>$G$21:$G$24</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485"/>
  <sheetViews>
    <sheetView zoomScale="80" zoomScaleNormal="80" workbookViewId="0">
      <pane ySplit="2" topLeftCell="A3" activePane="bottomLeft" state="frozen"/>
      <selection activeCell="H1" sqref="H1"/>
      <selection pane="bottomLeft" activeCell="A3" sqref="A3"/>
    </sheetView>
  </sheetViews>
  <sheetFormatPr defaultColWidth="0" defaultRowHeight="51.75" customHeight="1" zeroHeight="1" x14ac:dyDescent="0.35"/>
  <cols>
    <col min="1" max="1" width="11.1796875" style="55" customWidth="1"/>
    <col min="2" max="2" width="10" style="55" customWidth="1"/>
    <col min="3" max="3" width="19.453125" style="59" customWidth="1"/>
    <col min="4" max="4" width="13.81640625" style="55" customWidth="1"/>
    <col min="5" max="5" width="22.26953125" style="55" customWidth="1"/>
    <col min="6" max="6" width="36.26953125" style="55" customWidth="1"/>
    <col min="7" max="7" width="39" style="55" customWidth="1"/>
    <col min="8" max="8" width="38.26953125" style="55" customWidth="1"/>
    <col min="9" max="9" width="23" style="55" customWidth="1"/>
    <col min="10" max="10" width="9.81640625" style="55" customWidth="1"/>
    <col min="11" max="11" width="36" style="55" hidden="1" customWidth="1"/>
    <col min="12" max="12" width="36" style="55" customWidth="1"/>
    <col min="13" max="13" width="12.7265625" style="114" customWidth="1"/>
    <col min="14" max="14" width="20.7265625" style="114" customWidth="1"/>
    <col min="15" max="15" width="40" style="188" customWidth="1"/>
    <col min="16" max="16" width="5" style="55" customWidth="1"/>
    <col min="17" max="17" width="25" style="55" customWidth="1"/>
    <col min="18" max="18" width="23" style="55" customWidth="1"/>
    <col min="19" max="20" width="43.7265625" style="55" customWidth="1"/>
    <col min="21" max="21" width="43.81640625" style="55" customWidth="1"/>
    <col min="22" max="22" width="44.453125" style="222" hidden="1" customWidth="1"/>
    <col min="23" max="23" width="40.7265625" style="224" hidden="1" customWidth="1"/>
    <col min="24" max="24" width="3.81640625" style="219" hidden="1" customWidth="1"/>
    <col min="25" max="25" width="4.7265625" style="221" hidden="1" customWidth="1"/>
    <col min="26" max="27" width="5" hidden="1" customWidth="1"/>
    <col min="28" max="28" width="21.453125" style="1" hidden="1" customWidth="1"/>
    <col min="29" max="30" width="0" style="55" hidden="1" customWidth="1"/>
    <col min="31" max="16384" width="9.26953125" style="55" hidden="1"/>
  </cols>
  <sheetData>
    <row r="1" spans="1:28" s="1" customFormat="1" ht="14.5" x14ac:dyDescent="0.35">
      <c r="A1" s="32" t="s">
        <v>53</v>
      </c>
      <c r="B1" s="33"/>
      <c r="C1" s="33"/>
      <c r="D1" s="33"/>
      <c r="E1" s="33"/>
      <c r="F1" s="33"/>
      <c r="G1" s="33"/>
      <c r="H1" s="33"/>
      <c r="I1" s="33"/>
      <c r="J1" s="33"/>
      <c r="K1" s="161"/>
      <c r="L1" s="161"/>
      <c r="M1" s="161"/>
      <c r="N1" s="161"/>
      <c r="O1" s="186"/>
      <c r="P1" s="161"/>
      <c r="Q1" s="161"/>
      <c r="R1" s="161"/>
      <c r="S1" s="161"/>
      <c r="T1" s="161"/>
      <c r="U1" s="161"/>
      <c r="V1" s="225"/>
      <c r="W1" s="259"/>
      <c r="X1" s="259"/>
      <c r="Y1" s="259"/>
      <c r="Z1" s="259"/>
      <c r="AA1" s="259"/>
      <c r="AB1" s="259"/>
    </row>
    <row r="2" spans="1:28" s="322" customFormat="1" ht="36" customHeight="1" x14ac:dyDescent="0.35">
      <c r="A2" s="315" t="s">
        <v>112</v>
      </c>
      <c r="B2" s="315" t="s">
        <v>113</v>
      </c>
      <c r="C2" s="315" t="s">
        <v>114</v>
      </c>
      <c r="D2" s="315" t="s">
        <v>115</v>
      </c>
      <c r="E2" s="315" t="s">
        <v>219</v>
      </c>
      <c r="F2" s="315" t="s">
        <v>116</v>
      </c>
      <c r="G2" s="315" t="s">
        <v>117</v>
      </c>
      <c r="H2" s="315" t="s">
        <v>118</v>
      </c>
      <c r="I2" s="315" t="s">
        <v>119</v>
      </c>
      <c r="J2" s="315" t="s">
        <v>120</v>
      </c>
      <c r="K2" s="358" t="s">
        <v>220</v>
      </c>
      <c r="L2" s="315" t="s">
        <v>121</v>
      </c>
      <c r="M2" s="316" t="s">
        <v>122</v>
      </c>
      <c r="N2" s="316" t="s">
        <v>123</v>
      </c>
      <c r="O2" s="316" t="s">
        <v>124</v>
      </c>
      <c r="P2" s="317"/>
      <c r="Q2" s="315" t="s">
        <v>221</v>
      </c>
      <c r="R2" s="315" t="s">
        <v>222</v>
      </c>
      <c r="S2" s="315" t="s">
        <v>223</v>
      </c>
      <c r="T2" s="413" t="s">
        <v>7041</v>
      </c>
      <c r="U2" s="315" t="s">
        <v>224</v>
      </c>
      <c r="V2" s="359" t="s">
        <v>225</v>
      </c>
      <c r="W2" s="360" t="s">
        <v>226</v>
      </c>
      <c r="X2" s="318"/>
      <c r="Y2" s="319"/>
      <c r="Z2" s="320"/>
      <c r="AA2" s="320"/>
      <c r="AB2" s="321" t="s">
        <v>125</v>
      </c>
    </row>
    <row r="3" spans="1:28" ht="93.65" customHeight="1" x14ac:dyDescent="0.35">
      <c r="A3" s="281" t="s">
        <v>519</v>
      </c>
      <c r="B3" s="282" t="s">
        <v>137</v>
      </c>
      <c r="C3" s="283" t="s">
        <v>138</v>
      </c>
      <c r="D3" s="281" t="s">
        <v>227</v>
      </c>
      <c r="E3" s="281" t="s">
        <v>3333</v>
      </c>
      <c r="F3" s="281" t="s">
        <v>228</v>
      </c>
      <c r="G3" s="281" t="s">
        <v>5078</v>
      </c>
      <c r="H3" s="281" t="s">
        <v>6113</v>
      </c>
      <c r="I3" s="282"/>
      <c r="J3" s="282"/>
      <c r="K3" s="282" t="s">
        <v>6107</v>
      </c>
      <c r="L3" s="284" t="s">
        <v>7039</v>
      </c>
      <c r="M3" s="284" t="s">
        <v>143</v>
      </c>
      <c r="N3" s="285" t="s">
        <v>144</v>
      </c>
      <c r="O3" s="285" t="s">
        <v>145</v>
      </c>
      <c r="P3" s="286"/>
      <c r="Q3" s="284" t="s">
        <v>254</v>
      </c>
      <c r="R3" s="284" t="s">
        <v>889</v>
      </c>
      <c r="S3" s="281" t="s">
        <v>231</v>
      </c>
      <c r="T3" s="281"/>
      <c r="U3" s="281" t="s">
        <v>5185</v>
      </c>
      <c r="V3" s="281" t="s">
        <v>5439</v>
      </c>
      <c r="W3" s="281" t="s">
        <v>5705</v>
      </c>
      <c r="X3" s="287"/>
      <c r="Y3" s="288"/>
      <c r="Z3" s="289"/>
      <c r="AA3" s="289"/>
      <c r="AB3" s="290" t="e">
        <f>IF(OR(J3="Fail",ISBLANK(J3)),INDEX('Issue Code Table'!C:C,MATCH(N:N,'Issue Code Table'!A:A,0)),IF(M3="Critical",6,IF(M3="Significant",5,IF(M3="Moderate",3,2))))</f>
        <v>#N/A</v>
      </c>
    </row>
    <row r="4" spans="1:28" ht="93.65" customHeight="1" x14ac:dyDescent="0.35">
      <c r="A4" s="291" t="s">
        <v>520</v>
      </c>
      <c r="B4" s="291" t="s">
        <v>270</v>
      </c>
      <c r="C4" s="292" t="s">
        <v>271</v>
      </c>
      <c r="D4" s="291" t="s">
        <v>232</v>
      </c>
      <c r="E4" s="291" t="s">
        <v>3313</v>
      </c>
      <c r="F4" s="291" t="s">
        <v>235</v>
      </c>
      <c r="G4" s="291" t="s">
        <v>4314</v>
      </c>
      <c r="H4" s="291" t="s">
        <v>4669</v>
      </c>
      <c r="I4" s="293"/>
      <c r="J4" s="293"/>
      <c r="K4" s="293" t="s">
        <v>521</v>
      </c>
      <c r="L4" s="294"/>
      <c r="M4" s="294" t="s">
        <v>143</v>
      </c>
      <c r="N4" s="295" t="s">
        <v>205</v>
      </c>
      <c r="O4" s="295" t="s">
        <v>206</v>
      </c>
      <c r="P4" s="286"/>
      <c r="Q4" s="294" t="s">
        <v>1090</v>
      </c>
      <c r="R4" s="294" t="s">
        <v>2376</v>
      </c>
      <c r="S4" s="291" t="s">
        <v>522</v>
      </c>
      <c r="T4" s="291" t="s">
        <v>7042</v>
      </c>
      <c r="U4" s="291" t="s">
        <v>4163</v>
      </c>
      <c r="V4" s="291" t="s">
        <v>4524</v>
      </c>
      <c r="W4" s="291" t="s">
        <v>5527</v>
      </c>
      <c r="X4" s="287"/>
      <c r="Y4" s="296"/>
      <c r="Z4" s="297"/>
      <c r="AA4" s="297"/>
      <c r="AB4" s="298">
        <f>IF(OR(J4="Fail",ISBLANK(J4)),INDEX('Issue Code Table'!C:C,MATCH(N:N,'Issue Code Table'!A:A,0)),IF(M4="Critical",6,IF(M4="Significant",5,IF(M4="Moderate",3,2))))</f>
        <v>5</v>
      </c>
    </row>
    <row r="5" spans="1:28" ht="93.65" customHeight="1" x14ac:dyDescent="0.35">
      <c r="A5" s="281" t="s">
        <v>523</v>
      </c>
      <c r="B5" s="282" t="s">
        <v>200</v>
      </c>
      <c r="C5" s="283" t="s">
        <v>201</v>
      </c>
      <c r="D5" s="281" t="s">
        <v>232</v>
      </c>
      <c r="E5" s="281" t="s">
        <v>3311</v>
      </c>
      <c r="F5" s="281" t="s">
        <v>233</v>
      </c>
      <c r="G5" s="281" t="s">
        <v>2758</v>
      </c>
      <c r="H5" s="281" t="s">
        <v>4667</v>
      </c>
      <c r="I5" s="282"/>
      <c r="J5" s="282"/>
      <c r="K5" s="282" t="s">
        <v>524</v>
      </c>
      <c r="L5" s="284"/>
      <c r="M5" s="284" t="s">
        <v>143</v>
      </c>
      <c r="N5" s="285" t="s">
        <v>205</v>
      </c>
      <c r="O5" s="285" t="s">
        <v>206</v>
      </c>
      <c r="P5" s="286"/>
      <c r="Q5" s="284" t="s">
        <v>1090</v>
      </c>
      <c r="R5" s="284" t="s">
        <v>2375</v>
      </c>
      <c r="S5" s="281" t="s">
        <v>1093</v>
      </c>
      <c r="T5" s="281"/>
      <c r="U5" s="281" t="s">
        <v>3071</v>
      </c>
      <c r="V5" s="281" t="s">
        <v>3513</v>
      </c>
      <c r="W5" s="281" t="s">
        <v>5497</v>
      </c>
      <c r="X5" s="287"/>
      <c r="Y5" s="288"/>
      <c r="Z5" s="289"/>
      <c r="AA5" s="289"/>
      <c r="AB5" s="290">
        <f>IF(OR(J5="Fail",ISBLANK(J5)),INDEX('Issue Code Table'!C:C,MATCH(N:N,'Issue Code Table'!A:A,0)),IF(M5="Critical",6,IF(M5="Significant",5,IF(M5="Moderate",3,2))))</f>
        <v>5</v>
      </c>
    </row>
    <row r="6" spans="1:28" ht="93.65" customHeight="1" x14ac:dyDescent="0.35">
      <c r="A6" s="291" t="s">
        <v>525</v>
      </c>
      <c r="B6" s="291" t="s">
        <v>270</v>
      </c>
      <c r="C6" s="292" t="s">
        <v>271</v>
      </c>
      <c r="D6" s="291" t="s">
        <v>232</v>
      </c>
      <c r="E6" s="291" t="s">
        <v>3312</v>
      </c>
      <c r="F6" s="291" t="s">
        <v>234</v>
      </c>
      <c r="G6" s="291" t="s">
        <v>4313</v>
      </c>
      <c r="H6" s="291" t="s">
        <v>4668</v>
      </c>
      <c r="I6" s="293"/>
      <c r="J6" s="293"/>
      <c r="K6" s="293" t="s">
        <v>526</v>
      </c>
      <c r="L6" s="294"/>
      <c r="M6" s="294" t="s">
        <v>143</v>
      </c>
      <c r="N6" s="295" t="s">
        <v>205</v>
      </c>
      <c r="O6" s="295" t="s">
        <v>206</v>
      </c>
      <c r="P6" s="286"/>
      <c r="Q6" s="294" t="s">
        <v>1090</v>
      </c>
      <c r="R6" s="294" t="s">
        <v>2377</v>
      </c>
      <c r="S6" s="291" t="s">
        <v>527</v>
      </c>
      <c r="T6" s="291"/>
      <c r="U6" s="291" t="s">
        <v>4162</v>
      </c>
      <c r="V6" s="291" t="s">
        <v>4523</v>
      </c>
      <c r="W6" s="291" t="s">
        <v>5609</v>
      </c>
      <c r="X6" s="287"/>
      <c r="Y6" s="296"/>
      <c r="Z6" s="297"/>
      <c r="AA6" s="297"/>
      <c r="AB6" s="298">
        <f>IF(OR(J6="Fail",ISBLANK(J6)),INDEX('Issue Code Table'!C:C,MATCH(N:N,'Issue Code Table'!A:A,0)),IF(M6="Critical",6,IF(M6="Significant",5,IF(M6="Moderate",3,2))))</f>
        <v>5</v>
      </c>
    </row>
    <row r="7" spans="1:28" ht="93.65" customHeight="1" x14ac:dyDescent="0.35">
      <c r="A7" s="281" t="s">
        <v>530</v>
      </c>
      <c r="B7" s="281" t="s">
        <v>270</v>
      </c>
      <c r="C7" s="299" t="s">
        <v>271</v>
      </c>
      <c r="D7" s="281" t="s">
        <v>232</v>
      </c>
      <c r="E7" s="281" t="s">
        <v>3317</v>
      </c>
      <c r="F7" s="281" t="s">
        <v>235</v>
      </c>
      <c r="G7" s="281" t="s">
        <v>2776</v>
      </c>
      <c r="H7" s="281" t="s">
        <v>4673</v>
      </c>
      <c r="I7" s="282"/>
      <c r="J7" s="282"/>
      <c r="K7" s="282" t="s">
        <v>531</v>
      </c>
      <c r="L7" s="284"/>
      <c r="M7" s="284" t="s">
        <v>143</v>
      </c>
      <c r="N7" s="285" t="s">
        <v>205</v>
      </c>
      <c r="O7" s="285" t="s">
        <v>206</v>
      </c>
      <c r="P7" s="286"/>
      <c r="Q7" s="284" t="s">
        <v>1092</v>
      </c>
      <c r="R7" s="284" t="s">
        <v>2393</v>
      </c>
      <c r="S7" s="281" t="s">
        <v>238</v>
      </c>
      <c r="T7" s="281"/>
      <c r="U7" s="281" t="s">
        <v>3089</v>
      </c>
      <c r="V7" s="281" t="s">
        <v>3607</v>
      </c>
      <c r="W7" s="281" t="s">
        <v>5519</v>
      </c>
      <c r="X7" s="287"/>
      <c r="Y7" s="288"/>
      <c r="Z7" s="289"/>
      <c r="AA7" s="289"/>
      <c r="AB7" s="290">
        <f>IF(OR(J7="Fail",ISBLANK(J7)),INDEX('Issue Code Table'!C:C,MATCH(N:N,'Issue Code Table'!A:A,0)),IF(M7="Critical",6,IF(M7="Significant",5,IF(M7="Moderate",3,2))))</f>
        <v>5</v>
      </c>
    </row>
    <row r="8" spans="1:28" ht="93.65" customHeight="1" x14ac:dyDescent="0.35">
      <c r="A8" s="291" t="s">
        <v>532</v>
      </c>
      <c r="B8" s="291" t="s">
        <v>270</v>
      </c>
      <c r="C8" s="292" t="s">
        <v>271</v>
      </c>
      <c r="D8" s="291" t="s">
        <v>232</v>
      </c>
      <c r="E8" s="291" t="s">
        <v>3315</v>
      </c>
      <c r="F8" s="291" t="s">
        <v>233</v>
      </c>
      <c r="G8" s="291" t="s">
        <v>2775</v>
      </c>
      <c r="H8" s="291" t="s">
        <v>4671</v>
      </c>
      <c r="I8" s="293"/>
      <c r="J8" s="293"/>
      <c r="K8" s="293" t="s">
        <v>533</v>
      </c>
      <c r="L8" s="294"/>
      <c r="M8" s="294" t="s">
        <v>143</v>
      </c>
      <c r="N8" s="295" t="s">
        <v>205</v>
      </c>
      <c r="O8" s="295" t="s">
        <v>206</v>
      </c>
      <c r="P8" s="286"/>
      <c r="Q8" s="294" t="s">
        <v>1092</v>
      </c>
      <c r="R8" s="294" t="s">
        <v>2392</v>
      </c>
      <c r="S8" s="291" t="s">
        <v>236</v>
      </c>
      <c r="T8" s="291"/>
      <c r="U8" s="291" t="s">
        <v>3088</v>
      </c>
      <c r="V8" s="291" t="s">
        <v>3596</v>
      </c>
      <c r="W8" s="291" t="s">
        <v>5495</v>
      </c>
      <c r="X8" s="287"/>
      <c r="Y8" s="296"/>
      <c r="Z8" s="297"/>
      <c r="AA8" s="297"/>
      <c r="AB8" s="298">
        <f>IF(OR(J8="Fail",ISBLANK(J8)),INDEX('Issue Code Table'!C:C,MATCH(N:N,'Issue Code Table'!A:A,0)),IF(M8="Critical",6,IF(M8="Significant",5,IF(M8="Moderate",3,2))))</f>
        <v>5</v>
      </c>
    </row>
    <row r="9" spans="1:28" ht="93.65" customHeight="1" x14ac:dyDescent="0.35">
      <c r="A9" s="281" t="s">
        <v>534</v>
      </c>
      <c r="B9" s="281" t="s">
        <v>270</v>
      </c>
      <c r="C9" s="299" t="s">
        <v>271</v>
      </c>
      <c r="D9" s="281" t="s">
        <v>232</v>
      </c>
      <c r="E9" s="281" t="s">
        <v>3316</v>
      </c>
      <c r="F9" s="281" t="s">
        <v>234</v>
      </c>
      <c r="G9" s="281" t="s">
        <v>2777</v>
      </c>
      <c r="H9" s="281" t="s">
        <v>4672</v>
      </c>
      <c r="I9" s="282"/>
      <c r="J9" s="282"/>
      <c r="K9" s="282" t="s">
        <v>535</v>
      </c>
      <c r="L9" s="284"/>
      <c r="M9" s="284" t="s">
        <v>143</v>
      </c>
      <c r="N9" s="285" t="s">
        <v>205</v>
      </c>
      <c r="O9" s="285" t="s">
        <v>206</v>
      </c>
      <c r="P9" s="286"/>
      <c r="Q9" s="284" t="s">
        <v>1092</v>
      </c>
      <c r="R9" s="284" t="s">
        <v>2394</v>
      </c>
      <c r="S9" s="281" t="s">
        <v>237</v>
      </c>
      <c r="T9" s="281"/>
      <c r="U9" s="281" t="s">
        <v>3090</v>
      </c>
      <c r="V9" s="281" t="s">
        <v>3618</v>
      </c>
      <c r="W9" s="281" t="s">
        <v>5607</v>
      </c>
      <c r="X9" s="287"/>
      <c r="Y9" s="288"/>
      <c r="Z9" s="289"/>
      <c r="AA9" s="289"/>
      <c r="AB9" s="290">
        <f>IF(OR(J9="Fail",ISBLANK(J9)),INDEX('Issue Code Table'!C:C,MATCH(N:N,'Issue Code Table'!A:A,0)),IF(M9="Critical",6,IF(M9="Significant",5,IF(M9="Moderate",3,2))))</f>
        <v>5</v>
      </c>
    </row>
    <row r="10" spans="1:28" ht="93.65" customHeight="1" x14ac:dyDescent="0.35">
      <c r="A10" s="291" t="s">
        <v>677</v>
      </c>
      <c r="B10" s="293" t="s">
        <v>3187</v>
      </c>
      <c r="C10" s="300" t="s">
        <v>3957</v>
      </c>
      <c r="D10" s="291" t="s">
        <v>227</v>
      </c>
      <c r="E10" s="291" t="s">
        <v>678</v>
      </c>
      <c r="F10" s="291" t="s">
        <v>679</v>
      </c>
      <c r="G10" s="291" t="s">
        <v>5079</v>
      </c>
      <c r="H10" s="291" t="s">
        <v>6114</v>
      </c>
      <c r="I10" s="293"/>
      <c r="J10" s="293"/>
      <c r="K10" s="293" t="s">
        <v>6149</v>
      </c>
      <c r="L10" s="294"/>
      <c r="M10" s="294" t="s">
        <v>143</v>
      </c>
      <c r="N10" s="295" t="s">
        <v>314</v>
      </c>
      <c r="O10" s="291" t="s">
        <v>315</v>
      </c>
      <c r="P10" s="286"/>
      <c r="Q10" s="294" t="s">
        <v>379</v>
      </c>
      <c r="R10" s="294" t="s">
        <v>1043</v>
      </c>
      <c r="S10" s="291" t="s">
        <v>680</v>
      </c>
      <c r="T10" s="291"/>
      <c r="U10" s="291" t="s">
        <v>5186</v>
      </c>
      <c r="V10" s="291" t="s">
        <v>5366</v>
      </c>
      <c r="W10" s="291" t="s">
        <v>5567</v>
      </c>
      <c r="X10" s="287"/>
      <c r="Y10" s="296"/>
      <c r="Z10" s="297"/>
      <c r="AA10" s="297"/>
      <c r="AB10" s="298">
        <f>IF(OR(J10="Fail",ISBLANK(J10)),INDEX('Issue Code Table'!C:C,MATCH(N:N,'Issue Code Table'!A:A,0)),IF(M10="Critical",6,IF(M10="Significant",5,IF(M10="Moderate",3,2))))</f>
        <v>5</v>
      </c>
    </row>
    <row r="11" spans="1:28" ht="93.65" customHeight="1" x14ac:dyDescent="0.35">
      <c r="A11" s="281" t="s">
        <v>681</v>
      </c>
      <c r="B11" s="282" t="s">
        <v>3187</v>
      </c>
      <c r="C11" s="283" t="s">
        <v>3957</v>
      </c>
      <c r="D11" s="281" t="s">
        <v>232</v>
      </c>
      <c r="E11" s="281" t="s">
        <v>682</v>
      </c>
      <c r="F11" s="281" t="s">
        <v>683</v>
      </c>
      <c r="G11" s="281" t="s">
        <v>5080</v>
      </c>
      <c r="H11" s="281" t="s">
        <v>6115</v>
      </c>
      <c r="I11" s="282"/>
      <c r="J11" s="282"/>
      <c r="K11" s="282" t="s">
        <v>6115</v>
      </c>
      <c r="L11" s="284"/>
      <c r="M11" s="284" t="s">
        <v>143</v>
      </c>
      <c r="N11" s="285" t="s">
        <v>205</v>
      </c>
      <c r="O11" s="281" t="s">
        <v>206</v>
      </c>
      <c r="P11" s="286"/>
      <c r="Q11" s="284" t="s">
        <v>379</v>
      </c>
      <c r="R11" s="284" t="s">
        <v>1045</v>
      </c>
      <c r="S11" s="281" t="s">
        <v>684</v>
      </c>
      <c r="T11" s="281" t="s">
        <v>7043</v>
      </c>
      <c r="U11" s="281" t="s">
        <v>5187</v>
      </c>
      <c r="V11" s="281" t="s">
        <v>5317</v>
      </c>
      <c r="W11" s="281" t="s">
        <v>5484</v>
      </c>
      <c r="X11" s="287"/>
      <c r="Y11" s="288"/>
      <c r="Z11" s="289"/>
      <c r="AA11" s="289"/>
      <c r="AB11" s="290">
        <f>IF(OR(J11="Fail",ISBLANK(J11)),INDEX('Issue Code Table'!C:C,MATCH(N:N,'Issue Code Table'!A:A,0)),IF(M11="Critical",6,IF(M11="Significant",5,IF(M11="Moderate",3,2))))</f>
        <v>5</v>
      </c>
    </row>
    <row r="12" spans="1:28" ht="93.65" customHeight="1" x14ac:dyDescent="0.35">
      <c r="A12" s="291" t="s">
        <v>685</v>
      </c>
      <c r="B12" s="293" t="s">
        <v>3187</v>
      </c>
      <c r="C12" s="300" t="s">
        <v>3957</v>
      </c>
      <c r="D12" s="291" t="s">
        <v>232</v>
      </c>
      <c r="E12" s="291" t="s">
        <v>686</v>
      </c>
      <c r="F12" s="291" t="s">
        <v>687</v>
      </c>
      <c r="G12" s="291" t="s">
        <v>5081</v>
      </c>
      <c r="H12" s="291" t="s">
        <v>4760</v>
      </c>
      <c r="I12" s="293"/>
      <c r="J12" s="293"/>
      <c r="K12" s="293" t="s">
        <v>4760</v>
      </c>
      <c r="L12" s="294"/>
      <c r="M12" s="294" t="s">
        <v>143</v>
      </c>
      <c r="N12" s="295" t="s">
        <v>205</v>
      </c>
      <c r="O12" s="291" t="s">
        <v>206</v>
      </c>
      <c r="P12" s="286"/>
      <c r="Q12" s="294" t="s">
        <v>379</v>
      </c>
      <c r="R12" s="294" t="s">
        <v>1048</v>
      </c>
      <c r="S12" s="291" t="s">
        <v>688</v>
      </c>
      <c r="T12" s="291" t="s">
        <v>7044</v>
      </c>
      <c r="U12" s="291" t="s">
        <v>5188</v>
      </c>
      <c r="V12" s="291" t="s">
        <v>5384</v>
      </c>
      <c r="W12" s="291" t="s">
        <v>5591</v>
      </c>
      <c r="X12" s="287"/>
      <c r="Y12" s="296"/>
      <c r="Z12" s="297"/>
      <c r="AA12" s="297"/>
      <c r="AB12" s="298">
        <f>IF(OR(J12="Fail",ISBLANK(J12)),INDEX('Issue Code Table'!C:C,MATCH(N:N,'Issue Code Table'!A:A,0)),IF(M12="Critical",6,IF(M12="Significant",5,IF(M12="Moderate",3,2))))</f>
        <v>5</v>
      </c>
    </row>
    <row r="13" spans="1:28" ht="93.65" customHeight="1" x14ac:dyDescent="0.35">
      <c r="A13" s="281" t="s">
        <v>689</v>
      </c>
      <c r="B13" s="282" t="s">
        <v>3187</v>
      </c>
      <c r="C13" s="283" t="s">
        <v>3957</v>
      </c>
      <c r="D13" s="281" t="s">
        <v>232</v>
      </c>
      <c r="E13" s="281" t="s">
        <v>3413</v>
      </c>
      <c r="F13" s="281" t="s">
        <v>1047</v>
      </c>
      <c r="G13" s="281" t="s">
        <v>5082</v>
      </c>
      <c r="H13" s="281" t="s">
        <v>6116</v>
      </c>
      <c r="I13" s="282"/>
      <c r="J13" s="282"/>
      <c r="K13" s="282" t="s">
        <v>6150</v>
      </c>
      <c r="L13" s="284"/>
      <c r="M13" s="284" t="s">
        <v>143</v>
      </c>
      <c r="N13" s="285" t="s">
        <v>205</v>
      </c>
      <c r="O13" s="281" t="s">
        <v>206</v>
      </c>
      <c r="P13" s="286"/>
      <c r="Q13" s="284" t="s">
        <v>379</v>
      </c>
      <c r="R13" s="284" t="s">
        <v>1050</v>
      </c>
      <c r="S13" s="281" t="s">
        <v>690</v>
      </c>
      <c r="T13" s="281"/>
      <c r="U13" s="281" t="s">
        <v>5189</v>
      </c>
      <c r="V13" s="281" t="s">
        <v>5387</v>
      </c>
      <c r="W13" s="281" t="s">
        <v>5594</v>
      </c>
      <c r="X13" s="287"/>
      <c r="Y13" s="288"/>
      <c r="Z13" s="289"/>
      <c r="AA13" s="289"/>
      <c r="AB13" s="290">
        <f>IF(OR(J13="Fail",ISBLANK(J13)),INDEX('Issue Code Table'!C:C,MATCH(N:N,'Issue Code Table'!A:A,0)),IF(M13="Critical",6,IF(M13="Significant",5,IF(M13="Moderate",3,2))))</f>
        <v>5</v>
      </c>
    </row>
    <row r="14" spans="1:28" ht="93.65" customHeight="1" x14ac:dyDescent="0.35">
      <c r="A14" s="291" t="s">
        <v>691</v>
      </c>
      <c r="B14" s="293" t="s">
        <v>3187</v>
      </c>
      <c r="C14" s="300" t="s">
        <v>3957</v>
      </c>
      <c r="D14" s="291" t="s">
        <v>227</v>
      </c>
      <c r="E14" s="291" t="s">
        <v>5056</v>
      </c>
      <c r="F14" s="291" t="s">
        <v>692</v>
      </c>
      <c r="G14" s="291" t="s">
        <v>5083</v>
      </c>
      <c r="H14" s="291" t="s">
        <v>6117</v>
      </c>
      <c r="I14" s="293"/>
      <c r="J14" s="293"/>
      <c r="K14" s="293" t="s">
        <v>6151</v>
      </c>
      <c r="L14" s="294"/>
      <c r="M14" s="294" t="s">
        <v>143</v>
      </c>
      <c r="N14" s="295" t="s">
        <v>205</v>
      </c>
      <c r="O14" s="291" t="s">
        <v>206</v>
      </c>
      <c r="P14" s="286"/>
      <c r="Q14" s="294" t="s">
        <v>379</v>
      </c>
      <c r="R14" s="294" t="s">
        <v>1052</v>
      </c>
      <c r="S14" s="291" t="s">
        <v>693</v>
      </c>
      <c r="T14" s="291"/>
      <c r="U14" s="291" t="s">
        <v>5190</v>
      </c>
      <c r="V14" s="291" t="s">
        <v>5388</v>
      </c>
      <c r="W14" s="291" t="s">
        <v>5595</v>
      </c>
      <c r="X14" s="287"/>
      <c r="Y14" s="296"/>
      <c r="Z14" s="297"/>
      <c r="AA14" s="297"/>
      <c r="AB14" s="298">
        <f>IF(OR(J14="Fail",ISBLANK(J14)),INDEX('Issue Code Table'!C:C,MATCH(N:N,'Issue Code Table'!A:A,0)),IF(M14="Critical",6,IF(M14="Significant",5,IF(M14="Moderate",3,2))))</f>
        <v>5</v>
      </c>
    </row>
    <row r="15" spans="1:28" ht="93.65" customHeight="1" x14ac:dyDescent="0.35">
      <c r="A15" s="281" t="s">
        <v>694</v>
      </c>
      <c r="B15" s="282" t="s">
        <v>3187</v>
      </c>
      <c r="C15" s="283" t="s">
        <v>3957</v>
      </c>
      <c r="D15" s="281" t="s">
        <v>232</v>
      </c>
      <c r="E15" s="281" t="s">
        <v>3412</v>
      </c>
      <c r="F15" s="281" t="s">
        <v>695</v>
      </c>
      <c r="G15" s="281" t="s">
        <v>5084</v>
      </c>
      <c r="H15" s="281" t="s">
        <v>4763</v>
      </c>
      <c r="I15" s="282"/>
      <c r="J15" s="282"/>
      <c r="K15" s="282" t="s">
        <v>7190</v>
      </c>
      <c r="L15" s="284"/>
      <c r="M15" s="284" t="s">
        <v>143</v>
      </c>
      <c r="N15" s="285" t="s">
        <v>648</v>
      </c>
      <c r="O15" s="281" t="s">
        <v>671</v>
      </c>
      <c r="P15" s="286"/>
      <c r="Q15" s="284" t="s">
        <v>379</v>
      </c>
      <c r="R15" s="284" t="s">
        <v>1054</v>
      </c>
      <c r="S15" s="281" t="s">
        <v>696</v>
      </c>
      <c r="T15" s="281" t="s">
        <v>7045</v>
      </c>
      <c r="U15" s="281" t="s">
        <v>5191</v>
      </c>
      <c r="V15" s="281" t="s">
        <v>5385</v>
      </c>
      <c r="W15" s="281" t="s">
        <v>5494</v>
      </c>
      <c r="X15" s="287"/>
      <c r="Y15" s="288"/>
      <c r="Z15" s="289"/>
      <c r="AA15" s="289"/>
      <c r="AB15" s="290">
        <f>IF(OR(J15="Fail",ISBLANK(J15)),INDEX('Issue Code Table'!C:C,MATCH(N:N,'Issue Code Table'!A:A,0)),IF(M15="Critical",6,IF(M15="Significant",5,IF(M15="Moderate",3,2))))</f>
        <v>5</v>
      </c>
    </row>
    <row r="16" spans="1:28" ht="93.65" customHeight="1" x14ac:dyDescent="0.35">
      <c r="A16" s="291" t="s">
        <v>699</v>
      </c>
      <c r="B16" s="293" t="s">
        <v>270</v>
      </c>
      <c r="C16" s="300" t="s">
        <v>271</v>
      </c>
      <c r="D16" s="291" t="s">
        <v>232</v>
      </c>
      <c r="E16" s="291" t="s">
        <v>700</v>
      </c>
      <c r="F16" s="291" t="s">
        <v>701</v>
      </c>
      <c r="G16" s="291" t="s">
        <v>5085</v>
      </c>
      <c r="H16" s="291" t="s">
        <v>6118</v>
      </c>
      <c r="I16" s="293"/>
      <c r="J16" s="293"/>
      <c r="K16" s="293" t="s">
        <v>6152</v>
      </c>
      <c r="L16" s="294"/>
      <c r="M16" s="294" t="s">
        <v>143</v>
      </c>
      <c r="N16" s="295" t="s">
        <v>205</v>
      </c>
      <c r="O16" s="291" t="s">
        <v>206</v>
      </c>
      <c r="P16" s="286"/>
      <c r="Q16" s="294" t="s">
        <v>379</v>
      </c>
      <c r="R16" s="294" t="s">
        <v>4069</v>
      </c>
      <c r="S16" s="291" t="s">
        <v>702</v>
      </c>
      <c r="T16" s="291"/>
      <c r="U16" s="291" t="s">
        <v>5192</v>
      </c>
      <c r="V16" s="291" t="s">
        <v>5389</v>
      </c>
      <c r="W16" s="291" t="s">
        <v>5596</v>
      </c>
      <c r="X16" s="287"/>
      <c r="Y16" s="296"/>
      <c r="Z16" s="297"/>
      <c r="AA16" s="297"/>
      <c r="AB16" s="298">
        <f>IF(OR(J16="Fail",ISBLANK(J16)),INDEX('Issue Code Table'!C:C,MATCH(N:N,'Issue Code Table'!A:A,0)),IF(M16="Critical",6,IF(M16="Significant",5,IF(M16="Moderate",3,2))))</f>
        <v>5</v>
      </c>
    </row>
    <row r="17" spans="1:28" ht="93.65" customHeight="1" x14ac:dyDescent="0.35">
      <c r="A17" s="281" t="s">
        <v>703</v>
      </c>
      <c r="B17" s="282" t="s">
        <v>3187</v>
      </c>
      <c r="C17" s="283" t="s">
        <v>3957</v>
      </c>
      <c r="D17" s="281" t="s">
        <v>232</v>
      </c>
      <c r="E17" s="281" t="s">
        <v>5057</v>
      </c>
      <c r="F17" s="281" t="s">
        <v>704</v>
      </c>
      <c r="G17" s="281" t="s">
        <v>5086</v>
      </c>
      <c r="H17" s="281" t="s">
        <v>6119</v>
      </c>
      <c r="I17" s="282"/>
      <c r="J17" s="282"/>
      <c r="K17" s="282" t="s">
        <v>6153</v>
      </c>
      <c r="L17" s="284"/>
      <c r="M17" s="284" t="s">
        <v>143</v>
      </c>
      <c r="N17" s="285" t="s">
        <v>205</v>
      </c>
      <c r="O17" s="281" t="s">
        <v>206</v>
      </c>
      <c r="P17" s="286"/>
      <c r="Q17" s="284" t="s">
        <v>5312</v>
      </c>
      <c r="R17" s="284" t="s">
        <v>1057</v>
      </c>
      <c r="S17" s="281" t="s">
        <v>705</v>
      </c>
      <c r="T17" s="281"/>
      <c r="U17" s="281" t="s">
        <v>5193</v>
      </c>
      <c r="V17" s="281" t="s">
        <v>5378</v>
      </c>
      <c r="W17" s="281" t="s">
        <v>5579</v>
      </c>
      <c r="X17" s="287"/>
      <c r="Y17" s="288"/>
      <c r="Z17" s="289"/>
      <c r="AA17" s="289"/>
      <c r="AB17" s="290">
        <f>IF(OR(J17="Fail",ISBLANK(J17)),INDEX('Issue Code Table'!C:C,MATCH(N:N,'Issue Code Table'!A:A,0)),IF(M17="Critical",6,IF(M17="Significant",5,IF(M17="Moderate",3,2))))</f>
        <v>5</v>
      </c>
    </row>
    <row r="18" spans="1:28" ht="93.65" customHeight="1" x14ac:dyDescent="0.35">
      <c r="A18" s="291" t="s">
        <v>706</v>
      </c>
      <c r="B18" s="293" t="s">
        <v>3187</v>
      </c>
      <c r="C18" s="300" t="s">
        <v>3957</v>
      </c>
      <c r="D18" s="291" t="s">
        <v>232</v>
      </c>
      <c r="E18" s="291" t="s">
        <v>5058</v>
      </c>
      <c r="F18" s="291" t="s">
        <v>381</v>
      </c>
      <c r="G18" s="291" t="s">
        <v>5087</v>
      </c>
      <c r="H18" s="291" t="s">
        <v>6120</v>
      </c>
      <c r="I18" s="293"/>
      <c r="J18" s="293"/>
      <c r="K18" s="293" t="s">
        <v>6154</v>
      </c>
      <c r="L18" s="294"/>
      <c r="M18" s="294" t="s">
        <v>143</v>
      </c>
      <c r="N18" s="295" t="s">
        <v>205</v>
      </c>
      <c r="O18" s="291" t="s">
        <v>206</v>
      </c>
      <c r="P18" s="286"/>
      <c r="Q18" s="294" t="s">
        <v>5311</v>
      </c>
      <c r="R18" s="294" t="s">
        <v>1062</v>
      </c>
      <c r="S18" s="291" t="s">
        <v>5177</v>
      </c>
      <c r="T18" s="291"/>
      <c r="U18" s="291" t="s">
        <v>5194</v>
      </c>
      <c r="V18" s="291" t="s">
        <v>5372</v>
      </c>
      <c r="W18" s="291" t="s">
        <v>5573</v>
      </c>
      <c r="X18" s="287"/>
      <c r="Y18" s="296"/>
      <c r="Z18" s="297"/>
      <c r="AA18" s="297"/>
      <c r="AB18" s="298">
        <f>IF(OR(J18="Fail",ISBLANK(J18)),INDEX('Issue Code Table'!C:C,MATCH(N:N,'Issue Code Table'!A:A,0)),IF(M18="Critical",6,IF(M18="Significant",5,IF(M18="Moderate",3,2))))</f>
        <v>5</v>
      </c>
    </row>
    <row r="19" spans="1:28" ht="93.65" customHeight="1" x14ac:dyDescent="0.35">
      <c r="A19" s="281" t="s">
        <v>707</v>
      </c>
      <c r="B19" s="282" t="s">
        <v>3187</v>
      </c>
      <c r="C19" s="283" t="s">
        <v>3957</v>
      </c>
      <c r="D19" s="281" t="s">
        <v>227</v>
      </c>
      <c r="E19" s="281" t="s">
        <v>5059</v>
      </c>
      <c r="F19" s="281" t="s">
        <v>382</v>
      </c>
      <c r="G19" s="281" t="s">
        <v>5088</v>
      </c>
      <c r="H19" s="281" t="s">
        <v>6121</v>
      </c>
      <c r="I19" s="282"/>
      <c r="J19" s="282"/>
      <c r="K19" s="282" t="s">
        <v>6155</v>
      </c>
      <c r="L19" s="284"/>
      <c r="M19" s="284" t="s">
        <v>143</v>
      </c>
      <c r="N19" s="285" t="s">
        <v>205</v>
      </c>
      <c r="O19" s="281" t="s">
        <v>206</v>
      </c>
      <c r="P19" s="286"/>
      <c r="Q19" s="284" t="s">
        <v>5311</v>
      </c>
      <c r="R19" s="284" t="s">
        <v>1064</v>
      </c>
      <c r="S19" s="281" t="s">
        <v>708</v>
      </c>
      <c r="T19" s="281"/>
      <c r="U19" s="281" t="s">
        <v>5195</v>
      </c>
      <c r="V19" s="281" t="s">
        <v>5377</v>
      </c>
      <c r="W19" s="281" t="s">
        <v>5578</v>
      </c>
      <c r="X19" s="287"/>
      <c r="Y19" s="288"/>
      <c r="Z19" s="289"/>
      <c r="AA19" s="289"/>
      <c r="AB19" s="290">
        <f>IF(OR(J19="Fail",ISBLANK(J19)),INDEX('Issue Code Table'!C:C,MATCH(N:N,'Issue Code Table'!A:A,0)),IF(M19="Critical",6,IF(M19="Significant",5,IF(M19="Moderate",3,2))))</f>
        <v>5</v>
      </c>
    </row>
    <row r="20" spans="1:28" ht="93.65" customHeight="1" x14ac:dyDescent="0.35">
      <c r="A20" s="291" t="s">
        <v>709</v>
      </c>
      <c r="B20" s="293" t="s">
        <v>3187</v>
      </c>
      <c r="C20" s="300" t="s">
        <v>3957</v>
      </c>
      <c r="D20" s="291" t="s">
        <v>232</v>
      </c>
      <c r="E20" s="291" t="s">
        <v>710</v>
      </c>
      <c r="F20" s="291" t="s">
        <v>383</v>
      </c>
      <c r="G20" s="291" t="s">
        <v>5089</v>
      </c>
      <c r="H20" s="291" t="s">
        <v>6122</v>
      </c>
      <c r="I20" s="293"/>
      <c r="J20" s="293"/>
      <c r="K20" s="293" t="s">
        <v>6122</v>
      </c>
      <c r="L20" s="294"/>
      <c r="M20" s="294" t="s">
        <v>143</v>
      </c>
      <c r="N20" s="295" t="s">
        <v>205</v>
      </c>
      <c r="O20" s="291" t="s">
        <v>206</v>
      </c>
      <c r="P20" s="286"/>
      <c r="Q20" s="294" t="s">
        <v>5311</v>
      </c>
      <c r="R20" s="294" t="s">
        <v>1066</v>
      </c>
      <c r="S20" s="291" t="s">
        <v>728</v>
      </c>
      <c r="T20" s="291"/>
      <c r="U20" s="291" t="s">
        <v>5196</v>
      </c>
      <c r="V20" s="291" t="s">
        <v>5380</v>
      </c>
      <c r="W20" s="291" t="s">
        <v>5581</v>
      </c>
      <c r="X20" s="287"/>
      <c r="Y20" s="296"/>
      <c r="Z20" s="297"/>
      <c r="AA20" s="297"/>
      <c r="AB20" s="298">
        <f>IF(OR(J20="Fail",ISBLANK(J20)),INDEX('Issue Code Table'!C:C,MATCH(N:N,'Issue Code Table'!A:A,0)),IF(M20="Critical",6,IF(M20="Significant",5,IF(M20="Moderate",3,2))))</f>
        <v>5</v>
      </c>
    </row>
    <row r="21" spans="1:28" ht="93.65" customHeight="1" x14ac:dyDescent="0.35">
      <c r="A21" s="281" t="s">
        <v>711</v>
      </c>
      <c r="B21" s="282" t="s">
        <v>3187</v>
      </c>
      <c r="C21" s="283" t="s">
        <v>3957</v>
      </c>
      <c r="D21" s="281" t="s">
        <v>232</v>
      </c>
      <c r="E21" s="281" t="s">
        <v>712</v>
      </c>
      <c r="F21" s="281" t="s">
        <v>380</v>
      </c>
      <c r="G21" s="281" t="s">
        <v>5090</v>
      </c>
      <c r="H21" s="281" t="s">
        <v>6123</v>
      </c>
      <c r="I21" s="282"/>
      <c r="J21" s="282"/>
      <c r="K21" s="282" t="s">
        <v>6156</v>
      </c>
      <c r="L21" s="284"/>
      <c r="M21" s="284" t="s">
        <v>143</v>
      </c>
      <c r="N21" s="285" t="s">
        <v>205</v>
      </c>
      <c r="O21" s="281" t="s">
        <v>206</v>
      </c>
      <c r="P21" s="286"/>
      <c r="Q21" s="284" t="s">
        <v>5311</v>
      </c>
      <c r="R21" s="284" t="s">
        <v>1068</v>
      </c>
      <c r="S21" s="281" t="s">
        <v>713</v>
      </c>
      <c r="T21" s="281"/>
      <c r="U21" s="281" t="s">
        <v>5197</v>
      </c>
      <c r="V21" s="281" t="s">
        <v>5370</v>
      </c>
      <c r="W21" s="281" t="s">
        <v>5493</v>
      </c>
      <c r="X21" s="287"/>
      <c r="Y21" s="288"/>
      <c r="Z21" s="289"/>
      <c r="AA21" s="289"/>
      <c r="AB21" s="290">
        <f>IF(OR(J21="Fail",ISBLANK(J21)),INDEX('Issue Code Table'!C:C,MATCH(N:N,'Issue Code Table'!A:A,0)),IF(M21="Critical",6,IF(M21="Significant",5,IF(M21="Moderate",3,2))))</f>
        <v>5</v>
      </c>
    </row>
    <row r="22" spans="1:28" ht="93.65" customHeight="1" x14ac:dyDescent="0.35">
      <c r="A22" s="291" t="s">
        <v>714</v>
      </c>
      <c r="B22" s="293" t="s">
        <v>3187</v>
      </c>
      <c r="C22" s="300" t="s">
        <v>3957</v>
      </c>
      <c r="D22" s="291" t="s">
        <v>232</v>
      </c>
      <c r="E22" s="291" t="s">
        <v>715</v>
      </c>
      <c r="F22" s="291" t="s">
        <v>716</v>
      </c>
      <c r="G22" s="291" t="s">
        <v>5091</v>
      </c>
      <c r="H22" s="291" t="s">
        <v>6124</v>
      </c>
      <c r="I22" s="293"/>
      <c r="J22" s="293"/>
      <c r="K22" s="293" t="s">
        <v>6157</v>
      </c>
      <c r="L22" s="294"/>
      <c r="M22" s="294" t="s">
        <v>143</v>
      </c>
      <c r="N22" s="295" t="s">
        <v>205</v>
      </c>
      <c r="O22" s="291" t="s">
        <v>206</v>
      </c>
      <c r="P22" s="286"/>
      <c r="Q22" s="294" t="s">
        <v>5311</v>
      </c>
      <c r="R22" s="294" t="s">
        <v>4070</v>
      </c>
      <c r="S22" s="291" t="s">
        <v>717</v>
      </c>
      <c r="T22" s="291"/>
      <c r="U22" s="291" t="s">
        <v>5198</v>
      </c>
      <c r="V22" s="291" t="s">
        <v>5379</v>
      </c>
      <c r="W22" s="291" t="s">
        <v>5580</v>
      </c>
      <c r="X22" s="287"/>
      <c r="Y22" s="296"/>
      <c r="Z22" s="297"/>
      <c r="AA22" s="297"/>
      <c r="AB22" s="298">
        <f>IF(OR(J22="Fail",ISBLANK(J22)),INDEX('Issue Code Table'!C:C,MATCH(N:N,'Issue Code Table'!A:A,0)),IF(M22="Critical",6,IF(M22="Significant",5,IF(M22="Moderate",3,2))))</f>
        <v>5</v>
      </c>
    </row>
    <row r="23" spans="1:28" ht="93.65" customHeight="1" x14ac:dyDescent="0.35">
      <c r="A23" s="281" t="s">
        <v>720</v>
      </c>
      <c r="B23" s="282" t="s">
        <v>3187</v>
      </c>
      <c r="C23" s="283" t="s">
        <v>3957</v>
      </c>
      <c r="D23" s="281" t="s">
        <v>232</v>
      </c>
      <c r="E23" s="281" t="s">
        <v>5060</v>
      </c>
      <c r="F23" s="281" t="s">
        <v>721</v>
      </c>
      <c r="G23" s="281" t="s">
        <v>5092</v>
      </c>
      <c r="H23" s="281" t="s">
        <v>6125</v>
      </c>
      <c r="I23" s="282"/>
      <c r="J23" s="282"/>
      <c r="K23" s="282" t="s">
        <v>6158</v>
      </c>
      <c r="L23" s="284"/>
      <c r="M23" s="284" t="s">
        <v>143</v>
      </c>
      <c r="N23" s="285" t="s">
        <v>205</v>
      </c>
      <c r="O23" s="281" t="s">
        <v>206</v>
      </c>
      <c r="P23" s="286"/>
      <c r="Q23" s="284" t="s">
        <v>5310</v>
      </c>
      <c r="R23" s="284" t="s">
        <v>4071</v>
      </c>
      <c r="S23" s="281" t="s">
        <v>722</v>
      </c>
      <c r="T23" s="281"/>
      <c r="U23" s="281" t="s">
        <v>5199</v>
      </c>
      <c r="V23" s="281" t="s">
        <v>5332</v>
      </c>
      <c r="W23" s="281" t="s">
        <v>5526</v>
      </c>
      <c r="X23" s="287"/>
      <c r="Y23" s="288"/>
      <c r="Z23" s="289"/>
      <c r="AA23" s="289"/>
      <c r="AB23" s="290">
        <f>IF(OR(J23="Fail",ISBLANK(J23)),INDEX('Issue Code Table'!C:C,MATCH(N:N,'Issue Code Table'!A:A,0)),IF(M23="Critical",6,IF(M23="Significant",5,IF(M23="Moderate",3,2))))</f>
        <v>5</v>
      </c>
    </row>
    <row r="24" spans="1:28" ht="93.65" customHeight="1" x14ac:dyDescent="0.35">
      <c r="A24" s="291" t="s">
        <v>723</v>
      </c>
      <c r="B24" s="293" t="s">
        <v>3187</v>
      </c>
      <c r="C24" s="300" t="s">
        <v>3957</v>
      </c>
      <c r="D24" s="291" t="s">
        <v>227</v>
      </c>
      <c r="E24" s="291" t="s">
        <v>5061</v>
      </c>
      <c r="F24" s="291" t="s">
        <v>724</v>
      </c>
      <c r="G24" s="291" t="s">
        <v>5093</v>
      </c>
      <c r="H24" s="291" t="s">
        <v>6126</v>
      </c>
      <c r="I24" s="293"/>
      <c r="J24" s="293"/>
      <c r="K24" s="293" t="s">
        <v>6159</v>
      </c>
      <c r="L24" s="294"/>
      <c r="M24" s="294" t="s">
        <v>143</v>
      </c>
      <c r="N24" s="295" t="s">
        <v>205</v>
      </c>
      <c r="O24" s="291" t="s">
        <v>206</v>
      </c>
      <c r="P24" s="286"/>
      <c r="Q24" s="294" t="s">
        <v>5310</v>
      </c>
      <c r="R24" s="294" t="s">
        <v>4072</v>
      </c>
      <c r="S24" s="291" t="s">
        <v>725</v>
      </c>
      <c r="T24" s="291"/>
      <c r="U24" s="291" t="s">
        <v>5200</v>
      </c>
      <c r="V24" s="291" t="s">
        <v>5333</v>
      </c>
      <c r="W24" s="291" t="s">
        <v>5530</v>
      </c>
      <c r="X24" s="287"/>
      <c r="Y24" s="296"/>
      <c r="Z24" s="297"/>
      <c r="AA24" s="297"/>
      <c r="AB24" s="298">
        <f>IF(OR(J24="Fail",ISBLANK(J24)),INDEX('Issue Code Table'!C:C,MATCH(N:N,'Issue Code Table'!A:A,0)),IF(M24="Critical",6,IF(M24="Significant",5,IF(M24="Moderate",3,2))))</f>
        <v>5</v>
      </c>
    </row>
    <row r="25" spans="1:28" ht="93.65" customHeight="1" x14ac:dyDescent="0.35">
      <c r="A25" s="281" t="s">
        <v>726</v>
      </c>
      <c r="B25" s="282" t="s">
        <v>3187</v>
      </c>
      <c r="C25" s="283" t="s">
        <v>3957</v>
      </c>
      <c r="D25" s="281" t="s">
        <v>232</v>
      </c>
      <c r="E25" s="281" t="s">
        <v>727</v>
      </c>
      <c r="F25" s="281" t="s">
        <v>383</v>
      </c>
      <c r="G25" s="281" t="s">
        <v>5094</v>
      </c>
      <c r="H25" s="281" t="s">
        <v>6127</v>
      </c>
      <c r="I25" s="282"/>
      <c r="J25" s="282"/>
      <c r="K25" s="282" t="s">
        <v>6127</v>
      </c>
      <c r="L25" s="284"/>
      <c r="M25" s="284" t="s">
        <v>143</v>
      </c>
      <c r="N25" s="285" t="s">
        <v>205</v>
      </c>
      <c r="O25" s="281" t="s">
        <v>206</v>
      </c>
      <c r="P25" s="286"/>
      <c r="Q25" s="284" t="s">
        <v>5310</v>
      </c>
      <c r="R25" s="284" t="s">
        <v>4073</v>
      </c>
      <c r="S25" s="281" t="s">
        <v>728</v>
      </c>
      <c r="T25" s="281"/>
      <c r="U25" s="281" t="s">
        <v>5201</v>
      </c>
      <c r="V25" s="281" t="s">
        <v>5329</v>
      </c>
      <c r="W25" s="281" t="s">
        <v>5520</v>
      </c>
      <c r="X25" s="287"/>
      <c r="Y25" s="288"/>
      <c r="Z25" s="289"/>
      <c r="AA25" s="289"/>
      <c r="AB25" s="290">
        <f>IF(OR(J25="Fail",ISBLANK(J25)),INDEX('Issue Code Table'!C:C,MATCH(N:N,'Issue Code Table'!A:A,0)),IF(M25="Critical",6,IF(M25="Significant",5,IF(M25="Moderate",3,2))))</f>
        <v>5</v>
      </c>
    </row>
    <row r="26" spans="1:28" ht="93.65" customHeight="1" x14ac:dyDescent="0.35">
      <c r="A26" s="291" t="s">
        <v>729</v>
      </c>
      <c r="B26" s="293" t="s">
        <v>3187</v>
      </c>
      <c r="C26" s="300" t="s">
        <v>3957</v>
      </c>
      <c r="D26" s="291" t="s">
        <v>232</v>
      </c>
      <c r="E26" s="291" t="s">
        <v>730</v>
      </c>
      <c r="F26" s="291" t="s">
        <v>380</v>
      </c>
      <c r="G26" s="291" t="s">
        <v>5095</v>
      </c>
      <c r="H26" s="291" t="s">
        <v>6128</v>
      </c>
      <c r="I26" s="293"/>
      <c r="J26" s="293"/>
      <c r="K26" s="293" t="s">
        <v>6109</v>
      </c>
      <c r="L26" s="294"/>
      <c r="M26" s="294" t="s">
        <v>143</v>
      </c>
      <c r="N26" s="295" t="s">
        <v>648</v>
      </c>
      <c r="O26" s="291" t="s">
        <v>671</v>
      </c>
      <c r="P26" s="286"/>
      <c r="Q26" s="294" t="s">
        <v>5310</v>
      </c>
      <c r="R26" s="294" t="s">
        <v>4074</v>
      </c>
      <c r="S26" s="291" t="s">
        <v>731</v>
      </c>
      <c r="T26" s="291"/>
      <c r="U26" s="291" t="s">
        <v>5202</v>
      </c>
      <c r="V26" s="291" t="s">
        <v>5328</v>
      </c>
      <c r="W26" s="291" t="s">
        <v>5492</v>
      </c>
      <c r="X26" s="287"/>
      <c r="Y26" s="296"/>
      <c r="Z26" s="297"/>
      <c r="AA26" s="297"/>
      <c r="AB26" s="298">
        <f>IF(OR(J26="Fail",ISBLANK(J26)),INDEX('Issue Code Table'!C:C,MATCH(N:N,'Issue Code Table'!A:A,0)),IF(M26="Critical",6,IF(M26="Significant",5,IF(M26="Moderate",3,2))))</f>
        <v>5</v>
      </c>
    </row>
    <row r="27" spans="1:28" ht="93.65" customHeight="1" x14ac:dyDescent="0.35">
      <c r="A27" s="281" t="s">
        <v>732</v>
      </c>
      <c r="B27" s="282" t="s">
        <v>3187</v>
      </c>
      <c r="C27" s="283" t="s">
        <v>3957</v>
      </c>
      <c r="D27" s="281" t="s">
        <v>232</v>
      </c>
      <c r="E27" s="281" t="s">
        <v>733</v>
      </c>
      <c r="F27" s="281" t="s">
        <v>734</v>
      </c>
      <c r="G27" s="281" t="s">
        <v>5096</v>
      </c>
      <c r="H27" s="281" t="s">
        <v>6129</v>
      </c>
      <c r="I27" s="282"/>
      <c r="J27" s="282"/>
      <c r="K27" s="282" t="s">
        <v>6160</v>
      </c>
      <c r="L27" s="284"/>
      <c r="M27" s="284" t="s">
        <v>143</v>
      </c>
      <c r="N27" s="285" t="s">
        <v>205</v>
      </c>
      <c r="O27" s="281" t="s">
        <v>206</v>
      </c>
      <c r="P27" s="286"/>
      <c r="Q27" s="284" t="s">
        <v>5310</v>
      </c>
      <c r="R27" s="284" t="s">
        <v>4075</v>
      </c>
      <c r="S27" s="281" t="s">
        <v>735</v>
      </c>
      <c r="T27" s="281"/>
      <c r="U27" s="281" t="s">
        <v>5203</v>
      </c>
      <c r="V27" s="281" t="s">
        <v>5335</v>
      </c>
      <c r="W27" s="281" t="s">
        <v>5533</v>
      </c>
      <c r="X27" s="287"/>
      <c r="Y27" s="288"/>
      <c r="Z27" s="289"/>
      <c r="AA27" s="289"/>
      <c r="AB27" s="290">
        <f>IF(OR(J27="Fail",ISBLANK(J27)),INDEX('Issue Code Table'!C:C,MATCH(N:N,'Issue Code Table'!A:A,0)),IF(M27="Critical",6,IF(M27="Significant",5,IF(M27="Moderate",3,2))))</f>
        <v>5</v>
      </c>
    </row>
    <row r="28" spans="1:28" ht="93.65" customHeight="1" x14ac:dyDescent="0.35">
      <c r="A28" s="291" t="s">
        <v>738</v>
      </c>
      <c r="B28" s="291" t="s">
        <v>270</v>
      </c>
      <c r="C28" s="292" t="s">
        <v>271</v>
      </c>
      <c r="D28" s="291" t="s">
        <v>227</v>
      </c>
      <c r="E28" s="291" t="s">
        <v>3427</v>
      </c>
      <c r="F28" s="291" t="s">
        <v>781</v>
      </c>
      <c r="G28" s="291" t="s">
        <v>5097</v>
      </c>
      <c r="H28" s="291" t="s">
        <v>4787</v>
      </c>
      <c r="I28" s="293"/>
      <c r="J28" s="293"/>
      <c r="K28" s="293" t="s">
        <v>5012</v>
      </c>
      <c r="L28" s="294"/>
      <c r="M28" s="294" t="s">
        <v>143</v>
      </c>
      <c r="N28" s="295" t="s">
        <v>205</v>
      </c>
      <c r="O28" s="295" t="s">
        <v>1675</v>
      </c>
      <c r="P28" s="286"/>
      <c r="Q28" s="294" t="s">
        <v>390</v>
      </c>
      <c r="R28" s="294" t="s">
        <v>391</v>
      </c>
      <c r="S28" s="291" t="s">
        <v>782</v>
      </c>
      <c r="T28" s="291"/>
      <c r="U28" s="291" t="s">
        <v>5204</v>
      </c>
      <c r="V28" s="291" t="s">
        <v>5393</v>
      </c>
      <c r="W28" s="291" t="s">
        <v>5612</v>
      </c>
      <c r="X28" s="287"/>
      <c r="Y28" s="296"/>
      <c r="Z28" s="297"/>
      <c r="AA28" s="297"/>
      <c r="AB28" s="298">
        <f>IF(OR(J28="Fail",ISBLANK(J28)),INDEX('Issue Code Table'!C:C,MATCH(N:N,'Issue Code Table'!A:A,0)),IF(M28="Critical",6,IF(M28="Significant",5,IF(M28="Moderate",3,2))))</f>
        <v>5</v>
      </c>
    </row>
    <row r="29" spans="1:28" ht="93.65" customHeight="1" x14ac:dyDescent="0.35">
      <c r="A29" s="281" t="s">
        <v>739</v>
      </c>
      <c r="B29" s="282" t="s">
        <v>5708</v>
      </c>
      <c r="C29" s="299" t="s">
        <v>293</v>
      </c>
      <c r="D29" s="281" t="s">
        <v>227</v>
      </c>
      <c r="E29" s="281" t="s">
        <v>4499</v>
      </c>
      <c r="F29" s="281" t="s">
        <v>938</v>
      </c>
      <c r="G29" s="281" t="s">
        <v>740</v>
      </c>
      <c r="H29" s="281" t="s">
        <v>4841</v>
      </c>
      <c r="I29" s="282"/>
      <c r="J29" s="282"/>
      <c r="K29" s="282" t="s">
        <v>4983</v>
      </c>
      <c r="L29" s="284"/>
      <c r="M29" s="284" t="s">
        <v>154</v>
      </c>
      <c r="N29" s="285" t="s">
        <v>197</v>
      </c>
      <c r="O29" s="281" t="s">
        <v>398</v>
      </c>
      <c r="P29" s="286"/>
      <c r="Q29" s="284" t="s">
        <v>407</v>
      </c>
      <c r="R29" s="284" t="s">
        <v>412</v>
      </c>
      <c r="S29" s="281" t="s">
        <v>387</v>
      </c>
      <c r="T29" s="281"/>
      <c r="U29" s="281" t="s">
        <v>741</v>
      </c>
      <c r="V29" s="281" t="s">
        <v>4636</v>
      </c>
      <c r="W29" s="281" t="s">
        <v>5587</v>
      </c>
      <c r="X29" s="287"/>
      <c r="Y29" s="288"/>
      <c r="Z29" s="289"/>
      <c r="AA29" s="289"/>
      <c r="AB29" s="290">
        <f>IF(OR(J29="Fail",ISBLANK(J29)),INDEX('Issue Code Table'!C:C,MATCH(N:N,'Issue Code Table'!A:A,0)),IF(M29="Critical",6,IF(M29="Significant",5,IF(M29="Moderate",3,2))))</f>
        <v>4</v>
      </c>
    </row>
    <row r="30" spans="1:28" ht="93.65" customHeight="1" x14ac:dyDescent="0.35">
      <c r="A30" s="291" t="s">
        <v>742</v>
      </c>
      <c r="B30" s="291" t="s">
        <v>388</v>
      </c>
      <c r="C30" s="292" t="s">
        <v>389</v>
      </c>
      <c r="D30" s="291" t="s">
        <v>232</v>
      </c>
      <c r="E30" s="291" t="s">
        <v>3487</v>
      </c>
      <c r="F30" s="291" t="s">
        <v>2628</v>
      </c>
      <c r="G30" s="291" t="s">
        <v>5098</v>
      </c>
      <c r="H30" s="291" t="s">
        <v>4819</v>
      </c>
      <c r="I30" s="293"/>
      <c r="J30" s="293"/>
      <c r="K30" s="293" t="s">
        <v>4964</v>
      </c>
      <c r="L30" s="294" t="s">
        <v>6025</v>
      </c>
      <c r="M30" s="294" t="s">
        <v>154</v>
      </c>
      <c r="N30" s="295" t="s">
        <v>197</v>
      </c>
      <c r="O30" s="291" t="s">
        <v>398</v>
      </c>
      <c r="P30" s="286"/>
      <c r="Q30" s="294" t="s">
        <v>408</v>
      </c>
      <c r="R30" s="294" t="s">
        <v>4076</v>
      </c>
      <c r="S30" s="291" t="s">
        <v>743</v>
      </c>
      <c r="T30" s="291"/>
      <c r="U30" s="291" t="s">
        <v>5205</v>
      </c>
      <c r="V30" s="291" t="s">
        <v>5431</v>
      </c>
      <c r="W30" s="291" t="s">
        <v>5677</v>
      </c>
      <c r="X30" s="287"/>
      <c r="Y30" s="296"/>
      <c r="Z30" s="297"/>
      <c r="AA30" s="297"/>
      <c r="AB30" s="298">
        <f>IF(OR(J30="Fail",ISBLANK(J30)),INDEX('Issue Code Table'!C:C,MATCH(N:N,'Issue Code Table'!A:A,0)),IF(M30="Critical",6,IF(M30="Significant",5,IF(M30="Moderate",3,2))))</f>
        <v>4</v>
      </c>
    </row>
    <row r="31" spans="1:28" ht="93.65" customHeight="1" x14ac:dyDescent="0.35">
      <c r="A31" s="281" t="s">
        <v>744</v>
      </c>
      <c r="B31" s="281" t="s">
        <v>388</v>
      </c>
      <c r="C31" s="299" t="s">
        <v>389</v>
      </c>
      <c r="D31" s="281" t="s">
        <v>227</v>
      </c>
      <c r="E31" s="281" t="s">
        <v>4504</v>
      </c>
      <c r="F31" s="281" t="s">
        <v>745</v>
      </c>
      <c r="G31" s="281" t="s">
        <v>4457</v>
      </c>
      <c r="H31" s="281" t="s">
        <v>4820</v>
      </c>
      <c r="I31" s="282"/>
      <c r="J31" s="282"/>
      <c r="K31" s="282" t="s">
        <v>4965</v>
      </c>
      <c r="L31" s="284" t="s">
        <v>6025</v>
      </c>
      <c r="M31" s="284" t="s">
        <v>154</v>
      </c>
      <c r="N31" s="285" t="s">
        <v>401</v>
      </c>
      <c r="O31" s="281" t="s">
        <v>404</v>
      </c>
      <c r="P31" s="286"/>
      <c r="Q31" s="284" t="s">
        <v>408</v>
      </c>
      <c r="R31" s="284" t="s">
        <v>4077</v>
      </c>
      <c r="S31" s="281" t="s">
        <v>396</v>
      </c>
      <c r="T31" s="281"/>
      <c r="U31" s="281" t="s">
        <v>4288</v>
      </c>
      <c r="V31" s="281" t="s">
        <v>4641</v>
      </c>
      <c r="W31" s="281" t="s">
        <v>5586</v>
      </c>
      <c r="X31" s="287"/>
      <c r="Y31" s="288"/>
      <c r="Z31" s="289"/>
      <c r="AA31" s="289"/>
      <c r="AB31" s="290">
        <f>IF(OR(J31="Fail",ISBLANK(J31)),INDEX('Issue Code Table'!C:C,MATCH(N:N,'Issue Code Table'!A:A,0)),IF(M31="Critical",6,IF(M31="Significant",5,IF(M31="Moderate",3,2))))</f>
        <v>5</v>
      </c>
    </row>
    <row r="32" spans="1:28" ht="93.65" customHeight="1" x14ac:dyDescent="0.35">
      <c r="A32" s="291" t="s">
        <v>746</v>
      </c>
      <c r="B32" s="291" t="s">
        <v>388</v>
      </c>
      <c r="C32" s="292" t="s">
        <v>389</v>
      </c>
      <c r="D32" s="291" t="s">
        <v>232</v>
      </c>
      <c r="E32" s="291" t="s">
        <v>3492</v>
      </c>
      <c r="F32" s="291" t="s">
        <v>4485</v>
      </c>
      <c r="G32" s="291" t="s">
        <v>4458</v>
      </c>
      <c r="H32" s="291" t="s">
        <v>4821</v>
      </c>
      <c r="I32" s="293"/>
      <c r="J32" s="293"/>
      <c r="K32" s="293" t="s">
        <v>4966</v>
      </c>
      <c r="L32" s="294" t="s">
        <v>6025</v>
      </c>
      <c r="M32" s="294" t="s">
        <v>218</v>
      </c>
      <c r="N32" s="295" t="s">
        <v>399</v>
      </c>
      <c r="O32" s="291" t="s">
        <v>400</v>
      </c>
      <c r="P32" s="286"/>
      <c r="Q32" s="294" t="s">
        <v>408</v>
      </c>
      <c r="R32" s="294" t="s">
        <v>4078</v>
      </c>
      <c r="S32" s="291" t="s">
        <v>750</v>
      </c>
      <c r="T32" s="291"/>
      <c r="U32" s="291" t="s">
        <v>4289</v>
      </c>
      <c r="V32" s="291" t="s">
        <v>4642</v>
      </c>
      <c r="W32" s="291" t="s">
        <v>5676</v>
      </c>
      <c r="X32" s="287"/>
      <c r="Y32" s="296"/>
      <c r="Z32" s="297"/>
      <c r="AA32" s="297"/>
      <c r="AB32" s="298">
        <f>IF(OR(J32="Fail",ISBLANK(J32)),INDEX('Issue Code Table'!C:C,MATCH(N:N,'Issue Code Table'!A:A,0)),IF(M32="Critical",6,IF(M32="Significant",5,IF(M32="Moderate",3,2))))</f>
        <v>4</v>
      </c>
    </row>
    <row r="33" spans="1:28" ht="93.65" customHeight="1" x14ac:dyDescent="0.35">
      <c r="A33" s="281" t="s">
        <v>747</v>
      </c>
      <c r="B33" s="282" t="s">
        <v>208</v>
      </c>
      <c r="C33" s="283" t="s">
        <v>748</v>
      </c>
      <c r="D33" s="281" t="s">
        <v>232</v>
      </c>
      <c r="E33" s="281" t="s">
        <v>3489</v>
      </c>
      <c r="F33" s="281" t="s">
        <v>2629</v>
      </c>
      <c r="G33" s="281" t="s">
        <v>5099</v>
      </c>
      <c r="H33" s="281" t="s">
        <v>4799</v>
      </c>
      <c r="I33" s="282"/>
      <c r="J33" s="282"/>
      <c r="K33" s="282" t="s">
        <v>4839</v>
      </c>
      <c r="L33" s="284" t="s">
        <v>6025</v>
      </c>
      <c r="M33" s="284" t="s">
        <v>154</v>
      </c>
      <c r="N33" s="285" t="s">
        <v>399</v>
      </c>
      <c r="O33" s="281" t="s">
        <v>749</v>
      </c>
      <c r="P33" s="286"/>
      <c r="Q33" s="284" t="s">
        <v>408</v>
      </c>
      <c r="R33" s="284" t="s">
        <v>4079</v>
      </c>
      <c r="S33" s="281" t="s">
        <v>4308</v>
      </c>
      <c r="T33" s="281"/>
      <c r="U33" s="281" t="s">
        <v>5206</v>
      </c>
      <c r="V33" s="281" t="s">
        <v>5381</v>
      </c>
      <c r="W33" s="281" t="s">
        <v>5583</v>
      </c>
      <c r="X33" s="287"/>
      <c r="Y33" s="288"/>
      <c r="Z33" s="289"/>
      <c r="AA33" s="289"/>
      <c r="AB33" s="290">
        <f>IF(OR(J33="Fail",ISBLANK(J33)),INDEX('Issue Code Table'!C:C,MATCH(N:N,'Issue Code Table'!A:A,0)),IF(M33="Critical",6,IF(M33="Significant",5,IF(M33="Moderate",3,2))))</f>
        <v>4</v>
      </c>
    </row>
    <row r="34" spans="1:28" ht="93.65" customHeight="1" x14ac:dyDescent="0.35">
      <c r="A34" s="291" t="s">
        <v>751</v>
      </c>
      <c r="B34" s="291" t="s">
        <v>1236</v>
      </c>
      <c r="C34" s="292" t="s">
        <v>3958</v>
      </c>
      <c r="D34" s="291" t="s">
        <v>232</v>
      </c>
      <c r="E34" s="291" t="s">
        <v>4506</v>
      </c>
      <c r="F34" s="291" t="s">
        <v>1077</v>
      </c>
      <c r="G34" s="291" t="s">
        <v>4460</v>
      </c>
      <c r="H34" s="291" t="s">
        <v>4837</v>
      </c>
      <c r="I34" s="293"/>
      <c r="J34" s="293"/>
      <c r="K34" s="293" t="s">
        <v>4981</v>
      </c>
      <c r="L34" s="294"/>
      <c r="M34" s="294" t="s">
        <v>154</v>
      </c>
      <c r="N34" s="295" t="s">
        <v>385</v>
      </c>
      <c r="O34" s="291" t="s">
        <v>752</v>
      </c>
      <c r="P34" s="286"/>
      <c r="Q34" s="294" t="s">
        <v>410</v>
      </c>
      <c r="R34" s="294" t="s">
        <v>4080</v>
      </c>
      <c r="S34" s="291" t="s">
        <v>753</v>
      </c>
      <c r="T34" s="291"/>
      <c r="U34" s="291" t="s">
        <v>4291</v>
      </c>
      <c r="V34" s="291" t="s">
        <v>4647</v>
      </c>
      <c r="W34" s="291" t="s">
        <v>5582</v>
      </c>
      <c r="X34" s="287"/>
      <c r="Y34" s="296"/>
      <c r="Z34" s="297"/>
      <c r="AA34" s="297"/>
      <c r="AB34" s="298">
        <f>IF(OR(J34="Fail",ISBLANK(J34)),INDEX('Issue Code Table'!C:C,MATCH(N:N,'Issue Code Table'!A:A,0)),IF(M34="Critical",6,IF(M34="Significant",5,IF(M34="Moderate",3,2))))</f>
        <v>4</v>
      </c>
    </row>
    <row r="35" spans="1:28" ht="93.65" customHeight="1" x14ac:dyDescent="0.35">
      <c r="A35" s="281" t="s">
        <v>754</v>
      </c>
      <c r="B35" s="282" t="s">
        <v>192</v>
      </c>
      <c r="C35" s="283" t="s">
        <v>397</v>
      </c>
      <c r="D35" s="281" t="s">
        <v>232</v>
      </c>
      <c r="E35" s="281" t="s">
        <v>4492</v>
      </c>
      <c r="F35" s="281" t="s">
        <v>1237</v>
      </c>
      <c r="G35" s="281" t="s">
        <v>4399</v>
      </c>
      <c r="H35" s="281" t="s">
        <v>4838</v>
      </c>
      <c r="I35" s="282"/>
      <c r="J35" s="282"/>
      <c r="K35" s="282" t="s">
        <v>5018</v>
      </c>
      <c r="L35" s="284"/>
      <c r="M35" s="284" t="s">
        <v>154</v>
      </c>
      <c r="N35" s="285" t="s">
        <v>197</v>
      </c>
      <c r="O35" s="281" t="s">
        <v>198</v>
      </c>
      <c r="P35" s="286"/>
      <c r="Q35" s="284" t="s">
        <v>410</v>
      </c>
      <c r="R35" s="284" t="s">
        <v>4081</v>
      </c>
      <c r="S35" s="281" t="s">
        <v>755</v>
      </c>
      <c r="T35" s="281"/>
      <c r="U35" s="281" t="s">
        <v>4238</v>
      </c>
      <c r="V35" s="281" t="s">
        <v>4643</v>
      </c>
      <c r="W35" s="281" t="s">
        <v>5584</v>
      </c>
      <c r="X35" s="287"/>
      <c r="Y35" s="288"/>
      <c r="Z35" s="289"/>
      <c r="AA35" s="289"/>
      <c r="AB35" s="290">
        <f>IF(OR(J35="Fail",ISBLANK(J35)),INDEX('Issue Code Table'!C:C,MATCH(N:N,'Issue Code Table'!A:A,0)),IF(M35="Critical",6,IF(M35="Significant",5,IF(M35="Moderate",3,2))))</f>
        <v>4</v>
      </c>
    </row>
    <row r="36" spans="1:28" ht="93.65" customHeight="1" x14ac:dyDescent="0.35">
      <c r="A36" s="291" t="s">
        <v>756</v>
      </c>
      <c r="B36" s="293" t="s">
        <v>270</v>
      </c>
      <c r="C36" s="300" t="s">
        <v>271</v>
      </c>
      <c r="D36" s="291" t="s">
        <v>232</v>
      </c>
      <c r="E36" s="291" t="s">
        <v>3436</v>
      </c>
      <c r="F36" s="291" t="s">
        <v>757</v>
      </c>
      <c r="G36" s="291" t="s">
        <v>5100</v>
      </c>
      <c r="H36" s="291" t="s">
        <v>4798</v>
      </c>
      <c r="I36" s="293"/>
      <c r="J36" s="293"/>
      <c r="K36" s="293" t="s">
        <v>4949</v>
      </c>
      <c r="L36" s="294"/>
      <c r="M36" s="294" t="s">
        <v>143</v>
      </c>
      <c r="N36" s="295" t="s">
        <v>450</v>
      </c>
      <c r="O36" s="291" t="s">
        <v>538</v>
      </c>
      <c r="P36" s="286"/>
      <c r="Q36" s="294" t="s">
        <v>386</v>
      </c>
      <c r="R36" s="294" t="s">
        <v>4082</v>
      </c>
      <c r="S36" s="291" t="s">
        <v>406</v>
      </c>
      <c r="T36" s="291"/>
      <c r="U36" s="291" t="s">
        <v>5207</v>
      </c>
      <c r="V36" s="291" t="s">
        <v>5314</v>
      </c>
      <c r="W36" s="291" t="s">
        <v>5479</v>
      </c>
      <c r="X36" s="287"/>
      <c r="Y36" s="296"/>
      <c r="Z36" s="297"/>
      <c r="AA36" s="297"/>
      <c r="AB36" s="298">
        <f>IF(OR(J36="Fail",ISBLANK(J36)),INDEX('Issue Code Table'!C:C,MATCH(N:N,'Issue Code Table'!A:A,0)),IF(M36="Critical",6,IF(M36="Significant",5,IF(M36="Moderate",3,2))))</f>
        <v>5</v>
      </c>
    </row>
    <row r="37" spans="1:28" ht="93.65" customHeight="1" x14ac:dyDescent="0.35">
      <c r="A37" s="281" t="s">
        <v>760</v>
      </c>
      <c r="B37" s="281" t="s">
        <v>270</v>
      </c>
      <c r="C37" s="299" t="s">
        <v>271</v>
      </c>
      <c r="D37" s="281" t="s">
        <v>232</v>
      </c>
      <c r="E37" s="281" t="s">
        <v>3390</v>
      </c>
      <c r="F37" s="281" t="s">
        <v>761</v>
      </c>
      <c r="G37" s="281" t="s">
        <v>4429</v>
      </c>
      <c r="H37" s="281" t="s">
        <v>4765</v>
      </c>
      <c r="I37" s="282"/>
      <c r="J37" s="282"/>
      <c r="K37" s="282" t="s">
        <v>5001</v>
      </c>
      <c r="L37" s="284" t="s">
        <v>6038</v>
      </c>
      <c r="M37" s="284" t="s">
        <v>143</v>
      </c>
      <c r="N37" s="285" t="s">
        <v>450</v>
      </c>
      <c r="O37" s="281" t="s">
        <v>538</v>
      </c>
      <c r="P37" s="286"/>
      <c r="Q37" s="284" t="s">
        <v>2403</v>
      </c>
      <c r="R37" s="284" t="s">
        <v>4083</v>
      </c>
      <c r="S37" s="281" t="s">
        <v>411</v>
      </c>
      <c r="T37" s="281"/>
      <c r="U37" s="281" t="s">
        <v>4265</v>
      </c>
      <c r="V37" s="281" t="s">
        <v>4594</v>
      </c>
      <c r="W37" s="281" t="s">
        <v>5657</v>
      </c>
      <c r="X37" s="287"/>
      <c r="Y37" s="288"/>
      <c r="Z37" s="289"/>
      <c r="AA37" s="289"/>
      <c r="AB37" s="290">
        <f>IF(OR(J37="Fail",ISBLANK(J37)),INDEX('Issue Code Table'!C:C,MATCH(N:N,'Issue Code Table'!A:A,0)),IF(M37="Critical",6,IF(M37="Significant",5,IF(M37="Moderate",3,2))))</f>
        <v>5</v>
      </c>
    </row>
    <row r="38" spans="1:28" ht="93.65" customHeight="1" x14ac:dyDescent="0.35">
      <c r="A38" s="291" t="s">
        <v>762</v>
      </c>
      <c r="B38" s="291" t="s">
        <v>270</v>
      </c>
      <c r="C38" s="292" t="s">
        <v>271</v>
      </c>
      <c r="D38" s="291" t="s">
        <v>232</v>
      </c>
      <c r="E38" s="291" t="s">
        <v>3391</v>
      </c>
      <c r="F38" s="291" t="s">
        <v>763</v>
      </c>
      <c r="G38" s="291" t="s">
        <v>4430</v>
      </c>
      <c r="H38" s="291" t="s">
        <v>4766</v>
      </c>
      <c r="I38" s="293"/>
      <c r="J38" s="293"/>
      <c r="K38" s="293" t="s">
        <v>5002</v>
      </c>
      <c r="L38" s="294" t="s">
        <v>6038</v>
      </c>
      <c r="M38" s="294" t="s">
        <v>143</v>
      </c>
      <c r="N38" s="295" t="s">
        <v>450</v>
      </c>
      <c r="O38" s="291" t="s">
        <v>538</v>
      </c>
      <c r="P38" s="286"/>
      <c r="Q38" s="294" t="s">
        <v>2403</v>
      </c>
      <c r="R38" s="294" t="s">
        <v>4084</v>
      </c>
      <c r="S38" s="291" t="s">
        <v>413</v>
      </c>
      <c r="T38" s="291"/>
      <c r="U38" s="291" t="s">
        <v>4266</v>
      </c>
      <c r="V38" s="291" t="s">
        <v>4595</v>
      </c>
      <c r="W38" s="291" t="s">
        <v>5634</v>
      </c>
      <c r="X38" s="287"/>
      <c r="Y38" s="296"/>
      <c r="Z38" s="297"/>
      <c r="AA38" s="297"/>
      <c r="AB38" s="298">
        <f>IF(OR(J38="Fail",ISBLANK(J38)),INDEX('Issue Code Table'!C:C,MATCH(N:N,'Issue Code Table'!A:A,0)),IF(M38="Critical",6,IF(M38="Significant",5,IF(M38="Moderate",3,2))))</f>
        <v>5</v>
      </c>
    </row>
    <row r="39" spans="1:28" ht="93.65" customHeight="1" x14ac:dyDescent="0.35">
      <c r="A39" s="281" t="s">
        <v>764</v>
      </c>
      <c r="B39" s="281" t="s">
        <v>270</v>
      </c>
      <c r="C39" s="299" t="s">
        <v>271</v>
      </c>
      <c r="D39" s="281" t="s">
        <v>232</v>
      </c>
      <c r="E39" s="281" t="s">
        <v>3392</v>
      </c>
      <c r="F39" s="281" t="s">
        <v>765</v>
      </c>
      <c r="G39" s="281" t="s">
        <v>4431</v>
      </c>
      <c r="H39" s="281" t="s">
        <v>4767</v>
      </c>
      <c r="I39" s="282"/>
      <c r="J39" s="282"/>
      <c r="K39" s="282" t="s">
        <v>5003</v>
      </c>
      <c r="L39" s="284" t="s">
        <v>6038</v>
      </c>
      <c r="M39" s="284" t="s">
        <v>143</v>
      </c>
      <c r="N39" s="285" t="s">
        <v>450</v>
      </c>
      <c r="O39" s="281" t="s">
        <v>538</v>
      </c>
      <c r="P39" s="286"/>
      <c r="Q39" s="284" t="s">
        <v>2403</v>
      </c>
      <c r="R39" s="284" t="s">
        <v>4085</v>
      </c>
      <c r="S39" s="281" t="s">
        <v>413</v>
      </c>
      <c r="T39" s="281"/>
      <c r="U39" s="281" t="s">
        <v>4267</v>
      </c>
      <c r="V39" s="281" t="s">
        <v>4596</v>
      </c>
      <c r="W39" s="281" t="s">
        <v>5633</v>
      </c>
      <c r="X39" s="287"/>
      <c r="Y39" s="288"/>
      <c r="Z39" s="289"/>
      <c r="AA39" s="289"/>
      <c r="AB39" s="290">
        <f>IF(OR(J39="Fail",ISBLANK(J39)),INDEX('Issue Code Table'!C:C,MATCH(N:N,'Issue Code Table'!A:A,0)),IF(M39="Critical",6,IF(M39="Significant",5,IF(M39="Moderate",3,2))))</f>
        <v>5</v>
      </c>
    </row>
    <row r="40" spans="1:28" ht="93.65" customHeight="1" x14ac:dyDescent="0.35">
      <c r="A40" s="291" t="s">
        <v>766</v>
      </c>
      <c r="B40" s="291" t="s">
        <v>270</v>
      </c>
      <c r="C40" s="292" t="s">
        <v>271</v>
      </c>
      <c r="D40" s="291" t="s">
        <v>232</v>
      </c>
      <c r="E40" s="291" t="s">
        <v>3393</v>
      </c>
      <c r="F40" s="291" t="s">
        <v>767</v>
      </c>
      <c r="G40" s="291" t="s">
        <v>4432</v>
      </c>
      <c r="H40" s="291" t="s">
        <v>4768</v>
      </c>
      <c r="I40" s="293"/>
      <c r="J40" s="293"/>
      <c r="K40" s="293" t="s">
        <v>5004</v>
      </c>
      <c r="L40" s="294" t="s">
        <v>6038</v>
      </c>
      <c r="M40" s="294" t="s">
        <v>143</v>
      </c>
      <c r="N40" s="295" t="s">
        <v>450</v>
      </c>
      <c r="O40" s="291" t="s">
        <v>538</v>
      </c>
      <c r="P40" s="286"/>
      <c r="Q40" s="294" t="s">
        <v>2403</v>
      </c>
      <c r="R40" s="294" t="s">
        <v>4086</v>
      </c>
      <c r="S40" s="291" t="s">
        <v>413</v>
      </c>
      <c r="T40" s="291"/>
      <c r="U40" s="291" t="s">
        <v>4268</v>
      </c>
      <c r="V40" s="291" t="s">
        <v>4597</v>
      </c>
      <c r="W40" s="291" t="s">
        <v>5656</v>
      </c>
      <c r="X40" s="287"/>
      <c r="Y40" s="296"/>
      <c r="Z40" s="297"/>
      <c r="AA40" s="297"/>
      <c r="AB40" s="298">
        <f>IF(OR(J40="Fail",ISBLANK(J40)),INDEX('Issue Code Table'!C:C,MATCH(N:N,'Issue Code Table'!A:A,0)),IF(M40="Critical",6,IF(M40="Significant",5,IF(M40="Moderate",3,2))))</f>
        <v>5</v>
      </c>
    </row>
    <row r="41" spans="1:28" ht="93.65" customHeight="1" x14ac:dyDescent="0.35">
      <c r="A41" s="281" t="s">
        <v>768</v>
      </c>
      <c r="B41" s="281" t="s">
        <v>270</v>
      </c>
      <c r="C41" s="299" t="s">
        <v>271</v>
      </c>
      <c r="D41" s="281" t="s">
        <v>232</v>
      </c>
      <c r="E41" s="281" t="s">
        <v>3394</v>
      </c>
      <c r="F41" s="281" t="s">
        <v>769</v>
      </c>
      <c r="G41" s="281" t="s">
        <v>4433</v>
      </c>
      <c r="H41" s="281" t="s">
        <v>4769</v>
      </c>
      <c r="I41" s="282"/>
      <c r="J41" s="282"/>
      <c r="K41" s="282" t="s">
        <v>5005</v>
      </c>
      <c r="L41" s="284" t="s">
        <v>6038</v>
      </c>
      <c r="M41" s="284" t="s">
        <v>143</v>
      </c>
      <c r="N41" s="285" t="s">
        <v>450</v>
      </c>
      <c r="O41" s="281" t="s">
        <v>538</v>
      </c>
      <c r="P41" s="286"/>
      <c r="Q41" s="284" t="s">
        <v>2403</v>
      </c>
      <c r="R41" s="284" t="s">
        <v>4087</v>
      </c>
      <c r="S41" s="281" t="s">
        <v>413</v>
      </c>
      <c r="T41" s="281"/>
      <c r="U41" s="281" t="s">
        <v>4269</v>
      </c>
      <c r="V41" s="281" t="s">
        <v>4598</v>
      </c>
      <c r="W41" s="281" t="s">
        <v>5635</v>
      </c>
      <c r="X41" s="287"/>
      <c r="Y41" s="288"/>
      <c r="Z41" s="289"/>
      <c r="AA41" s="289"/>
      <c r="AB41" s="290">
        <f>IF(OR(J41="Fail",ISBLANK(J41)),INDEX('Issue Code Table'!C:C,MATCH(N:N,'Issue Code Table'!A:A,0)),IF(M41="Critical",6,IF(M41="Significant",5,IF(M41="Moderate",3,2))))</f>
        <v>5</v>
      </c>
    </row>
    <row r="42" spans="1:28" ht="93.65" customHeight="1" x14ac:dyDescent="0.35">
      <c r="A42" s="291" t="s">
        <v>770</v>
      </c>
      <c r="B42" s="291" t="s">
        <v>270</v>
      </c>
      <c r="C42" s="292" t="s">
        <v>271</v>
      </c>
      <c r="D42" s="291" t="s">
        <v>232</v>
      </c>
      <c r="E42" s="291" t="s">
        <v>3395</v>
      </c>
      <c r="F42" s="291" t="s">
        <v>4479</v>
      </c>
      <c r="G42" s="291" t="s">
        <v>4434</v>
      </c>
      <c r="H42" s="291" t="s">
        <v>4770</v>
      </c>
      <c r="I42" s="293"/>
      <c r="J42" s="293"/>
      <c r="K42" s="293" t="s">
        <v>5006</v>
      </c>
      <c r="L42" s="294" t="s">
        <v>6038</v>
      </c>
      <c r="M42" s="294" t="s">
        <v>143</v>
      </c>
      <c r="N42" s="295" t="s">
        <v>450</v>
      </c>
      <c r="O42" s="291" t="s">
        <v>538</v>
      </c>
      <c r="P42" s="286"/>
      <c r="Q42" s="294" t="s">
        <v>2403</v>
      </c>
      <c r="R42" s="294" t="s">
        <v>4088</v>
      </c>
      <c r="S42" s="291" t="s">
        <v>413</v>
      </c>
      <c r="T42" s="291"/>
      <c r="U42" s="291" t="s">
        <v>4270</v>
      </c>
      <c r="V42" s="291" t="s">
        <v>4599</v>
      </c>
      <c r="W42" s="291" t="s">
        <v>5630</v>
      </c>
      <c r="X42" s="287"/>
      <c r="Y42" s="296"/>
      <c r="Z42" s="297"/>
      <c r="AA42" s="297"/>
      <c r="AB42" s="298">
        <f>IF(OR(J42="Fail",ISBLANK(J42)),INDEX('Issue Code Table'!C:C,MATCH(N:N,'Issue Code Table'!A:A,0)),IF(M42="Critical",6,IF(M42="Significant",5,IF(M42="Moderate",3,2))))</f>
        <v>5</v>
      </c>
    </row>
    <row r="43" spans="1:28" ht="93.65" customHeight="1" x14ac:dyDescent="0.35">
      <c r="A43" s="281" t="s">
        <v>771</v>
      </c>
      <c r="B43" s="282" t="s">
        <v>270</v>
      </c>
      <c r="C43" s="283" t="s">
        <v>271</v>
      </c>
      <c r="D43" s="281" t="s">
        <v>232</v>
      </c>
      <c r="E43" s="281" t="s">
        <v>772</v>
      </c>
      <c r="F43" s="281" t="s">
        <v>2637</v>
      </c>
      <c r="G43" s="281" t="s">
        <v>4356</v>
      </c>
      <c r="H43" s="281" t="s">
        <v>4772</v>
      </c>
      <c r="I43" s="282"/>
      <c r="J43" s="282"/>
      <c r="K43" s="282" t="s">
        <v>4932</v>
      </c>
      <c r="L43" s="284" t="s">
        <v>6039</v>
      </c>
      <c r="M43" s="284" t="s">
        <v>143</v>
      </c>
      <c r="N43" s="285" t="s">
        <v>205</v>
      </c>
      <c r="O43" s="281" t="s">
        <v>206</v>
      </c>
      <c r="P43" s="286"/>
      <c r="Q43" s="284" t="s">
        <v>2404</v>
      </c>
      <c r="R43" s="284" t="s">
        <v>4089</v>
      </c>
      <c r="S43" s="281" t="s">
        <v>774</v>
      </c>
      <c r="T43" s="281"/>
      <c r="U43" s="281" t="s">
        <v>4205</v>
      </c>
      <c r="V43" s="281" t="s">
        <v>4600</v>
      </c>
      <c r="W43" s="281" t="s">
        <v>5485</v>
      </c>
      <c r="X43" s="287"/>
      <c r="Y43" s="288"/>
      <c r="Z43" s="289"/>
      <c r="AA43" s="289"/>
      <c r="AB43" s="290">
        <f>IF(OR(J43="Fail",ISBLANK(J43)),INDEX('Issue Code Table'!C:C,MATCH(N:N,'Issue Code Table'!A:A,0)),IF(M43="Critical",6,IF(M43="Significant",5,IF(M43="Moderate",3,2))))</f>
        <v>5</v>
      </c>
    </row>
    <row r="44" spans="1:28" ht="93.65" customHeight="1" x14ac:dyDescent="0.35">
      <c r="A44" s="291" t="s">
        <v>775</v>
      </c>
      <c r="B44" s="293" t="s">
        <v>528</v>
      </c>
      <c r="C44" s="300" t="s">
        <v>529</v>
      </c>
      <c r="D44" s="291" t="s">
        <v>232</v>
      </c>
      <c r="E44" s="291" t="s">
        <v>3434</v>
      </c>
      <c r="F44" s="291" t="s">
        <v>2639</v>
      </c>
      <c r="G44" s="291" t="s">
        <v>5101</v>
      </c>
      <c r="H44" s="291" t="s">
        <v>4793</v>
      </c>
      <c r="I44" s="293"/>
      <c r="J44" s="293"/>
      <c r="K44" s="293" t="s">
        <v>4946</v>
      </c>
      <c r="L44" s="294"/>
      <c r="M44" s="294" t="s">
        <v>143</v>
      </c>
      <c r="N44" s="295" t="s">
        <v>450</v>
      </c>
      <c r="O44" s="291" t="s">
        <v>451</v>
      </c>
      <c r="P44" s="286"/>
      <c r="Q44" s="294" t="s">
        <v>386</v>
      </c>
      <c r="R44" s="294" t="s">
        <v>2405</v>
      </c>
      <c r="S44" s="291" t="s">
        <v>1255</v>
      </c>
      <c r="T44" s="291"/>
      <c r="U44" s="291" t="s">
        <v>5208</v>
      </c>
      <c r="V44" s="291" t="s">
        <v>5437</v>
      </c>
      <c r="W44" s="291" t="s">
        <v>5692</v>
      </c>
      <c r="X44" s="287"/>
      <c r="Y44" s="296"/>
      <c r="Z44" s="297"/>
      <c r="AA44" s="297"/>
      <c r="AB44" s="298">
        <f>IF(OR(J44="Fail",ISBLANK(J44)),INDEX('Issue Code Table'!C:C,MATCH(N:N,'Issue Code Table'!A:A,0)),IF(M44="Critical",6,IF(M44="Significant",5,IF(M44="Moderate",3,2))))</f>
        <v>5</v>
      </c>
    </row>
    <row r="45" spans="1:28" ht="93.65" customHeight="1" x14ac:dyDescent="0.35">
      <c r="A45" s="281" t="s">
        <v>776</v>
      </c>
      <c r="B45" s="282" t="s">
        <v>528</v>
      </c>
      <c r="C45" s="283" t="s">
        <v>529</v>
      </c>
      <c r="D45" s="281" t="s">
        <v>232</v>
      </c>
      <c r="E45" s="281" t="s">
        <v>1257</v>
      </c>
      <c r="F45" s="281" t="s">
        <v>2640</v>
      </c>
      <c r="G45" s="281" t="s">
        <v>4437</v>
      </c>
      <c r="H45" s="281" t="s">
        <v>4794</v>
      </c>
      <c r="I45" s="282"/>
      <c r="J45" s="282"/>
      <c r="K45" s="282" t="s">
        <v>6161</v>
      </c>
      <c r="L45" s="284"/>
      <c r="M45" s="284" t="s">
        <v>143</v>
      </c>
      <c r="N45" s="285" t="s">
        <v>205</v>
      </c>
      <c r="O45" s="281" t="s">
        <v>206</v>
      </c>
      <c r="P45" s="286"/>
      <c r="Q45" s="284" t="s">
        <v>386</v>
      </c>
      <c r="R45" s="284" t="s">
        <v>2406</v>
      </c>
      <c r="S45" s="281" t="s">
        <v>1258</v>
      </c>
      <c r="T45" s="281" t="s">
        <v>7046</v>
      </c>
      <c r="U45" s="281" t="s">
        <v>4273</v>
      </c>
      <c r="V45" s="281" t="s">
        <v>4622</v>
      </c>
      <c r="W45" s="281" t="s">
        <v>5707</v>
      </c>
      <c r="X45" s="287"/>
      <c r="Y45" s="288"/>
      <c r="Z45" s="289"/>
      <c r="AA45" s="289"/>
      <c r="AB45" s="290">
        <f>IF(OR(J45="Fail",ISBLANK(J45)),INDEX('Issue Code Table'!C:C,MATCH(N:N,'Issue Code Table'!A:A,0)),IF(M45="Critical",6,IF(M45="Significant",5,IF(M45="Moderate",3,2))))</f>
        <v>5</v>
      </c>
    </row>
    <row r="46" spans="1:28" ht="93.65" customHeight="1" x14ac:dyDescent="0.35">
      <c r="A46" s="291" t="s">
        <v>777</v>
      </c>
      <c r="B46" s="293" t="s">
        <v>208</v>
      </c>
      <c r="C46" s="300" t="s">
        <v>748</v>
      </c>
      <c r="D46" s="291" t="s">
        <v>232</v>
      </c>
      <c r="E46" s="291" t="s">
        <v>1262</v>
      </c>
      <c r="F46" s="291" t="s">
        <v>2641</v>
      </c>
      <c r="G46" s="291" t="s">
        <v>2848</v>
      </c>
      <c r="H46" s="291" t="s">
        <v>4795</v>
      </c>
      <c r="I46" s="293"/>
      <c r="J46" s="293"/>
      <c r="K46" s="293" t="s">
        <v>4795</v>
      </c>
      <c r="L46" s="294"/>
      <c r="M46" s="294" t="s">
        <v>143</v>
      </c>
      <c r="N46" s="295" t="s">
        <v>401</v>
      </c>
      <c r="O46" s="291" t="s">
        <v>402</v>
      </c>
      <c r="P46" s="286"/>
      <c r="Q46" s="294" t="s">
        <v>386</v>
      </c>
      <c r="R46" s="294" t="s">
        <v>2407</v>
      </c>
      <c r="S46" s="291" t="s">
        <v>2955</v>
      </c>
      <c r="T46" s="291" t="s">
        <v>7047</v>
      </c>
      <c r="U46" s="291" t="s">
        <v>4274</v>
      </c>
      <c r="V46" s="291" t="s">
        <v>4623</v>
      </c>
      <c r="W46" s="291" t="s">
        <v>5694</v>
      </c>
      <c r="X46" s="287"/>
      <c r="Y46" s="296"/>
      <c r="Z46" s="297"/>
      <c r="AA46" s="297"/>
      <c r="AB46" s="298">
        <f>IF(OR(J46="Fail",ISBLANK(J46)),INDEX('Issue Code Table'!C:C,MATCH(N:N,'Issue Code Table'!A:A,0)),IF(M46="Critical",6,IF(M46="Significant",5,IF(M46="Moderate",3,2))))</f>
        <v>5</v>
      </c>
    </row>
    <row r="47" spans="1:28" ht="93.65" customHeight="1" x14ac:dyDescent="0.35">
      <c r="A47" s="281" t="s">
        <v>778</v>
      </c>
      <c r="B47" s="281" t="s">
        <v>270</v>
      </c>
      <c r="C47" s="299" t="s">
        <v>271</v>
      </c>
      <c r="D47" s="281" t="s">
        <v>232</v>
      </c>
      <c r="E47" s="281" t="s">
        <v>3414</v>
      </c>
      <c r="F47" s="281" t="s">
        <v>2633</v>
      </c>
      <c r="G47" s="281" t="s">
        <v>4435</v>
      </c>
      <c r="H47" s="281" t="s">
        <v>4773</v>
      </c>
      <c r="I47" s="282"/>
      <c r="J47" s="282"/>
      <c r="K47" s="282" t="s">
        <v>5007</v>
      </c>
      <c r="L47" s="284"/>
      <c r="M47" s="284" t="s">
        <v>143</v>
      </c>
      <c r="N47" s="285" t="s">
        <v>205</v>
      </c>
      <c r="O47" s="285" t="s">
        <v>1675</v>
      </c>
      <c r="P47" s="286"/>
      <c r="Q47" s="284" t="s">
        <v>390</v>
      </c>
      <c r="R47" s="284" t="s">
        <v>395</v>
      </c>
      <c r="S47" s="281" t="s">
        <v>2954</v>
      </c>
      <c r="T47" s="281"/>
      <c r="U47" s="281" t="s">
        <v>4271</v>
      </c>
      <c r="V47" s="281" t="s">
        <v>4620</v>
      </c>
      <c r="W47" s="281" t="s">
        <v>5669</v>
      </c>
      <c r="X47" s="287"/>
      <c r="Y47" s="288"/>
      <c r="Z47" s="289"/>
      <c r="AA47" s="289"/>
      <c r="AB47" s="290">
        <f>IF(OR(J47="Fail",ISBLANK(J47)),INDEX('Issue Code Table'!C:C,MATCH(N:N,'Issue Code Table'!A:A,0)),IF(M47="Critical",6,IF(M47="Significant",5,IF(M47="Moderate",3,2))))</f>
        <v>5</v>
      </c>
    </row>
    <row r="48" spans="1:28" ht="93.65" customHeight="1" x14ac:dyDescent="0.35">
      <c r="A48" s="291" t="s">
        <v>779</v>
      </c>
      <c r="B48" s="291" t="s">
        <v>270</v>
      </c>
      <c r="C48" s="292" t="s">
        <v>271</v>
      </c>
      <c r="D48" s="291" t="s">
        <v>232</v>
      </c>
      <c r="E48" s="291" t="s">
        <v>3423</v>
      </c>
      <c r="F48" s="291" t="s">
        <v>1251</v>
      </c>
      <c r="G48" s="291" t="s">
        <v>5102</v>
      </c>
      <c r="H48" s="291" t="s">
        <v>4784</v>
      </c>
      <c r="I48" s="293"/>
      <c r="J48" s="293"/>
      <c r="K48" s="293" t="s">
        <v>5010</v>
      </c>
      <c r="L48" s="294"/>
      <c r="M48" s="294" t="s">
        <v>143</v>
      </c>
      <c r="N48" s="295" t="s">
        <v>205</v>
      </c>
      <c r="O48" s="295" t="s">
        <v>1675</v>
      </c>
      <c r="P48" s="286"/>
      <c r="Q48" s="294" t="s">
        <v>390</v>
      </c>
      <c r="R48" s="294" t="s">
        <v>403</v>
      </c>
      <c r="S48" s="291" t="s">
        <v>780</v>
      </c>
      <c r="T48" s="291"/>
      <c r="U48" s="291" t="s">
        <v>5209</v>
      </c>
      <c r="V48" s="291" t="s">
        <v>5430</v>
      </c>
      <c r="W48" s="291" t="s">
        <v>5672</v>
      </c>
      <c r="X48" s="287"/>
      <c r="Y48" s="296"/>
      <c r="Z48" s="297"/>
      <c r="AA48" s="297"/>
      <c r="AB48" s="298">
        <f>IF(OR(J48="Fail",ISBLANK(J48)),INDEX('Issue Code Table'!C:C,MATCH(N:N,'Issue Code Table'!A:A,0)),IF(M48="Critical",6,IF(M48="Significant",5,IF(M48="Moderate",3,2))))</f>
        <v>5</v>
      </c>
    </row>
    <row r="49" spans="1:28" ht="93.65" customHeight="1" x14ac:dyDescent="0.35">
      <c r="A49" s="281" t="s">
        <v>803</v>
      </c>
      <c r="B49" s="282" t="s">
        <v>528</v>
      </c>
      <c r="C49" s="283" t="s">
        <v>529</v>
      </c>
      <c r="D49" s="281" t="s">
        <v>232</v>
      </c>
      <c r="E49" s="281" t="s">
        <v>804</v>
      </c>
      <c r="F49" s="281" t="s">
        <v>2588</v>
      </c>
      <c r="G49" s="281" t="s">
        <v>4390</v>
      </c>
      <c r="H49" s="281" t="s">
        <v>4702</v>
      </c>
      <c r="I49" s="282"/>
      <c r="J49" s="282"/>
      <c r="K49" s="282" t="s">
        <v>4880</v>
      </c>
      <c r="L49" s="284"/>
      <c r="M49" s="284" t="s">
        <v>154</v>
      </c>
      <c r="N49" s="285" t="s">
        <v>805</v>
      </c>
      <c r="O49" s="281" t="s">
        <v>806</v>
      </c>
      <c r="P49" s="286"/>
      <c r="Q49" s="284" t="s">
        <v>4514</v>
      </c>
      <c r="R49" s="284" t="s">
        <v>4090</v>
      </c>
      <c r="S49" s="281" t="s">
        <v>979</v>
      </c>
      <c r="T49" s="281"/>
      <c r="U49" s="281" t="s">
        <v>4230</v>
      </c>
      <c r="V49" s="281" t="s">
        <v>4631</v>
      </c>
      <c r="W49" s="281" t="s">
        <v>5703</v>
      </c>
      <c r="X49" s="287"/>
      <c r="Y49" s="288"/>
      <c r="Z49" s="289"/>
      <c r="AA49" s="289"/>
      <c r="AB49" s="290">
        <f>IF(OR(J49="Fail",ISBLANK(J49)),INDEX('Issue Code Table'!C:C,MATCH(N:N,'Issue Code Table'!A:A,0)),IF(M49="Critical",6,IF(M49="Significant",5,IF(M49="Moderate",3,2))))</f>
        <v>4</v>
      </c>
    </row>
    <row r="50" spans="1:28" ht="93.65" customHeight="1" x14ac:dyDescent="0.35">
      <c r="A50" s="291" t="s">
        <v>807</v>
      </c>
      <c r="B50" s="291" t="s">
        <v>277</v>
      </c>
      <c r="C50" s="292" t="s">
        <v>278</v>
      </c>
      <c r="D50" s="291" t="s">
        <v>232</v>
      </c>
      <c r="E50" s="291" t="s">
        <v>4487</v>
      </c>
      <c r="F50" s="291" t="s">
        <v>2584</v>
      </c>
      <c r="G50" s="291" t="s">
        <v>4389</v>
      </c>
      <c r="H50" s="291" t="s">
        <v>4822</v>
      </c>
      <c r="I50" s="293"/>
      <c r="J50" s="293"/>
      <c r="K50" s="293" t="s">
        <v>4967</v>
      </c>
      <c r="L50" s="294"/>
      <c r="M50" s="294" t="s">
        <v>143</v>
      </c>
      <c r="N50" s="295" t="s">
        <v>450</v>
      </c>
      <c r="O50" s="291" t="s">
        <v>538</v>
      </c>
      <c r="P50" s="286"/>
      <c r="Q50" s="294" t="s">
        <v>4514</v>
      </c>
      <c r="R50" s="294" t="s">
        <v>4091</v>
      </c>
      <c r="S50" s="291" t="s">
        <v>449</v>
      </c>
      <c r="T50" s="291"/>
      <c r="U50" s="291" t="s">
        <v>4229</v>
      </c>
      <c r="V50" s="291" t="s">
        <v>4630</v>
      </c>
      <c r="W50" s="291" t="s">
        <v>5505</v>
      </c>
      <c r="X50" s="287"/>
      <c r="Y50" s="296"/>
      <c r="Z50" s="297"/>
      <c r="AA50" s="297"/>
      <c r="AB50" s="298">
        <f>IF(OR(J50="Fail",ISBLANK(J50)),INDEX('Issue Code Table'!C:C,MATCH(N:N,'Issue Code Table'!A:A,0)),IF(M50="Critical",6,IF(M50="Significant",5,IF(M50="Moderate",3,2))))</f>
        <v>5</v>
      </c>
    </row>
    <row r="51" spans="1:28" ht="93.65" customHeight="1" x14ac:dyDescent="0.35">
      <c r="A51" s="281" t="s">
        <v>808</v>
      </c>
      <c r="B51" s="282" t="s">
        <v>430</v>
      </c>
      <c r="C51" s="283" t="s">
        <v>431</v>
      </c>
      <c r="D51" s="281" t="s">
        <v>232</v>
      </c>
      <c r="E51" s="281" t="s">
        <v>3473</v>
      </c>
      <c r="F51" s="281" t="s">
        <v>2589</v>
      </c>
      <c r="G51" s="281" t="s">
        <v>4392</v>
      </c>
      <c r="H51" s="281" t="s">
        <v>4730</v>
      </c>
      <c r="I51" s="282"/>
      <c r="J51" s="282"/>
      <c r="K51" s="282" t="s">
        <v>4903</v>
      </c>
      <c r="L51" s="284"/>
      <c r="M51" s="284" t="s">
        <v>154</v>
      </c>
      <c r="N51" s="285" t="s">
        <v>790</v>
      </c>
      <c r="O51" s="281" t="s">
        <v>791</v>
      </c>
      <c r="P51" s="286"/>
      <c r="Q51" s="284" t="s">
        <v>4515</v>
      </c>
      <c r="R51" s="284" t="s">
        <v>4092</v>
      </c>
      <c r="S51" s="281" t="s">
        <v>809</v>
      </c>
      <c r="T51" s="281"/>
      <c r="U51" s="281" t="s">
        <v>4232</v>
      </c>
      <c r="V51" s="281" t="s">
        <v>4633</v>
      </c>
      <c r="W51" s="281" t="s">
        <v>5506</v>
      </c>
      <c r="X51" s="287"/>
      <c r="Y51" s="288"/>
      <c r="Z51" s="289"/>
      <c r="AA51" s="289"/>
      <c r="AB51" s="290">
        <f>IF(OR(J51="Fail",ISBLANK(J51)),INDEX('Issue Code Table'!C:C,MATCH(N:N,'Issue Code Table'!A:A,0)),IF(M51="Critical",6,IF(M51="Significant",5,IF(M51="Moderate",3,2))))</f>
        <v>4</v>
      </c>
    </row>
    <row r="52" spans="1:28" ht="93.65" customHeight="1" x14ac:dyDescent="0.35">
      <c r="A52" s="291" t="s">
        <v>810</v>
      </c>
      <c r="B52" s="293" t="s">
        <v>270</v>
      </c>
      <c r="C52" s="300" t="s">
        <v>271</v>
      </c>
      <c r="D52" s="291" t="s">
        <v>232</v>
      </c>
      <c r="E52" s="291" t="s">
        <v>3474</v>
      </c>
      <c r="F52" s="291" t="s">
        <v>2590</v>
      </c>
      <c r="G52" s="291" t="s">
        <v>4393</v>
      </c>
      <c r="H52" s="291" t="s">
        <v>4827</v>
      </c>
      <c r="I52" s="293"/>
      <c r="J52" s="293"/>
      <c r="K52" s="293" t="s">
        <v>4972</v>
      </c>
      <c r="L52" s="294"/>
      <c r="M52" s="294" t="s">
        <v>143</v>
      </c>
      <c r="N52" s="295" t="s">
        <v>450</v>
      </c>
      <c r="O52" s="291" t="s">
        <v>538</v>
      </c>
      <c r="P52" s="286"/>
      <c r="Q52" s="294" t="s">
        <v>4515</v>
      </c>
      <c r="R52" s="294" t="s">
        <v>4093</v>
      </c>
      <c r="S52" s="291" t="s">
        <v>811</v>
      </c>
      <c r="T52" s="291"/>
      <c r="U52" s="291" t="s">
        <v>4233</v>
      </c>
      <c r="V52" s="291" t="s">
        <v>4634</v>
      </c>
      <c r="W52" s="291" t="s">
        <v>5507</v>
      </c>
      <c r="X52" s="287"/>
      <c r="Y52" s="296"/>
      <c r="Z52" s="297"/>
      <c r="AA52" s="297"/>
      <c r="AB52" s="298">
        <f>IF(OR(J52="Fail",ISBLANK(J52)),INDEX('Issue Code Table'!C:C,MATCH(N:N,'Issue Code Table'!A:A,0)),IF(M52="Critical",6,IF(M52="Significant",5,IF(M52="Moderate",3,2))))</f>
        <v>5</v>
      </c>
    </row>
    <row r="53" spans="1:28" ht="93.65" customHeight="1" x14ac:dyDescent="0.35">
      <c r="A53" s="281" t="s">
        <v>812</v>
      </c>
      <c r="B53" s="281" t="s">
        <v>277</v>
      </c>
      <c r="C53" s="299" t="s">
        <v>278</v>
      </c>
      <c r="D53" s="281" t="s">
        <v>227</v>
      </c>
      <c r="E53" s="281" t="s">
        <v>6069</v>
      </c>
      <c r="F53" s="281" t="s">
        <v>6070</v>
      </c>
      <c r="G53" s="281" t="s">
        <v>7035</v>
      </c>
      <c r="H53" s="281" t="s">
        <v>7036</v>
      </c>
      <c r="I53" s="282"/>
      <c r="J53" s="282"/>
      <c r="K53" s="282" t="s">
        <v>6071</v>
      </c>
      <c r="L53" s="282" t="s">
        <v>7010</v>
      </c>
      <c r="M53" s="284" t="s">
        <v>143</v>
      </c>
      <c r="N53" s="285" t="s">
        <v>452</v>
      </c>
      <c r="O53" s="281" t="s">
        <v>453</v>
      </c>
      <c r="P53" s="286"/>
      <c r="Q53" s="284" t="s">
        <v>4513</v>
      </c>
      <c r="R53" s="284" t="s">
        <v>4094</v>
      </c>
      <c r="S53" s="281" t="s">
        <v>455</v>
      </c>
      <c r="T53" s="281" t="s">
        <v>7048</v>
      </c>
      <c r="U53" s="281" t="s">
        <v>7191</v>
      </c>
      <c r="V53" s="281" t="s">
        <v>6100</v>
      </c>
      <c r="W53" s="281" t="s">
        <v>6101</v>
      </c>
      <c r="X53" s="287"/>
      <c r="Y53" s="288"/>
      <c r="Z53" s="289"/>
      <c r="AA53" s="289"/>
      <c r="AB53" s="290">
        <f>IF(OR(J53="Fail",ISBLANK(J53)),INDEX('Issue Code Table'!C:C,MATCH(N:N,'Issue Code Table'!A:A,0)),IF(M53="Critical",6,IF(M53="Significant",5,IF(M53="Moderate",3,2))))</f>
        <v>5</v>
      </c>
    </row>
    <row r="54" spans="1:28" ht="93.65" customHeight="1" x14ac:dyDescent="0.35">
      <c r="A54" s="291" t="s">
        <v>813</v>
      </c>
      <c r="B54" s="293" t="s">
        <v>147</v>
      </c>
      <c r="C54" s="300" t="s">
        <v>148</v>
      </c>
      <c r="D54" s="291" t="s">
        <v>232</v>
      </c>
      <c r="E54" s="291" t="s">
        <v>6090</v>
      </c>
      <c r="F54" s="291" t="s">
        <v>6076</v>
      </c>
      <c r="G54" s="291" t="s">
        <v>6097</v>
      </c>
      <c r="H54" s="291" t="s">
        <v>6130</v>
      </c>
      <c r="I54" s="293"/>
      <c r="J54" s="293"/>
      <c r="K54" s="293" t="s">
        <v>6077</v>
      </c>
      <c r="L54" s="411"/>
      <c r="M54" s="294" t="s">
        <v>218</v>
      </c>
      <c r="N54" s="295" t="s">
        <v>458</v>
      </c>
      <c r="O54" s="291" t="s">
        <v>459</v>
      </c>
      <c r="P54" s="286"/>
      <c r="Q54" s="294" t="s">
        <v>4513</v>
      </c>
      <c r="R54" s="294" t="s">
        <v>4095</v>
      </c>
      <c r="S54" s="291" t="s">
        <v>461</v>
      </c>
      <c r="T54" s="291"/>
      <c r="U54" s="291" t="s">
        <v>6098</v>
      </c>
      <c r="V54" s="291" t="s">
        <v>6078</v>
      </c>
      <c r="W54" s="291" t="s">
        <v>6099</v>
      </c>
      <c r="X54" s="287"/>
      <c r="Y54" s="296"/>
      <c r="Z54" s="297"/>
      <c r="AA54" s="297"/>
      <c r="AB54" s="298">
        <f>IF(OR(J54="Fail",ISBLANK(J54)),INDEX('Issue Code Table'!C:C,MATCH(N:N,'Issue Code Table'!A:A,0)),IF(M54="Critical",6,IF(M54="Significant",5,IF(M54="Moderate",3,2))))</f>
        <v>1</v>
      </c>
    </row>
    <row r="55" spans="1:28" ht="93.65" customHeight="1" x14ac:dyDescent="0.35">
      <c r="A55" s="281" t="s">
        <v>814</v>
      </c>
      <c r="B55" s="282" t="s">
        <v>147</v>
      </c>
      <c r="C55" s="283" t="s">
        <v>148</v>
      </c>
      <c r="D55" s="281" t="s">
        <v>232</v>
      </c>
      <c r="E55" s="281" t="s">
        <v>7012</v>
      </c>
      <c r="F55" s="281" t="s">
        <v>7184</v>
      </c>
      <c r="G55" s="281" t="s">
        <v>7186</v>
      </c>
      <c r="H55" s="281" t="s">
        <v>7011</v>
      </c>
      <c r="I55" s="282"/>
      <c r="J55" s="282"/>
      <c r="K55" s="282" t="s">
        <v>7014</v>
      </c>
      <c r="L55" s="282" t="s">
        <v>7013</v>
      </c>
      <c r="M55" s="284" t="s">
        <v>154</v>
      </c>
      <c r="N55" s="285" t="s">
        <v>462</v>
      </c>
      <c r="O55" s="281" t="s">
        <v>463</v>
      </c>
      <c r="P55" s="286"/>
      <c r="Q55" s="284" t="s">
        <v>4513</v>
      </c>
      <c r="R55" s="284" t="s">
        <v>4096</v>
      </c>
      <c r="S55" s="281" t="s">
        <v>465</v>
      </c>
      <c r="T55" s="281"/>
      <c r="U55" s="281" t="s">
        <v>7185</v>
      </c>
      <c r="V55" s="281" t="s">
        <v>7177</v>
      </c>
      <c r="W55" s="281" t="s">
        <v>7178</v>
      </c>
      <c r="X55" s="287"/>
      <c r="Y55" s="288"/>
      <c r="Z55" s="289"/>
      <c r="AA55" s="289"/>
      <c r="AB55" s="290">
        <f>IF(OR(J55="Fail",ISBLANK(J55)),INDEX('Issue Code Table'!C:C,MATCH(N:N,'Issue Code Table'!A:A,0)),IF(M55="Critical",6,IF(M55="Significant",5,IF(M55="Moderate",3,2))))</f>
        <v>5</v>
      </c>
    </row>
    <row r="56" spans="1:28" ht="93.65" customHeight="1" x14ac:dyDescent="0.35">
      <c r="A56" s="291" t="s">
        <v>815</v>
      </c>
      <c r="B56" s="293" t="s">
        <v>147</v>
      </c>
      <c r="C56" s="300" t="s">
        <v>148</v>
      </c>
      <c r="D56" s="291" t="s">
        <v>232</v>
      </c>
      <c r="E56" s="291" t="s">
        <v>1274</v>
      </c>
      <c r="F56" s="291" t="s">
        <v>466</v>
      </c>
      <c r="G56" s="291" t="s">
        <v>4388</v>
      </c>
      <c r="H56" s="291" t="s">
        <v>6110</v>
      </c>
      <c r="I56" s="293"/>
      <c r="J56" s="293"/>
      <c r="K56" s="293" t="s">
        <v>6111</v>
      </c>
      <c r="L56" s="294"/>
      <c r="M56" s="294" t="s">
        <v>143</v>
      </c>
      <c r="N56" s="295" t="s">
        <v>452</v>
      </c>
      <c r="O56" s="291" t="s">
        <v>453</v>
      </c>
      <c r="P56" s="286"/>
      <c r="Q56" s="294" t="s">
        <v>4513</v>
      </c>
      <c r="R56" s="294" t="s">
        <v>4097</v>
      </c>
      <c r="S56" s="291" t="s">
        <v>1275</v>
      </c>
      <c r="T56" s="291"/>
      <c r="U56" s="291" t="s">
        <v>470</v>
      </c>
      <c r="V56" s="291" t="s">
        <v>3551</v>
      </c>
      <c r="W56" s="291" t="s">
        <v>5483</v>
      </c>
      <c r="X56" s="287"/>
      <c r="Y56" s="296"/>
      <c r="Z56" s="297"/>
      <c r="AA56" s="297"/>
      <c r="AB56" s="298">
        <f>IF(OR(J56="Fail",ISBLANK(J56)),INDEX('Issue Code Table'!C:C,MATCH(N:N,'Issue Code Table'!A:A,0)),IF(M56="Critical",6,IF(M56="Significant",5,IF(M56="Moderate",3,2))))</f>
        <v>5</v>
      </c>
    </row>
    <row r="57" spans="1:28" ht="93.65" customHeight="1" x14ac:dyDescent="0.35">
      <c r="A57" s="281" t="s">
        <v>816</v>
      </c>
      <c r="B57" s="281" t="s">
        <v>270</v>
      </c>
      <c r="C57" s="299" t="s">
        <v>271</v>
      </c>
      <c r="D57" s="281" t="s">
        <v>232</v>
      </c>
      <c r="E57" s="281" t="s">
        <v>3495</v>
      </c>
      <c r="F57" s="281" t="s">
        <v>817</v>
      </c>
      <c r="G57" s="281" t="s">
        <v>2850</v>
      </c>
      <c r="H57" s="281" t="s">
        <v>4844</v>
      </c>
      <c r="I57" s="282"/>
      <c r="J57" s="282"/>
      <c r="K57" s="282" t="s">
        <v>5019</v>
      </c>
      <c r="L57" s="284"/>
      <c r="M57" s="284" t="s">
        <v>154</v>
      </c>
      <c r="N57" s="285" t="s">
        <v>272</v>
      </c>
      <c r="O57" s="281" t="s">
        <v>273</v>
      </c>
      <c r="P57" s="286"/>
      <c r="Q57" s="284" t="s">
        <v>471</v>
      </c>
      <c r="R57" s="284" t="s">
        <v>1277</v>
      </c>
      <c r="S57" s="281" t="s">
        <v>473</v>
      </c>
      <c r="T57" s="281"/>
      <c r="U57" s="281" t="s">
        <v>3162</v>
      </c>
      <c r="V57" s="281" t="s">
        <v>3552</v>
      </c>
      <c r="W57" s="281" t="s">
        <v>5664</v>
      </c>
      <c r="X57" s="287"/>
      <c r="Y57" s="288"/>
      <c r="Z57" s="289"/>
      <c r="AA57" s="289"/>
      <c r="AB57" s="290">
        <f>IF(OR(J57="Fail",ISBLANK(J57)),INDEX('Issue Code Table'!C:C,MATCH(N:N,'Issue Code Table'!A:A,0)),IF(M57="Critical",6,IF(M57="Significant",5,IF(M57="Moderate",3,2))))</f>
        <v>4</v>
      </c>
    </row>
    <row r="58" spans="1:28" ht="93.65" customHeight="1" x14ac:dyDescent="0.35">
      <c r="A58" s="291" t="s">
        <v>818</v>
      </c>
      <c r="B58" s="291" t="s">
        <v>270</v>
      </c>
      <c r="C58" s="292" t="s">
        <v>271</v>
      </c>
      <c r="D58" s="291" t="s">
        <v>232</v>
      </c>
      <c r="E58" s="291" t="s">
        <v>988</v>
      </c>
      <c r="F58" s="291" t="s">
        <v>819</v>
      </c>
      <c r="G58" s="291" t="s">
        <v>2851</v>
      </c>
      <c r="H58" s="291" t="s">
        <v>4849</v>
      </c>
      <c r="I58" s="293"/>
      <c r="J58" s="293"/>
      <c r="K58" s="293" t="s">
        <v>5021</v>
      </c>
      <c r="L58" s="294"/>
      <c r="M58" s="294" t="s">
        <v>143</v>
      </c>
      <c r="N58" s="295" t="s">
        <v>1433</v>
      </c>
      <c r="O58" s="295" t="s">
        <v>1434</v>
      </c>
      <c r="P58" s="286"/>
      <c r="Q58" s="294" t="s">
        <v>471</v>
      </c>
      <c r="R58" s="294" t="s">
        <v>472</v>
      </c>
      <c r="S58" s="291" t="s">
        <v>481</v>
      </c>
      <c r="T58" s="291"/>
      <c r="U58" s="291" t="s">
        <v>3163</v>
      </c>
      <c r="V58" s="291" t="s">
        <v>3553</v>
      </c>
      <c r="W58" s="291" t="s">
        <v>5665</v>
      </c>
      <c r="X58" s="287"/>
      <c r="Y58" s="296"/>
      <c r="Z58" s="297"/>
      <c r="AA58" s="297"/>
      <c r="AB58" s="298">
        <f>IF(OR(J58="Fail",ISBLANK(J58)),INDEX('Issue Code Table'!C:C,MATCH(N:N,'Issue Code Table'!A:A,0)),IF(M58="Critical",6,IF(M58="Significant",5,IF(M58="Moderate",3,2))))</f>
        <v>7</v>
      </c>
    </row>
    <row r="59" spans="1:28" ht="93.65" customHeight="1" x14ac:dyDescent="0.35">
      <c r="A59" s="281" t="s">
        <v>820</v>
      </c>
      <c r="B59" s="281" t="s">
        <v>270</v>
      </c>
      <c r="C59" s="299" t="s">
        <v>271</v>
      </c>
      <c r="D59" s="281" t="s">
        <v>232</v>
      </c>
      <c r="E59" s="281" t="s">
        <v>3502</v>
      </c>
      <c r="F59" s="281" t="s">
        <v>821</v>
      </c>
      <c r="G59" s="281" t="s">
        <v>2854</v>
      </c>
      <c r="H59" s="281" t="s">
        <v>4852</v>
      </c>
      <c r="I59" s="282"/>
      <c r="J59" s="282"/>
      <c r="K59" s="282" t="s">
        <v>5024</v>
      </c>
      <c r="L59" s="284"/>
      <c r="M59" s="284" t="s">
        <v>143</v>
      </c>
      <c r="N59" s="285" t="s">
        <v>1433</v>
      </c>
      <c r="O59" s="285" t="s">
        <v>1434</v>
      </c>
      <c r="P59" s="286"/>
      <c r="Q59" s="284" t="s">
        <v>471</v>
      </c>
      <c r="R59" s="284" t="s">
        <v>478</v>
      </c>
      <c r="S59" s="281" t="s">
        <v>475</v>
      </c>
      <c r="T59" s="281"/>
      <c r="U59" s="281" t="s">
        <v>3166</v>
      </c>
      <c r="V59" s="281" t="s">
        <v>3556</v>
      </c>
      <c r="W59" s="281" t="s">
        <v>5666</v>
      </c>
      <c r="X59" s="287"/>
      <c r="Y59" s="288"/>
      <c r="Z59" s="289"/>
      <c r="AA59" s="289"/>
      <c r="AB59" s="290">
        <f>IF(OR(J59="Fail",ISBLANK(J59)),INDEX('Issue Code Table'!C:C,MATCH(N:N,'Issue Code Table'!A:A,0)),IF(M59="Critical",6,IF(M59="Significant",5,IF(M59="Moderate",3,2))))</f>
        <v>7</v>
      </c>
    </row>
    <row r="60" spans="1:28" ht="93.65" customHeight="1" x14ac:dyDescent="0.35">
      <c r="A60" s="291" t="s">
        <v>822</v>
      </c>
      <c r="B60" s="291" t="s">
        <v>270</v>
      </c>
      <c r="C60" s="292" t="s">
        <v>271</v>
      </c>
      <c r="D60" s="291" t="s">
        <v>232</v>
      </c>
      <c r="E60" s="291" t="s">
        <v>3503</v>
      </c>
      <c r="F60" s="291" t="s">
        <v>823</v>
      </c>
      <c r="G60" s="291" t="s">
        <v>2855</v>
      </c>
      <c r="H60" s="291" t="s">
        <v>4853</v>
      </c>
      <c r="I60" s="293"/>
      <c r="J60" s="293"/>
      <c r="K60" s="293" t="s">
        <v>5025</v>
      </c>
      <c r="L60" s="294"/>
      <c r="M60" s="294" t="s">
        <v>143</v>
      </c>
      <c r="N60" s="295" t="s">
        <v>1433</v>
      </c>
      <c r="O60" s="295" t="s">
        <v>1434</v>
      </c>
      <c r="P60" s="286"/>
      <c r="Q60" s="294" t="s">
        <v>471</v>
      </c>
      <c r="R60" s="294" t="s">
        <v>480</v>
      </c>
      <c r="S60" s="291" t="s">
        <v>483</v>
      </c>
      <c r="T60" s="291"/>
      <c r="U60" s="291" t="s">
        <v>3167</v>
      </c>
      <c r="V60" s="291" t="s">
        <v>3557</v>
      </c>
      <c r="W60" s="291" t="s">
        <v>5668</v>
      </c>
      <c r="X60" s="287"/>
      <c r="Y60" s="296"/>
      <c r="Z60" s="297"/>
      <c r="AA60" s="297"/>
      <c r="AB60" s="298">
        <f>IF(OR(J60="Fail",ISBLANK(J60)),INDEX('Issue Code Table'!C:C,MATCH(N:N,'Issue Code Table'!A:A,0)),IF(M60="Critical",6,IF(M60="Significant",5,IF(M60="Moderate",3,2))))</f>
        <v>7</v>
      </c>
    </row>
    <row r="61" spans="1:28" ht="93.65" customHeight="1" x14ac:dyDescent="0.35">
      <c r="A61" s="281" t="s">
        <v>824</v>
      </c>
      <c r="B61" s="281" t="s">
        <v>270</v>
      </c>
      <c r="C61" s="299" t="s">
        <v>271</v>
      </c>
      <c r="D61" s="281" t="s">
        <v>232</v>
      </c>
      <c r="E61" s="281" t="s">
        <v>3505</v>
      </c>
      <c r="F61" s="281" t="s">
        <v>825</v>
      </c>
      <c r="G61" s="281" t="s">
        <v>2857</v>
      </c>
      <c r="H61" s="281" t="s">
        <v>4855</v>
      </c>
      <c r="I61" s="282"/>
      <c r="J61" s="282"/>
      <c r="K61" s="282" t="s">
        <v>5027</v>
      </c>
      <c r="L61" s="284"/>
      <c r="M61" s="284" t="s">
        <v>154</v>
      </c>
      <c r="N61" s="285" t="s">
        <v>272</v>
      </c>
      <c r="O61" s="281" t="s">
        <v>273</v>
      </c>
      <c r="P61" s="286"/>
      <c r="Q61" s="284" t="s">
        <v>471</v>
      </c>
      <c r="R61" s="284" t="s">
        <v>484</v>
      </c>
      <c r="S61" s="281" t="s">
        <v>487</v>
      </c>
      <c r="T61" s="281"/>
      <c r="U61" s="281" t="s">
        <v>3169</v>
      </c>
      <c r="V61" s="281" t="s">
        <v>3559</v>
      </c>
      <c r="W61" s="281" t="s">
        <v>5661</v>
      </c>
      <c r="X61" s="287"/>
      <c r="Y61" s="288"/>
      <c r="Z61" s="289"/>
      <c r="AA61" s="289"/>
      <c r="AB61" s="290">
        <f>IF(OR(J61="Fail",ISBLANK(J61)),INDEX('Issue Code Table'!C:C,MATCH(N:N,'Issue Code Table'!A:A,0)),IF(M61="Critical",6,IF(M61="Significant",5,IF(M61="Moderate",3,2))))</f>
        <v>4</v>
      </c>
    </row>
    <row r="62" spans="1:28" ht="93.65" customHeight="1" x14ac:dyDescent="0.35">
      <c r="A62" s="291" t="s">
        <v>826</v>
      </c>
      <c r="B62" s="291" t="s">
        <v>270</v>
      </c>
      <c r="C62" s="292" t="s">
        <v>271</v>
      </c>
      <c r="D62" s="291" t="s">
        <v>232</v>
      </c>
      <c r="E62" s="291" t="s">
        <v>3504</v>
      </c>
      <c r="F62" s="291" t="s">
        <v>827</v>
      </c>
      <c r="G62" s="291" t="s">
        <v>2856</v>
      </c>
      <c r="H62" s="291" t="s">
        <v>4854</v>
      </c>
      <c r="I62" s="293"/>
      <c r="J62" s="293"/>
      <c r="K62" s="293" t="s">
        <v>5026</v>
      </c>
      <c r="L62" s="294"/>
      <c r="M62" s="294" t="s">
        <v>143</v>
      </c>
      <c r="N62" s="295" t="s">
        <v>1433</v>
      </c>
      <c r="O62" s="295" t="s">
        <v>1434</v>
      </c>
      <c r="P62" s="286"/>
      <c r="Q62" s="294" t="s">
        <v>471</v>
      </c>
      <c r="R62" s="294" t="s">
        <v>482</v>
      </c>
      <c r="S62" s="291" t="s">
        <v>479</v>
      </c>
      <c r="T62" s="291"/>
      <c r="U62" s="291" t="s">
        <v>3168</v>
      </c>
      <c r="V62" s="291" t="s">
        <v>3558</v>
      </c>
      <c r="W62" s="291" t="s">
        <v>5690</v>
      </c>
      <c r="X62" s="287"/>
      <c r="Y62" s="296"/>
      <c r="Z62" s="297"/>
      <c r="AA62" s="297"/>
      <c r="AB62" s="298">
        <f>IF(OR(J62="Fail",ISBLANK(J62)),INDEX('Issue Code Table'!C:C,MATCH(N:N,'Issue Code Table'!A:A,0)),IF(M62="Critical",6,IF(M62="Significant",5,IF(M62="Moderate",3,2))))</f>
        <v>7</v>
      </c>
    </row>
    <row r="63" spans="1:28" ht="93.65" customHeight="1" x14ac:dyDescent="0.35">
      <c r="A63" s="281" t="s">
        <v>828</v>
      </c>
      <c r="B63" s="281" t="s">
        <v>270</v>
      </c>
      <c r="C63" s="299" t="s">
        <v>271</v>
      </c>
      <c r="D63" s="281" t="s">
        <v>232</v>
      </c>
      <c r="E63" s="281" t="s">
        <v>3500</v>
      </c>
      <c r="F63" s="281" t="s">
        <v>829</v>
      </c>
      <c r="G63" s="281" t="s">
        <v>2852</v>
      </c>
      <c r="H63" s="281" t="s">
        <v>4850</v>
      </c>
      <c r="I63" s="282"/>
      <c r="J63" s="282"/>
      <c r="K63" s="282" t="s">
        <v>5022</v>
      </c>
      <c r="L63" s="284"/>
      <c r="M63" s="284" t="s">
        <v>154</v>
      </c>
      <c r="N63" s="285" t="s">
        <v>272</v>
      </c>
      <c r="O63" s="281" t="s">
        <v>273</v>
      </c>
      <c r="P63" s="286"/>
      <c r="Q63" s="284" t="s">
        <v>471</v>
      </c>
      <c r="R63" s="284" t="s">
        <v>474</v>
      </c>
      <c r="S63" s="281" t="s">
        <v>477</v>
      </c>
      <c r="T63" s="281"/>
      <c r="U63" s="281" t="s">
        <v>3164</v>
      </c>
      <c r="V63" s="281" t="s">
        <v>3554</v>
      </c>
      <c r="W63" s="281" t="s">
        <v>5658</v>
      </c>
      <c r="X63" s="287"/>
      <c r="Y63" s="288"/>
      <c r="Z63" s="289"/>
      <c r="AA63" s="289"/>
      <c r="AB63" s="290">
        <f>IF(OR(J63="Fail",ISBLANK(J63)),INDEX('Issue Code Table'!C:C,MATCH(N:N,'Issue Code Table'!A:A,0)),IF(M63="Critical",6,IF(M63="Significant",5,IF(M63="Moderate",3,2))))</f>
        <v>4</v>
      </c>
    </row>
    <row r="64" spans="1:28" ht="93.65" customHeight="1" x14ac:dyDescent="0.35">
      <c r="A64" s="291" t="s">
        <v>830</v>
      </c>
      <c r="B64" s="291" t="s">
        <v>270</v>
      </c>
      <c r="C64" s="292" t="s">
        <v>271</v>
      </c>
      <c r="D64" s="291" t="s">
        <v>232</v>
      </c>
      <c r="E64" s="291" t="s">
        <v>3501</v>
      </c>
      <c r="F64" s="291" t="s">
        <v>831</v>
      </c>
      <c r="G64" s="291" t="s">
        <v>2853</v>
      </c>
      <c r="H64" s="291" t="s">
        <v>4851</v>
      </c>
      <c r="I64" s="293"/>
      <c r="J64" s="293"/>
      <c r="K64" s="293" t="s">
        <v>5023</v>
      </c>
      <c r="L64" s="294"/>
      <c r="M64" s="294" t="s">
        <v>154</v>
      </c>
      <c r="N64" s="295" t="s">
        <v>272</v>
      </c>
      <c r="O64" s="291" t="s">
        <v>273</v>
      </c>
      <c r="P64" s="286"/>
      <c r="Q64" s="294" t="s">
        <v>471</v>
      </c>
      <c r="R64" s="294" t="s">
        <v>476</v>
      </c>
      <c r="S64" s="291" t="s">
        <v>485</v>
      </c>
      <c r="T64" s="291"/>
      <c r="U64" s="291" t="s">
        <v>3165</v>
      </c>
      <c r="V64" s="291" t="s">
        <v>3555</v>
      </c>
      <c r="W64" s="291" t="s">
        <v>5659</v>
      </c>
      <c r="X64" s="287"/>
      <c r="Y64" s="296"/>
      <c r="Z64" s="297"/>
      <c r="AA64" s="297"/>
      <c r="AB64" s="298">
        <f>IF(OR(J64="Fail",ISBLANK(J64)),INDEX('Issue Code Table'!C:C,MATCH(N:N,'Issue Code Table'!A:A,0)),IF(M64="Critical",6,IF(M64="Significant",5,IF(M64="Moderate",3,2))))</f>
        <v>4</v>
      </c>
    </row>
    <row r="65" spans="1:28" ht="93.65" customHeight="1" x14ac:dyDescent="0.35">
      <c r="A65" s="281" t="s">
        <v>832</v>
      </c>
      <c r="B65" s="281" t="s">
        <v>270</v>
      </c>
      <c r="C65" s="299" t="s">
        <v>271</v>
      </c>
      <c r="D65" s="281" t="s">
        <v>232</v>
      </c>
      <c r="E65" s="281" t="s">
        <v>3496</v>
      </c>
      <c r="F65" s="281" t="s">
        <v>2601</v>
      </c>
      <c r="G65" s="281" t="s">
        <v>2751</v>
      </c>
      <c r="H65" s="281" t="s">
        <v>6131</v>
      </c>
      <c r="I65" s="282"/>
      <c r="J65" s="282"/>
      <c r="K65" s="282" t="s">
        <v>6162</v>
      </c>
      <c r="L65" s="284"/>
      <c r="M65" s="284" t="s">
        <v>143</v>
      </c>
      <c r="N65" s="285" t="s">
        <v>205</v>
      </c>
      <c r="O65" s="281" t="s">
        <v>206</v>
      </c>
      <c r="P65" s="286"/>
      <c r="Q65" s="284" t="s">
        <v>471</v>
      </c>
      <c r="R65" s="284" t="s">
        <v>488</v>
      </c>
      <c r="S65" s="281" t="s">
        <v>2928</v>
      </c>
      <c r="T65" s="281"/>
      <c r="U65" s="281" t="s">
        <v>3064</v>
      </c>
      <c r="V65" s="281" t="s">
        <v>3688</v>
      </c>
      <c r="W65" s="281" t="s">
        <v>5693</v>
      </c>
      <c r="X65" s="287"/>
      <c r="Y65" s="288"/>
      <c r="Z65" s="289"/>
      <c r="AA65" s="289"/>
      <c r="AB65" s="290">
        <f>IF(OR(J65="Fail",ISBLANK(J65)),INDEX('Issue Code Table'!C:C,MATCH(N:N,'Issue Code Table'!A:A,0)),IF(M65="Critical",6,IF(M65="Significant",5,IF(M65="Moderate",3,2))))</f>
        <v>5</v>
      </c>
    </row>
    <row r="66" spans="1:28" ht="93.65" customHeight="1" x14ac:dyDescent="0.35">
      <c r="A66" s="291" t="s">
        <v>833</v>
      </c>
      <c r="B66" s="291" t="s">
        <v>270</v>
      </c>
      <c r="C66" s="292" t="s">
        <v>271</v>
      </c>
      <c r="D66" s="291" t="s">
        <v>232</v>
      </c>
      <c r="E66" s="291" t="s">
        <v>3497</v>
      </c>
      <c r="F66" s="291" t="s">
        <v>2602</v>
      </c>
      <c r="G66" s="291" t="s">
        <v>4438</v>
      </c>
      <c r="H66" s="291" t="s">
        <v>4846</v>
      </c>
      <c r="I66" s="293"/>
      <c r="J66" s="293"/>
      <c r="K66" s="293" t="s">
        <v>4985</v>
      </c>
      <c r="L66" s="294"/>
      <c r="M66" s="294" t="s">
        <v>154</v>
      </c>
      <c r="N66" s="295" t="s">
        <v>272</v>
      </c>
      <c r="O66" s="291" t="s">
        <v>273</v>
      </c>
      <c r="P66" s="286"/>
      <c r="Q66" s="294" t="s">
        <v>471</v>
      </c>
      <c r="R66" s="294" t="s">
        <v>489</v>
      </c>
      <c r="S66" s="291" t="s">
        <v>2929</v>
      </c>
      <c r="T66" s="291"/>
      <c r="U66" s="291" t="s">
        <v>4275</v>
      </c>
      <c r="V66" s="291" t="s">
        <v>4653</v>
      </c>
      <c r="W66" s="291" t="s">
        <v>5697</v>
      </c>
      <c r="X66" s="287"/>
      <c r="Y66" s="296"/>
      <c r="Z66" s="297"/>
      <c r="AA66" s="297"/>
      <c r="AB66" s="298">
        <f>IF(OR(J66="Fail",ISBLANK(J66)),INDEX('Issue Code Table'!C:C,MATCH(N:N,'Issue Code Table'!A:A,0)),IF(M66="Critical",6,IF(M66="Significant",5,IF(M66="Moderate",3,2))))</f>
        <v>4</v>
      </c>
    </row>
    <row r="67" spans="1:28" ht="93.65" customHeight="1" x14ac:dyDescent="0.35">
      <c r="A67" s="281" t="s">
        <v>834</v>
      </c>
      <c r="B67" s="281" t="s">
        <v>270</v>
      </c>
      <c r="C67" s="299" t="s">
        <v>271</v>
      </c>
      <c r="D67" s="281" t="s">
        <v>232</v>
      </c>
      <c r="E67" s="281" t="s">
        <v>4500</v>
      </c>
      <c r="F67" s="281" t="s">
        <v>2603</v>
      </c>
      <c r="G67" s="281" t="s">
        <v>4439</v>
      </c>
      <c r="H67" s="281" t="s">
        <v>4847</v>
      </c>
      <c r="I67" s="282"/>
      <c r="J67" s="282"/>
      <c r="K67" s="282" t="s">
        <v>4847</v>
      </c>
      <c r="L67" s="284"/>
      <c r="M67" s="284" t="s">
        <v>154</v>
      </c>
      <c r="N67" s="285" t="s">
        <v>272</v>
      </c>
      <c r="O67" s="281" t="s">
        <v>273</v>
      </c>
      <c r="P67" s="286"/>
      <c r="Q67" s="284" t="s">
        <v>471</v>
      </c>
      <c r="R67" s="284" t="s">
        <v>490</v>
      </c>
      <c r="S67" s="281" t="s">
        <v>2930</v>
      </c>
      <c r="T67" s="281"/>
      <c r="U67" s="281" t="s">
        <v>3066</v>
      </c>
      <c r="V67" s="281" t="s">
        <v>4654</v>
      </c>
      <c r="W67" s="281" t="s">
        <v>5687</v>
      </c>
      <c r="X67" s="287"/>
      <c r="Y67" s="288"/>
      <c r="Z67" s="289"/>
      <c r="AA67" s="289"/>
      <c r="AB67" s="290">
        <f>IF(OR(J67="Fail",ISBLANK(J67)),INDEX('Issue Code Table'!C:C,MATCH(N:N,'Issue Code Table'!A:A,0)),IF(M67="Critical",6,IF(M67="Significant",5,IF(M67="Moderate",3,2))))</f>
        <v>4</v>
      </c>
    </row>
    <row r="68" spans="1:28" ht="93.65" customHeight="1" x14ac:dyDescent="0.35">
      <c r="A68" s="291" t="s">
        <v>835</v>
      </c>
      <c r="B68" s="293" t="s">
        <v>200</v>
      </c>
      <c r="C68" s="300" t="s">
        <v>201</v>
      </c>
      <c r="D68" s="291" t="s">
        <v>227</v>
      </c>
      <c r="E68" s="291" t="s">
        <v>3499</v>
      </c>
      <c r="F68" s="291" t="s">
        <v>2604</v>
      </c>
      <c r="G68" s="291" t="s">
        <v>4440</v>
      </c>
      <c r="H68" s="291" t="s">
        <v>4848</v>
      </c>
      <c r="I68" s="293"/>
      <c r="J68" s="293"/>
      <c r="K68" s="293" t="s">
        <v>4986</v>
      </c>
      <c r="L68" s="294"/>
      <c r="M68" s="294" t="s">
        <v>143</v>
      </c>
      <c r="N68" s="295" t="s">
        <v>205</v>
      </c>
      <c r="O68" s="291" t="s">
        <v>206</v>
      </c>
      <c r="P68" s="286"/>
      <c r="Q68" s="294" t="s">
        <v>471</v>
      </c>
      <c r="R68" s="294" t="s">
        <v>491</v>
      </c>
      <c r="S68" s="291" t="s">
        <v>2931</v>
      </c>
      <c r="T68" s="291"/>
      <c r="U68" s="291" t="s">
        <v>3067</v>
      </c>
      <c r="V68" s="291" t="s">
        <v>3691</v>
      </c>
      <c r="W68" s="291" t="s">
        <v>5696</v>
      </c>
      <c r="X68" s="287"/>
      <c r="Y68" s="296"/>
      <c r="Z68" s="297"/>
      <c r="AA68" s="297"/>
      <c r="AB68" s="298">
        <f>IF(OR(J68="Fail",ISBLANK(J68)),INDEX('Issue Code Table'!C:C,MATCH(N:N,'Issue Code Table'!A:A,0)),IF(M68="Critical",6,IF(M68="Significant",5,IF(M68="Moderate",3,2))))</f>
        <v>5</v>
      </c>
    </row>
    <row r="69" spans="1:28" ht="93.65" customHeight="1" x14ac:dyDescent="0.35">
      <c r="A69" s="281" t="s">
        <v>837</v>
      </c>
      <c r="B69" s="282" t="s">
        <v>277</v>
      </c>
      <c r="C69" s="283" t="s">
        <v>785</v>
      </c>
      <c r="D69" s="281" t="s">
        <v>232</v>
      </c>
      <c r="E69" s="281" t="s">
        <v>838</v>
      </c>
      <c r="F69" s="281" t="s">
        <v>4480</v>
      </c>
      <c r="G69" s="281" t="s">
        <v>4441</v>
      </c>
      <c r="H69" s="281" t="s">
        <v>4856</v>
      </c>
      <c r="I69" s="282"/>
      <c r="J69" s="282"/>
      <c r="K69" s="282" t="s">
        <v>840</v>
      </c>
      <c r="L69" s="284" t="s">
        <v>6040</v>
      </c>
      <c r="M69" s="284" t="s">
        <v>143</v>
      </c>
      <c r="N69" s="285" t="s">
        <v>1433</v>
      </c>
      <c r="O69" s="285" t="s">
        <v>1434</v>
      </c>
      <c r="P69" s="286"/>
      <c r="Q69" s="284" t="s">
        <v>493</v>
      </c>
      <c r="R69" s="284" t="s">
        <v>494</v>
      </c>
      <c r="S69" s="281" t="s">
        <v>2956</v>
      </c>
      <c r="T69" s="281"/>
      <c r="U69" s="281" t="s">
        <v>3170</v>
      </c>
      <c r="V69" s="281" t="s">
        <v>3561</v>
      </c>
      <c r="W69" s="281" t="s">
        <v>5486</v>
      </c>
      <c r="X69" s="287"/>
      <c r="Y69" s="288"/>
      <c r="Z69" s="289"/>
      <c r="AA69" s="289"/>
      <c r="AB69" s="290">
        <f>IF(OR(J69="Fail",ISBLANK(J69)),INDEX('Issue Code Table'!C:C,MATCH(N:N,'Issue Code Table'!A:A,0)),IF(M69="Critical",6,IF(M69="Significant",5,IF(M69="Moderate",3,2))))</f>
        <v>7</v>
      </c>
    </row>
    <row r="70" spans="1:28" ht="93.65" customHeight="1" x14ac:dyDescent="0.35">
      <c r="A70" s="291" t="s">
        <v>841</v>
      </c>
      <c r="B70" s="293" t="s">
        <v>277</v>
      </c>
      <c r="C70" s="300" t="s">
        <v>785</v>
      </c>
      <c r="D70" s="291" t="s">
        <v>232</v>
      </c>
      <c r="E70" s="291" t="s">
        <v>842</v>
      </c>
      <c r="F70" s="291" t="s">
        <v>492</v>
      </c>
      <c r="G70" s="291" t="s">
        <v>2859</v>
      </c>
      <c r="H70" s="291" t="s">
        <v>4858</v>
      </c>
      <c r="I70" s="293"/>
      <c r="J70" s="293"/>
      <c r="K70" s="293" t="s">
        <v>6112</v>
      </c>
      <c r="L70" s="294" t="s">
        <v>6040</v>
      </c>
      <c r="M70" s="294" t="s">
        <v>143</v>
      </c>
      <c r="N70" s="301" t="s">
        <v>1480</v>
      </c>
      <c r="O70" s="301" t="s">
        <v>1481</v>
      </c>
      <c r="P70" s="286"/>
      <c r="Q70" s="294" t="s">
        <v>493</v>
      </c>
      <c r="R70" s="294" t="s">
        <v>496</v>
      </c>
      <c r="S70" s="291" t="s">
        <v>495</v>
      </c>
      <c r="T70" s="291"/>
      <c r="U70" s="291" t="s">
        <v>3171</v>
      </c>
      <c r="V70" s="291" t="s">
        <v>3562</v>
      </c>
      <c r="W70" s="291" t="s">
        <v>5698</v>
      </c>
      <c r="X70" s="287"/>
      <c r="Y70" s="296"/>
      <c r="Z70" s="297"/>
      <c r="AA70" s="297"/>
      <c r="AB70" s="298">
        <f>IF(OR(J70="Fail",ISBLANK(J70)),INDEX('Issue Code Table'!C:C,MATCH(N:N,'Issue Code Table'!A:A,0)),IF(M70="Critical",6,IF(M70="Significant",5,IF(M70="Moderate",3,2))))</f>
        <v>5</v>
      </c>
    </row>
    <row r="71" spans="1:28" ht="93.65" customHeight="1" x14ac:dyDescent="0.35">
      <c r="A71" s="281" t="s">
        <v>843</v>
      </c>
      <c r="B71" s="282" t="s">
        <v>277</v>
      </c>
      <c r="C71" s="283" t="s">
        <v>785</v>
      </c>
      <c r="D71" s="281" t="s">
        <v>232</v>
      </c>
      <c r="E71" s="281" t="s">
        <v>844</v>
      </c>
      <c r="F71" s="281" t="s">
        <v>845</v>
      </c>
      <c r="G71" s="281" t="s">
        <v>5155</v>
      </c>
      <c r="H71" s="281" t="s">
        <v>6108</v>
      </c>
      <c r="I71" s="282"/>
      <c r="J71" s="282"/>
      <c r="K71" s="282" t="s">
        <v>6163</v>
      </c>
      <c r="L71" s="284" t="s">
        <v>6040</v>
      </c>
      <c r="M71" s="284" t="s">
        <v>143</v>
      </c>
      <c r="N71" s="285" t="s">
        <v>1433</v>
      </c>
      <c r="O71" s="285" t="s">
        <v>1434</v>
      </c>
      <c r="P71" s="286"/>
      <c r="Q71" s="284" t="s">
        <v>493</v>
      </c>
      <c r="R71" s="284" t="s">
        <v>497</v>
      </c>
      <c r="S71" s="281" t="s">
        <v>509</v>
      </c>
      <c r="T71" s="281"/>
      <c r="U71" s="281" t="s">
        <v>510</v>
      </c>
      <c r="V71" s="281" t="s">
        <v>3563</v>
      </c>
      <c r="W71" s="281" t="s">
        <v>5700</v>
      </c>
      <c r="X71" s="287"/>
      <c r="Y71" s="288"/>
      <c r="Z71" s="289"/>
      <c r="AA71" s="289"/>
      <c r="AB71" s="290">
        <f>IF(OR(J71="Fail",ISBLANK(J71)),INDEX('Issue Code Table'!C:C,MATCH(N:N,'Issue Code Table'!A:A,0)),IF(M71="Critical",6,IF(M71="Significant",5,IF(M71="Moderate",3,2))))</f>
        <v>7</v>
      </c>
    </row>
    <row r="72" spans="1:28" ht="93.65" customHeight="1" x14ac:dyDescent="0.35">
      <c r="A72" s="291" t="s">
        <v>846</v>
      </c>
      <c r="B72" s="293" t="s">
        <v>277</v>
      </c>
      <c r="C72" s="300" t="s">
        <v>785</v>
      </c>
      <c r="D72" s="291" t="s">
        <v>232</v>
      </c>
      <c r="E72" s="291" t="s">
        <v>856</v>
      </c>
      <c r="F72" s="291" t="s">
        <v>857</v>
      </c>
      <c r="G72" s="291" t="s">
        <v>2861</v>
      </c>
      <c r="H72" s="291" t="s">
        <v>6132</v>
      </c>
      <c r="I72" s="293"/>
      <c r="J72" s="293"/>
      <c r="K72" s="293" t="s">
        <v>7006</v>
      </c>
      <c r="L72" s="294" t="s">
        <v>6040</v>
      </c>
      <c r="M72" s="294" t="s">
        <v>154</v>
      </c>
      <c r="N72" s="295" t="s">
        <v>850</v>
      </c>
      <c r="O72" s="291" t="s">
        <v>851</v>
      </c>
      <c r="P72" s="286"/>
      <c r="Q72" s="294" t="s">
        <v>493</v>
      </c>
      <c r="R72" s="294" t="s">
        <v>498</v>
      </c>
      <c r="S72" s="291" t="s">
        <v>511</v>
      </c>
      <c r="T72" s="291"/>
      <c r="U72" s="291" t="s">
        <v>512</v>
      </c>
      <c r="V72" s="291" t="s">
        <v>3564</v>
      </c>
      <c r="W72" s="291" t="s">
        <v>5601</v>
      </c>
      <c r="X72" s="287"/>
      <c r="Y72" s="296"/>
      <c r="Z72" s="297"/>
      <c r="AA72" s="297"/>
      <c r="AB72" s="298">
        <f>IF(OR(J72="Fail",ISBLANK(J72)),INDEX('Issue Code Table'!C:C,MATCH(N:N,'Issue Code Table'!A:A,0)),IF(M72="Critical",6,IF(M72="Significant",5,IF(M72="Moderate",3,2))))</f>
        <v>7</v>
      </c>
    </row>
    <row r="73" spans="1:28" ht="93.65" customHeight="1" x14ac:dyDescent="0.35">
      <c r="A73" s="281" t="s">
        <v>847</v>
      </c>
      <c r="B73" s="282" t="s">
        <v>277</v>
      </c>
      <c r="C73" s="283" t="s">
        <v>785</v>
      </c>
      <c r="D73" s="281" t="s">
        <v>232</v>
      </c>
      <c r="E73" s="281" t="s">
        <v>848</v>
      </c>
      <c r="F73" s="281" t="s">
        <v>4481</v>
      </c>
      <c r="G73" s="281" t="s">
        <v>4443</v>
      </c>
      <c r="H73" s="281" t="s">
        <v>6133</v>
      </c>
      <c r="I73" s="282"/>
      <c r="J73" s="282"/>
      <c r="K73" s="282" t="s">
        <v>7007</v>
      </c>
      <c r="L73" s="284" t="s">
        <v>6040</v>
      </c>
      <c r="M73" s="284" t="s">
        <v>154</v>
      </c>
      <c r="N73" s="285" t="s">
        <v>850</v>
      </c>
      <c r="O73" s="281" t="s">
        <v>851</v>
      </c>
      <c r="P73" s="286"/>
      <c r="Q73" s="284" t="s">
        <v>493</v>
      </c>
      <c r="R73" s="284" t="s">
        <v>502</v>
      </c>
      <c r="S73" s="281" t="s">
        <v>515</v>
      </c>
      <c r="T73" s="281"/>
      <c r="U73" s="281" t="s">
        <v>516</v>
      </c>
      <c r="V73" s="281" t="s">
        <v>3567</v>
      </c>
      <c r="W73" s="281" t="s">
        <v>5602</v>
      </c>
      <c r="X73" s="287"/>
      <c r="Y73" s="288"/>
      <c r="Z73" s="289"/>
      <c r="AA73" s="289"/>
      <c r="AB73" s="290">
        <f>IF(OR(J73="Fail",ISBLANK(J73)),INDEX('Issue Code Table'!C:C,MATCH(N:N,'Issue Code Table'!A:A,0)),IF(M73="Critical",6,IF(M73="Significant",5,IF(M73="Moderate",3,2))))</f>
        <v>7</v>
      </c>
    </row>
    <row r="74" spans="1:28" ht="93.65" customHeight="1" x14ac:dyDescent="0.35">
      <c r="A74" s="291" t="s">
        <v>852</v>
      </c>
      <c r="B74" s="293" t="s">
        <v>277</v>
      </c>
      <c r="C74" s="300" t="s">
        <v>785</v>
      </c>
      <c r="D74" s="291" t="s">
        <v>232</v>
      </c>
      <c r="E74" s="291" t="s">
        <v>853</v>
      </c>
      <c r="F74" s="291" t="s">
        <v>854</v>
      </c>
      <c r="G74" s="291" t="s">
        <v>2864</v>
      </c>
      <c r="H74" s="291" t="s">
        <v>6134</v>
      </c>
      <c r="I74" s="293"/>
      <c r="J74" s="293"/>
      <c r="K74" s="293" t="s">
        <v>7008</v>
      </c>
      <c r="L74" s="294" t="s">
        <v>6040</v>
      </c>
      <c r="M74" s="294" t="s">
        <v>154</v>
      </c>
      <c r="N74" s="295" t="s">
        <v>850</v>
      </c>
      <c r="O74" s="291" t="s">
        <v>851</v>
      </c>
      <c r="P74" s="286"/>
      <c r="Q74" s="294" t="s">
        <v>493</v>
      </c>
      <c r="R74" s="294" t="s">
        <v>503</v>
      </c>
      <c r="S74" s="291" t="s">
        <v>517</v>
      </c>
      <c r="T74" s="291"/>
      <c r="U74" s="291" t="s">
        <v>518</v>
      </c>
      <c r="V74" s="291" t="s">
        <v>3568</v>
      </c>
      <c r="W74" s="291" t="s">
        <v>5599</v>
      </c>
      <c r="X74" s="287"/>
      <c r="Y74" s="296"/>
      <c r="Z74" s="297"/>
      <c r="AA74" s="297"/>
      <c r="AB74" s="298">
        <f>IF(OR(J74="Fail",ISBLANK(J74)),INDEX('Issue Code Table'!C:C,MATCH(N:N,'Issue Code Table'!A:A,0)),IF(M74="Critical",6,IF(M74="Significant",5,IF(M74="Moderate",3,2))))</f>
        <v>7</v>
      </c>
    </row>
    <row r="75" spans="1:28" ht="93.65" customHeight="1" x14ac:dyDescent="0.35">
      <c r="A75" s="281" t="s">
        <v>540</v>
      </c>
      <c r="B75" s="282" t="s">
        <v>200</v>
      </c>
      <c r="C75" s="283" t="s">
        <v>201</v>
      </c>
      <c r="D75" s="281" t="s">
        <v>232</v>
      </c>
      <c r="E75" s="281" t="s">
        <v>3304</v>
      </c>
      <c r="F75" s="281" t="s">
        <v>243</v>
      </c>
      <c r="G75" s="281" t="s">
        <v>4446</v>
      </c>
      <c r="H75" s="281" t="s">
        <v>4660</v>
      </c>
      <c r="I75" s="282"/>
      <c r="J75" s="282"/>
      <c r="K75" s="282" t="s">
        <v>4860</v>
      </c>
      <c r="L75" s="284"/>
      <c r="M75" s="284" t="s">
        <v>143</v>
      </c>
      <c r="N75" s="285" t="s">
        <v>205</v>
      </c>
      <c r="O75" s="285" t="s">
        <v>206</v>
      </c>
      <c r="P75" s="286"/>
      <c r="Q75" s="284" t="s">
        <v>244</v>
      </c>
      <c r="R75" s="284" t="s">
        <v>245</v>
      </c>
      <c r="S75" s="281" t="s">
        <v>248</v>
      </c>
      <c r="T75" s="281"/>
      <c r="U75" s="281" t="s">
        <v>4279</v>
      </c>
      <c r="V75" s="281" t="s">
        <v>4520</v>
      </c>
      <c r="W75" s="281" t="s">
        <v>5472</v>
      </c>
      <c r="X75" s="287"/>
      <c r="Y75" s="288"/>
      <c r="Z75" s="289"/>
      <c r="AA75" s="289"/>
      <c r="AB75" s="290">
        <f>IF(OR(J75="Fail",ISBLANK(J75)),INDEX('Issue Code Table'!C:C,MATCH(N:N,'Issue Code Table'!A:A,0)),IF(M75="Critical",6,IF(M75="Significant",5,IF(M75="Moderate",3,2))))</f>
        <v>5</v>
      </c>
    </row>
    <row r="76" spans="1:28" ht="93.65" customHeight="1" x14ac:dyDescent="0.35">
      <c r="A76" s="291" t="s">
        <v>855</v>
      </c>
      <c r="B76" s="293" t="s">
        <v>200</v>
      </c>
      <c r="C76" s="300" t="s">
        <v>201</v>
      </c>
      <c r="D76" s="291" t="s">
        <v>232</v>
      </c>
      <c r="E76" s="291" t="s">
        <v>3469</v>
      </c>
      <c r="F76" s="291" t="s">
        <v>863</v>
      </c>
      <c r="G76" s="291" t="s">
        <v>2729</v>
      </c>
      <c r="H76" s="291" t="s">
        <v>6135</v>
      </c>
      <c r="I76" s="293"/>
      <c r="J76" s="293"/>
      <c r="K76" s="293" t="s">
        <v>6164</v>
      </c>
      <c r="L76" s="294" t="s">
        <v>6040</v>
      </c>
      <c r="M76" s="294" t="s">
        <v>143</v>
      </c>
      <c r="N76" s="295" t="s">
        <v>1433</v>
      </c>
      <c r="O76" s="295" t="s">
        <v>1434</v>
      </c>
      <c r="P76" s="286"/>
      <c r="Q76" s="294" t="s">
        <v>493</v>
      </c>
      <c r="R76" s="294" t="s">
        <v>504</v>
      </c>
      <c r="S76" s="291" t="s">
        <v>1293</v>
      </c>
      <c r="T76" s="291"/>
      <c r="U76" s="291" t="s">
        <v>3042</v>
      </c>
      <c r="V76" s="291" t="s">
        <v>3663</v>
      </c>
      <c r="W76" s="291" t="s">
        <v>5699</v>
      </c>
      <c r="X76" s="287"/>
      <c r="Y76" s="296"/>
      <c r="Z76" s="297"/>
      <c r="AA76" s="297"/>
      <c r="AB76" s="298">
        <f>IF(OR(J76="Fail",ISBLANK(J76)),INDEX('Issue Code Table'!C:C,MATCH(N:N,'Issue Code Table'!A:A,0)),IF(M76="Critical",6,IF(M76="Significant",5,IF(M76="Moderate",3,2))))</f>
        <v>7</v>
      </c>
    </row>
    <row r="77" spans="1:28" ht="93.65" customHeight="1" x14ac:dyDescent="0.35">
      <c r="A77" s="281" t="s">
        <v>858</v>
      </c>
      <c r="B77" s="282" t="s">
        <v>277</v>
      </c>
      <c r="C77" s="283" t="s">
        <v>785</v>
      </c>
      <c r="D77" s="281" t="s">
        <v>232</v>
      </c>
      <c r="E77" s="281" t="s">
        <v>859</v>
      </c>
      <c r="F77" s="281" t="s">
        <v>1012</v>
      </c>
      <c r="G77" s="281" t="s">
        <v>2862</v>
      </c>
      <c r="H77" s="281" t="s">
        <v>6136</v>
      </c>
      <c r="I77" s="282"/>
      <c r="J77" s="282"/>
      <c r="K77" s="282" t="s">
        <v>7009</v>
      </c>
      <c r="L77" s="284" t="s">
        <v>6040</v>
      </c>
      <c r="M77" s="284" t="s">
        <v>154</v>
      </c>
      <c r="N77" s="285" t="s">
        <v>850</v>
      </c>
      <c r="O77" s="281" t="s">
        <v>851</v>
      </c>
      <c r="P77" s="286"/>
      <c r="Q77" s="284" t="s">
        <v>493</v>
      </c>
      <c r="R77" s="284" t="s">
        <v>500</v>
      </c>
      <c r="S77" s="281" t="s">
        <v>513</v>
      </c>
      <c r="T77" s="281"/>
      <c r="U77" s="281" t="s">
        <v>514</v>
      </c>
      <c r="V77" s="281" t="s">
        <v>3565</v>
      </c>
      <c r="W77" s="281" t="s">
        <v>5598</v>
      </c>
      <c r="X77" s="287"/>
      <c r="Y77" s="288"/>
      <c r="Z77" s="289"/>
      <c r="AA77" s="289"/>
      <c r="AB77" s="290">
        <f>IF(OR(J77="Fail",ISBLANK(J77)),INDEX('Issue Code Table'!C:C,MATCH(N:N,'Issue Code Table'!A:A,0)),IF(M77="Critical",6,IF(M77="Significant",5,IF(M77="Moderate",3,2))))</f>
        <v>7</v>
      </c>
    </row>
    <row r="78" spans="1:28" ht="93.65" customHeight="1" x14ac:dyDescent="0.35">
      <c r="A78" s="291" t="s">
        <v>860</v>
      </c>
      <c r="B78" s="293" t="s">
        <v>528</v>
      </c>
      <c r="C78" s="300" t="s">
        <v>529</v>
      </c>
      <c r="D78" s="291" t="s">
        <v>232</v>
      </c>
      <c r="E78" s="291" t="s">
        <v>3465</v>
      </c>
      <c r="F78" s="291" t="s">
        <v>499</v>
      </c>
      <c r="G78" s="291" t="s">
        <v>2865</v>
      </c>
      <c r="H78" s="291" t="s">
        <v>4859</v>
      </c>
      <c r="I78" s="293"/>
      <c r="J78" s="293"/>
      <c r="K78" s="293" t="s">
        <v>4989</v>
      </c>
      <c r="L78" s="294" t="s">
        <v>6040</v>
      </c>
      <c r="M78" s="294" t="s">
        <v>143</v>
      </c>
      <c r="N78" s="295" t="s">
        <v>450</v>
      </c>
      <c r="O78" s="291" t="s">
        <v>538</v>
      </c>
      <c r="P78" s="286"/>
      <c r="Q78" s="294" t="s">
        <v>493</v>
      </c>
      <c r="R78" s="294" t="s">
        <v>505</v>
      </c>
      <c r="S78" s="291" t="s">
        <v>501</v>
      </c>
      <c r="T78" s="291"/>
      <c r="U78" s="291" t="s">
        <v>861</v>
      </c>
      <c r="V78" s="291" t="s">
        <v>4656</v>
      </c>
      <c r="W78" s="291" t="s">
        <v>5706</v>
      </c>
      <c r="X78" s="287"/>
      <c r="Y78" s="296"/>
      <c r="Z78" s="297"/>
      <c r="AA78" s="297"/>
      <c r="AB78" s="298">
        <f>IF(OR(J78="Fail",ISBLANK(J78)),INDEX('Issue Code Table'!C:C,MATCH(N:N,'Issue Code Table'!A:A,0)),IF(M78="Critical",6,IF(M78="Significant",5,IF(M78="Moderate",3,2))))</f>
        <v>5</v>
      </c>
    </row>
    <row r="79" spans="1:28" ht="93.65" customHeight="1" x14ac:dyDescent="0.35">
      <c r="A79" s="281" t="s">
        <v>862</v>
      </c>
      <c r="B79" s="282" t="s">
        <v>200</v>
      </c>
      <c r="C79" s="283" t="s">
        <v>201</v>
      </c>
      <c r="D79" s="281" t="s">
        <v>232</v>
      </c>
      <c r="E79" s="281" t="s">
        <v>3507</v>
      </c>
      <c r="F79" s="281" t="s">
        <v>2605</v>
      </c>
      <c r="G79" s="281" t="s">
        <v>4444</v>
      </c>
      <c r="H79" s="281" t="s">
        <v>4831</v>
      </c>
      <c r="I79" s="282"/>
      <c r="J79" s="282"/>
      <c r="K79" s="282" t="s">
        <v>4976</v>
      </c>
      <c r="L79" s="284" t="s">
        <v>6040</v>
      </c>
      <c r="M79" s="284" t="s">
        <v>143</v>
      </c>
      <c r="N79" s="285" t="s">
        <v>450</v>
      </c>
      <c r="O79" s="281" t="s">
        <v>538</v>
      </c>
      <c r="P79" s="286"/>
      <c r="Q79" s="284" t="s">
        <v>493</v>
      </c>
      <c r="R79" s="284" t="s">
        <v>506</v>
      </c>
      <c r="S79" s="281" t="s">
        <v>2932</v>
      </c>
      <c r="T79" s="281"/>
      <c r="U79" s="281" t="s">
        <v>4277</v>
      </c>
      <c r="V79" s="281" t="s">
        <v>4657</v>
      </c>
      <c r="W79" s="281" t="s">
        <v>5702</v>
      </c>
      <c r="X79" s="287"/>
      <c r="Y79" s="288"/>
      <c r="Z79" s="289"/>
      <c r="AA79" s="289"/>
      <c r="AB79" s="290">
        <f>IF(OR(J79="Fail",ISBLANK(J79)),INDEX('Issue Code Table'!C:C,MATCH(N:N,'Issue Code Table'!A:A,0)),IF(M79="Critical",6,IF(M79="Significant",5,IF(M79="Moderate",3,2))))</f>
        <v>5</v>
      </c>
    </row>
    <row r="80" spans="1:28" ht="93.65" customHeight="1" x14ac:dyDescent="0.35">
      <c r="A80" s="291" t="s">
        <v>864</v>
      </c>
      <c r="B80" s="293" t="s">
        <v>239</v>
      </c>
      <c r="C80" s="300" t="s">
        <v>240</v>
      </c>
      <c r="D80" s="291" t="s">
        <v>232</v>
      </c>
      <c r="E80" s="291" t="s">
        <v>3508</v>
      </c>
      <c r="F80" s="291" t="s">
        <v>4482</v>
      </c>
      <c r="G80" s="291" t="s">
        <v>4445</v>
      </c>
      <c r="H80" s="291" t="s">
        <v>4832</v>
      </c>
      <c r="I80" s="293"/>
      <c r="J80" s="293"/>
      <c r="K80" s="293" t="s">
        <v>4977</v>
      </c>
      <c r="L80" s="294" t="s">
        <v>6040</v>
      </c>
      <c r="M80" s="294" t="s">
        <v>143</v>
      </c>
      <c r="N80" s="295" t="s">
        <v>450</v>
      </c>
      <c r="O80" s="291" t="s">
        <v>538</v>
      </c>
      <c r="P80" s="286"/>
      <c r="Q80" s="294" t="s">
        <v>493</v>
      </c>
      <c r="R80" s="294" t="s">
        <v>508</v>
      </c>
      <c r="S80" s="291" t="s">
        <v>2933</v>
      </c>
      <c r="T80" s="291"/>
      <c r="U80" s="291" t="s">
        <v>4278</v>
      </c>
      <c r="V80" s="291" t="s">
        <v>4658</v>
      </c>
      <c r="W80" s="291" t="s">
        <v>5701</v>
      </c>
      <c r="X80" s="287"/>
      <c r="Y80" s="296"/>
      <c r="Z80" s="297"/>
      <c r="AA80" s="297"/>
      <c r="AB80" s="298">
        <f>IF(OR(J80="Fail",ISBLANK(J80)),INDEX('Issue Code Table'!C:C,MATCH(N:N,'Issue Code Table'!A:A,0)),IF(M80="Critical",6,IF(M80="Significant",5,IF(M80="Moderate",3,2))))</f>
        <v>5</v>
      </c>
    </row>
    <row r="81" spans="1:28" ht="93.65" customHeight="1" x14ac:dyDescent="0.35">
      <c r="A81" s="281" t="s">
        <v>541</v>
      </c>
      <c r="B81" s="282" t="s">
        <v>200</v>
      </c>
      <c r="C81" s="283" t="s">
        <v>201</v>
      </c>
      <c r="D81" s="281" t="s">
        <v>232</v>
      </c>
      <c r="E81" s="281" t="s">
        <v>3306</v>
      </c>
      <c r="F81" s="281" t="s">
        <v>2527</v>
      </c>
      <c r="G81" s="281" t="s">
        <v>4447</v>
      </c>
      <c r="H81" s="281" t="s">
        <v>4662</v>
      </c>
      <c r="I81" s="282"/>
      <c r="J81" s="282"/>
      <c r="K81" s="282" t="s">
        <v>4862</v>
      </c>
      <c r="L81" s="284"/>
      <c r="M81" s="284" t="s">
        <v>143</v>
      </c>
      <c r="N81" s="285" t="s">
        <v>205</v>
      </c>
      <c r="O81" s="285" t="s">
        <v>206</v>
      </c>
      <c r="P81" s="286"/>
      <c r="Q81" s="284" t="s">
        <v>244</v>
      </c>
      <c r="R81" s="284" t="s">
        <v>250</v>
      </c>
      <c r="S81" s="281" t="s">
        <v>248</v>
      </c>
      <c r="T81" s="281"/>
      <c r="U81" s="281" t="s">
        <v>4280</v>
      </c>
      <c r="V81" s="281" t="s">
        <v>4521</v>
      </c>
      <c r="W81" s="281" t="s">
        <v>5474</v>
      </c>
      <c r="X81" s="287"/>
      <c r="Y81" s="288"/>
      <c r="Z81" s="289"/>
      <c r="AA81" s="289"/>
      <c r="AB81" s="290">
        <f>IF(OR(J81="Fail",ISBLANK(J81)),INDEX('Issue Code Table'!C:C,MATCH(N:N,'Issue Code Table'!A:A,0)),IF(M81="Critical",6,IF(M81="Significant",5,IF(M81="Moderate",3,2))))</f>
        <v>5</v>
      </c>
    </row>
    <row r="82" spans="1:28" ht="93.65" customHeight="1" x14ac:dyDescent="0.35">
      <c r="A82" s="291" t="s">
        <v>5709</v>
      </c>
      <c r="B82" s="293" t="s">
        <v>200</v>
      </c>
      <c r="C82" s="300" t="s">
        <v>201</v>
      </c>
      <c r="D82" s="291" t="s">
        <v>232</v>
      </c>
      <c r="E82" s="291" t="s">
        <v>3305</v>
      </c>
      <c r="F82" s="291" t="s">
        <v>246</v>
      </c>
      <c r="G82" s="291" t="s">
        <v>4309</v>
      </c>
      <c r="H82" s="291" t="s">
        <v>4661</v>
      </c>
      <c r="I82" s="293"/>
      <c r="J82" s="293"/>
      <c r="K82" s="293" t="s">
        <v>4861</v>
      </c>
      <c r="L82" s="294"/>
      <c r="M82" s="294" t="s">
        <v>143</v>
      </c>
      <c r="N82" s="295" t="s">
        <v>314</v>
      </c>
      <c r="O82" s="295" t="s">
        <v>1582</v>
      </c>
      <c r="P82" s="286"/>
      <c r="Q82" s="294" t="s">
        <v>244</v>
      </c>
      <c r="R82" s="294" t="s">
        <v>247</v>
      </c>
      <c r="S82" s="291" t="s">
        <v>248</v>
      </c>
      <c r="T82" s="291"/>
      <c r="U82" s="291" t="s">
        <v>4159</v>
      </c>
      <c r="V82" s="291" t="s">
        <v>4517</v>
      </c>
      <c r="W82" s="291" t="s">
        <v>5473</v>
      </c>
      <c r="X82" s="287"/>
      <c r="Y82" s="296"/>
      <c r="Z82" s="297"/>
      <c r="AA82" s="297"/>
      <c r="AB82" s="298">
        <f>IF(OR(J82="Fail",ISBLANK(J82)),INDEX('Issue Code Table'!C:C,MATCH(N:N,'Issue Code Table'!A:A,0)),IF(M82="Critical",6,IF(M82="Significant",5,IF(M82="Moderate",3,2))))</f>
        <v>5</v>
      </c>
    </row>
    <row r="83" spans="1:28" ht="93.65" customHeight="1" x14ac:dyDescent="0.35">
      <c r="A83" s="281" t="s">
        <v>5710</v>
      </c>
      <c r="B83" s="282" t="s">
        <v>200</v>
      </c>
      <c r="C83" s="283" t="s">
        <v>201</v>
      </c>
      <c r="D83" s="281" t="s">
        <v>232</v>
      </c>
      <c r="E83" s="281" t="s">
        <v>3307</v>
      </c>
      <c r="F83" s="281" t="s">
        <v>2528</v>
      </c>
      <c r="G83" s="281" t="s">
        <v>4448</v>
      </c>
      <c r="H83" s="281" t="s">
        <v>4663</v>
      </c>
      <c r="I83" s="282"/>
      <c r="J83" s="282"/>
      <c r="K83" s="282" t="s">
        <v>4863</v>
      </c>
      <c r="L83" s="284"/>
      <c r="M83" s="284" t="s">
        <v>143</v>
      </c>
      <c r="N83" s="285" t="s">
        <v>314</v>
      </c>
      <c r="O83" s="285" t="s">
        <v>1582</v>
      </c>
      <c r="P83" s="286"/>
      <c r="Q83" s="284" t="s">
        <v>244</v>
      </c>
      <c r="R83" s="284" t="s">
        <v>251</v>
      </c>
      <c r="S83" s="281" t="s">
        <v>248</v>
      </c>
      <c r="T83" s="281"/>
      <c r="U83" s="281" t="s">
        <v>4281</v>
      </c>
      <c r="V83" s="281" t="s">
        <v>4522</v>
      </c>
      <c r="W83" s="281" t="s">
        <v>5475</v>
      </c>
      <c r="X83" s="287"/>
      <c r="Y83" s="288"/>
      <c r="Z83" s="289"/>
      <c r="AA83" s="289"/>
      <c r="AB83" s="290">
        <f>IF(OR(J83="Fail",ISBLANK(J83)),INDEX('Issue Code Table'!C:C,MATCH(N:N,'Issue Code Table'!A:A,0)),IF(M83="Critical",6,IF(M83="Significant",5,IF(M83="Moderate",3,2))))</f>
        <v>5</v>
      </c>
    </row>
    <row r="84" spans="1:28" ht="93.65" customHeight="1" x14ac:dyDescent="0.35">
      <c r="A84" s="291" t="s">
        <v>5711</v>
      </c>
      <c r="B84" s="293" t="s">
        <v>200</v>
      </c>
      <c r="C84" s="300" t="s">
        <v>201</v>
      </c>
      <c r="D84" s="291" t="s">
        <v>232</v>
      </c>
      <c r="E84" s="291" t="s">
        <v>3308</v>
      </c>
      <c r="F84" s="291" t="s">
        <v>249</v>
      </c>
      <c r="G84" s="291" t="s">
        <v>4310</v>
      </c>
      <c r="H84" s="291" t="s">
        <v>4664</v>
      </c>
      <c r="I84" s="293"/>
      <c r="J84" s="293"/>
      <c r="K84" s="293" t="s">
        <v>4864</v>
      </c>
      <c r="L84" s="294"/>
      <c r="M84" s="294" t="s">
        <v>143</v>
      </c>
      <c r="N84" s="295" t="s">
        <v>314</v>
      </c>
      <c r="O84" s="295" t="s">
        <v>1582</v>
      </c>
      <c r="P84" s="286"/>
      <c r="Q84" s="294" t="s">
        <v>244</v>
      </c>
      <c r="R84" s="294" t="s">
        <v>252</v>
      </c>
      <c r="S84" s="291" t="s">
        <v>248</v>
      </c>
      <c r="T84" s="291"/>
      <c r="U84" s="291" t="s">
        <v>4160</v>
      </c>
      <c r="V84" s="291" t="s">
        <v>4518</v>
      </c>
      <c r="W84" s="291" t="s">
        <v>5476</v>
      </c>
      <c r="X84" s="287"/>
      <c r="Y84" s="296"/>
      <c r="Z84" s="297"/>
      <c r="AA84" s="297"/>
      <c r="AB84" s="298">
        <f>IF(OR(J84="Fail",ISBLANK(J84)),INDEX('Issue Code Table'!C:C,MATCH(N:N,'Issue Code Table'!A:A,0)),IF(M84="Critical",6,IF(M84="Significant",5,IF(M84="Moderate",3,2))))</f>
        <v>5</v>
      </c>
    </row>
    <row r="85" spans="1:28" ht="93.65" customHeight="1" x14ac:dyDescent="0.35">
      <c r="A85" s="281" t="s">
        <v>5712</v>
      </c>
      <c r="B85" s="282" t="s">
        <v>3509</v>
      </c>
      <c r="C85" s="299" t="s">
        <v>3955</v>
      </c>
      <c r="D85" s="281" t="s">
        <v>232</v>
      </c>
      <c r="E85" s="281" t="s">
        <v>3309</v>
      </c>
      <c r="F85" s="281" t="s">
        <v>1086</v>
      </c>
      <c r="G85" s="281" t="s">
        <v>4311</v>
      </c>
      <c r="H85" s="281" t="s">
        <v>4665</v>
      </c>
      <c r="I85" s="282"/>
      <c r="J85" s="282"/>
      <c r="K85" s="282" t="s">
        <v>4865</v>
      </c>
      <c r="L85" s="284"/>
      <c r="M85" s="284" t="s">
        <v>143</v>
      </c>
      <c r="N85" s="285" t="s">
        <v>314</v>
      </c>
      <c r="O85" s="285" t="s">
        <v>1582</v>
      </c>
      <c r="P85" s="286"/>
      <c r="Q85" s="284" t="s">
        <v>244</v>
      </c>
      <c r="R85" s="284" t="s">
        <v>2436</v>
      </c>
      <c r="S85" s="281" t="s">
        <v>539</v>
      </c>
      <c r="T85" s="281" t="s">
        <v>7049</v>
      </c>
      <c r="U85" s="281" t="s">
        <v>4161</v>
      </c>
      <c r="V85" s="281" t="s">
        <v>4519</v>
      </c>
      <c r="W85" s="281" t="s">
        <v>5477</v>
      </c>
      <c r="X85" s="287"/>
      <c r="Y85" s="288"/>
      <c r="Z85" s="289"/>
      <c r="AA85" s="289"/>
      <c r="AB85" s="290">
        <f>IF(OR(J85="Fail",ISBLANK(J85)),INDEX('Issue Code Table'!C:C,MATCH(N:N,'Issue Code Table'!A:A,0)),IF(M85="Critical",6,IF(M85="Significant",5,IF(M85="Moderate",3,2))))</f>
        <v>5</v>
      </c>
    </row>
    <row r="86" spans="1:28" ht="93.65" customHeight="1" x14ac:dyDescent="0.35">
      <c r="A86" s="291" t="s">
        <v>5713</v>
      </c>
      <c r="B86" s="293" t="s">
        <v>200</v>
      </c>
      <c r="C86" s="300" t="s">
        <v>201</v>
      </c>
      <c r="D86" s="291" t="s">
        <v>232</v>
      </c>
      <c r="E86" s="291" t="s">
        <v>1089</v>
      </c>
      <c r="F86" s="291" t="s">
        <v>4461</v>
      </c>
      <c r="G86" s="291" t="s">
        <v>5103</v>
      </c>
      <c r="H86" s="291" t="s">
        <v>4666</v>
      </c>
      <c r="I86" s="293"/>
      <c r="J86" s="293"/>
      <c r="K86" s="293" t="s">
        <v>4866</v>
      </c>
      <c r="L86" s="294"/>
      <c r="M86" s="294" t="s">
        <v>143</v>
      </c>
      <c r="N86" s="295" t="s">
        <v>205</v>
      </c>
      <c r="O86" s="295" t="s">
        <v>206</v>
      </c>
      <c r="P86" s="286"/>
      <c r="Q86" s="294" t="s">
        <v>1090</v>
      </c>
      <c r="R86" s="294" t="s">
        <v>2374</v>
      </c>
      <c r="S86" s="291" t="s">
        <v>2934</v>
      </c>
      <c r="T86" s="291" t="s">
        <v>7050</v>
      </c>
      <c r="U86" s="291" t="s">
        <v>5210</v>
      </c>
      <c r="V86" s="291" t="s">
        <v>5313</v>
      </c>
      <c r="W86" s="291" t="s">
        <v>5478</v>
      </c>
      <c r="X86" s="287"/>
      <c r="Y86" s="296"/>
      <c r="Z86" s="297"/>
      <c r="AA86" s="297"/>
      <c r="AB86" s="298">
        <f>IF(OR(J86="Fail",ISBLANK(J86)),INDEX('Issue Code Table'!C:C,MATCH(N:N,'Issue Code Table'!A:A,0)),IF(M86="Critical",6,IF(M86="Significant",5,IF(M86="Moderate",3,2))))</f>
        <v>5</v>
      </c>
    </row>
    <row r="87" spans="1:28" ht="93.65" customHeight="1" x14ac:dyDescent="0.35">
      <c r="A87" s="281" t="s">
        <v>5714</v>
      </c>
      <c r="B87" s="282" t="s">
        <v>200</v>
      </c>
      <c r="C87" s="283" t="s">
        <v>201</v>
      </c>
      <c r="D87" s="281" t="s">
        <v>232</v>
      </c>
      <c r="E87" s="281" t="s">
        <v>3314</v>
      </c>
      <c r="F87" s="281" t="s">
        <v>2608</v>
      </c>
      <c r="G87" s="281" t="s">
        <v>4315</v>
      </c>
      <c r="H87" s="281" t="s">
        <v>4670</v>
      </c>
      <c r="I87" s="282"/>
      <c r="J87" s="282"/>
      <c r="K87" s="282" t="s">
        <v>4867</v>
      </c>
      <c r="L87" s="284"/>
      <c r="M87" s="284" t="s">
        <v>143</v>
      </c>
      <c r="N87" s="285" t="s">
        <v>205</v>
      </c>
      <c r="O87" s="285" t="s">
        <v>206</v>
      </c>
      <c r="P87" s="286"/>
      <c r="Q87" s="284" t="s">
        <v>1092</v>
      </c>
      <c r="R87" s="284" t="s">
        <v>2391</v>
      </c>
      <c r="S87" s="281" t="s">
        <v>1123</v>
      </c>
      <c r="T87" s="281" t="s">
        <v>7051</v>
      </c>
      <c r="U87" s="281" t="s">
        <v>3087</v>
      </c>
      <c r="V87" s="281" t="s">
        <v>3585</v>
      </c>
      <c r="W87" s="281" t="s">
        <v>5482</v>
      </c>
      <c r="X87" s="287"/>
      <c r="Y87" s="288"/>
      <c r="Z87" s="289"/>
      <c r="AA87" s="289"/>
      <c r="AB87" s="290">
        <f>IF(OR(J87="Fail",ISBLANK(J87)),INDEX('Issue Code Table'!C:C,MATCH(N:N,'Issue Code Table'!A:A,0)),IF(M87="Critical",6,IF(M87="Significant",5,IF(M87="Moderate",3,2))))</f>
        <v>5</v>
      </c>
    </row>
    <row r="88" spans="1:28" ht="93.65" customHeight="1" x14ac:dyDescent="0.35">
      <c r="A88" s="291" t="s">
        <v>5715</v>
      </c>
      <c r="B88" s="291" t="s">
        <v>270</v>
      </c>
      <c r="C88" s="292" t="s">
        <v>271</v>
      </c>
      <c r="D88" s="291" t="s">
        <v>232</v>
      </c>
      <c r="E88" s="291" t="s">
        <v>3318</v>
      </c>
      <c r="F88" s="291" t="s">
        <v>233</v>
      </c>
      <c r="G88" s="291" t="s">
        <v>4316</v>
      </c>
      <c r="H88" s="291" t="s">
        <v>4674</v>
      </c>
      <c r="I88" s="293"/>
      <c r="J88" s="293"/>
      <c r="K88" s="293" t="s">
        <v>6165</v>
      </c>
      <c r="L88" s="294"/>
      <c r="M88" s="294" t="s">
        <v>143</v>
      </c>
      <c r="N88" s="295" t="s">
        <v>205</v>
      </c>
      <c r="O88" s="295" t="s">
        <v>206</v>
      </c>
      <c r="P88" s="286"/>
      <c r="Q88" s="294" t="s">
        <v>1095</v>
      </c>
      <c r="R88" s="294" t="s">
        <v>2389</v>
      </c>
      <c r="S88" s="291" t="s">
        <v>2935</v>
      </c>
      <c r="T88" s="291"/>
      <c r="U88" s="291" t="s">
        <v>4164</v>
      </c>
      <c r="V88" s="291" t="s">
        <v>4525</v>
      </c>
      <c r="W88" s="291" t="s">
        <v>5496</v>
      </c>
      <c r="X88" s="287"/>
      <c r="Y88" s="296"/>
      <c r="Z88" s="297"/>
      <c r="AA88" s="297"/>
      <c r="AB88" s="298">
        <f>IF(OR(J88="Fail",ISBLANK(J88)),INDEX('Issue Code Table'!C:C,MATCH(N:N,'Issue Code Table'!A:A,0)),IF(M88="Critical",6,IF(M88="Significant",5,IF(M88="Moderate",3,2))))</f>
        <v>5</v>
      </c>
    </row>
    <row r="89" spans="1:28" ht="93.65" customHeight="1" x14ac:dyDescent="0.35">
      <c r="A89" s="281" t="s">
        <v>5716</v>
      </c>
      <c r="B89" s="281" t="s">
        <v>270</v>
      </c>
      <c r="C89" s="299" t="s">
        <v>271</v>
      </c>
      <c r="D89" s="281" t="s">
        <v>232</v>
      </c>
      <c r="E89" s="281" t="s">
        <v>3319</v>
      </c>
      <c r="F89" s="281" t="s">
        <v>234</v>
      </c>
      <c r="G89" s="281" t="s">
        <v>4317</v>
      </c>
      <c r="H89" s="281" t="s">
        <v>4675</v>
      </c>
      <c r="I89" s="282"/>
      <c r="J89" s="282"/>
      <c r="K89" s="282" t="s">
        <v>6166</v>
      </c>
      <c r="L89" s="284"/>
      <c r="M89" s="284" t="s">
        <v>143</v>
      </c>
      <c r="N89" s="285" t="s">
        <v>205</v>
      </c>
      <c r="O89" s="285" t="s">
        <v>206</v>
      </c>
      <c r="P89" s="286"/>
      <c r="Q89" s="284" t="s">
        <v>1095</v>
      </c>
      <c r="R89" s="284" t="s">
        <v>2390</v>
      </c>
      <c r="S89" s="281" t="s">
        <v>1121</v>
      </c>
      <c r="T89" s="281"/>
      <c r="U89" s="281" t="s">
        <v>4165</v>
      </c>
      <c r="V89" s="281" t="s">
        <v>4526</v>
      </c>
      <c r="W89" s="281" t="s">
        <v>5608</v>
      </c>
      <c r="X89" s="287"/>
      <c r="Y89" s="288"/>
      <c r="Z89" s="289"/>
      <c r="AA89" s="289"/>
      <c r="AB89" s="290">
        <f>IF(OR(J89="Fail",ISBLANK(J89)),INDEX('Issue Code Table'!C:C,MATCH(N:N,'Issue Code Table'!A:A,0)),IF(M89="Critical",6,IF(M89="Significant",5,IF(M89="Moderate",3,2))))</f>
        <v>5</v>
      </c>
    </row>
    <row r="90" spans="1:28" ht="93.65" customHeight="1" x14ac:dyDescent="0.35">
      <c r="A90" s="291" t="s">
        <v>5717</v>
      </c>
      <c r="B90" s="291" t="s">
        <v>270</v>
      </c>
      <c r="C90" s="292" t="s">
        <v>271</v>
      </c>
      <c r="D90" s="291" t="s">
        <v>232</v>
      </c>
      <c r="E90" s="291" t="s">
        <v>3320</v>
      </c>
      <c r="F90" s="291" t="s">
        <v>233</v>
      </c>
      <c r="G90" s="291" t="s">
        <v>4318</v>
      </c>
      <c r="H90" s="291" t="s">
        <v>4676</v>
      </c>
      <c r="I90" s="293"/>
      <c r="J90" s="293"/>
      <c r="K90" s="293" t="s">
        <v>6167</v>
      </c>
      <c r="L90" s="294"/>
      <c r="M90" s="294" t="s">
        <v>143</v>
      </c>
      <c r="N90" s="295" t="s">
        <v>205</v>
      </c>
      <c r="O90" s="295" t="s">
        <v>206</v>
      </c>
      <c r="P90" s="286"/>
      <c r="Q90" s="294" t="s">
        <v>1097</v>
      </c>
      <c r="R90" s="294" t="s">
        <v>2378</v>
      </c>
      <c r="S90" s="291" t="s">
        <v>1099</v>
      </c>
      <c r="T90" s="291"/>
      <c r="U90" s="291" t="s">
        <v>4166</v>
      </c>
      <c r="V90" s="291" t="s">
        <v>4527</v>
      </c>
      <c r="W90" s="291" t="s">
        <v>5498</v>
      </c>
      <c r="X90" s="287"/>
      <c r="Y90" s="296"/>
      <c r="Z90" s="297"/>
      <c r="AA90" s="297"/>
      <c r="AB90" s="298">
        <f>IF(OR(J90="Fail",ISBLANK(J90)),INDEX('Issue Code Table'!C:C,MATCH(N:N,'Issue Code Table'!A:A,0)),IF(M90="Critical",6,IF(M90="Significant",5,IF(M90="Moderate",3,2))))</f>
        <v>5</v>
      </c>
    </row>
    <row r="91" spans="1:28" ht="93.65" customHeight="1" x14ac:dyDescent="0.35">
      <c r="A91" s="281" t="s">
        <v>542</v>
      </c>
      <c r="B91" s="282" t="s">
        <v>137</v>
      </c>
      <c r="C91" s="283" t="s">
        <v>138</v>
      </c>
      <c r="D91" s="281" t="s">
        <v>227</v>
      </c>
      <c r="E91" s="281" t="s">
        <v>3331</v>
      </c>
      <c r="F91" s="281" t="s">
        <v>2530</v>
      </c>
      <c r="G91" s="281" t="s">
        <v>5156</v>
      </c>
      <c r="H91" s="281" t="s">
        <v>4687</v>
      </c>
      <c r="I91" s="282"/>
      <c r="J91" s="282"/>
      <c r="K91" s="282" t="s">
        <v>4868</v>
      </c>
      <c r="L91" s="284" t="s">
        <v>6054</v>
      </c>
      <c r="M91" s="284" t="s">
        <v>143</v>
      </c>
      <c r="N91" s="285" t="s">
        <v>1994</v>
      </c>
      <c r="O91" s="285" t="s">
        <v>1995</v>
      </c>
      <c r="P91" s="286"/>
      <c r="Q91" s="284" t="s">
        <v>254</v>
      </c>
      <c r="R91" s="284" t="s">
        <v>255</v>
      </c>
      <c r="S91" s="281" t="s">
        <v>2867</v>
      </c>
      <c r="T91" s="281"/>
      <c r="U91" s="281" t="s">
        <v>260</v>
      </c>
      <c r="V91" s="281" t="s">
        <v>3578</v>
      </c>
      <c r="W91" s="281" t="s">
        <v>5499</v>
      </c>
      <c r="X91" s="287"/>
      <c r="Y91" s="288"/>
      <c r="Z91" s="289"/>
      <c r="AA91" s="289"/>
      <c r="AB91" s="290">
        <f>IF(OR(J91="Fail",ISBLANK(J91)),INDEX('Issue Code Table'!C:C,MATCH(N:N,'Issue Code Table'!A:A,0)),IF(M91="Critical",6,IF(M91="Significant",5,IF(M91="Moderate",3,2))))</f>
        <v>5</v>
      </c>
    </row>
    <row r="92" spans="1:28" ht="93.65" customHeight="1" x14ac:dyDescent="0.35">
      <c r="A92" s="291" t="s">
        <v>5718</v>
      </c>
      <c r="B92" s="291" t="s">
        <v>270</v>
      </c>
      <c r="C92" s="292" t="s">
        <v>271</v>
      </c>
      <c r="D92" s="291" t="s">
        <v>232</v>
      </c>
      <c r="E92" s="291" t="s">
        <v>3321</v>
      </c>
      <c r="F92" s="291" t="s">
        <v>234</v>
      </c>
      <c r="G92" s="291" t="s">
        <v>4319</v>
      </c>
      <c r="H92" s="291" t="s">
        <v>4677</v>
      </c>
      <c r="I92" s="293"/>
      <c r="J92" s="293"/>
      <c r="K92" s="293" t="s">
        <v>6168</v>
      </c>
      <c r="L92" s="294"/>
      <c r="M92" s="294" t="s">
        <v>143</v>
      </c>
      <c r="N92" s="295" t="s">
        <v>205</v>
      </c>
      <c r="O92" s="295" t="s">
        <v>206</v>
      </c>
      <c r="P92" s="286"/>
      <c r="Q92" s="294" t="s">
        <v>1097</v>
      </c>
      <c r="R92" s="294" t="s">
        <v>2379</v>
      </c>
      <c r="S92" s="291" t="s">
        <v>1101</v>
      </c>
      <c r="T92" s="291"/>
      <c r="U92" s="291" t="s">
        <v>4167</v>
      </c>
      <c r="V92" s="291" t="s">
        <v>4528</v>
      </c>
      <c r="W92" s="291" t="s">
        <v>5610</v>
      </c>
      <c r="X92" s="287"/>
      <c r="Y92" s="296"/>
      <c r="Z92" s="297"/>
      <c r="AA92" s="297"/>
      <c r="AB92" s="298">
        <f>IF(OR(J92="Fail",ISBLANK(J92)),INDEX('Issue Code Table'!C:C,MATCH(N:N,'Issue Code Table'!A:A,0)),IF(M92="Critical",6,IF(M92="Significant",5,IF(M92="Moderate",3,2))))</f>
        <v>5</v>
      </c>
    </row>
    <row r="93" spans="1:28" ht="93.65" customHeight="1" x14ac:dyDescent="0.35">
      <c r="A93" s="281" t="s">
        <v>5719</v>
      </c>
      <c r="B93" s="281" t="s">
        <v>270</v>
      </c>
      <c r="C93" s="299" t="s">
        <v>271</v>
      </c>
      <c r="D93" s="281" t="s">
        <v>232</v>
      </c>
      <c r="E93" s="281" t="s">
        <v>3322</v>
      </c>
      <c r="F93" s="281" t="s">
        <v>233</v>
      </c>
      <c r="G93" s="281" t="s">
        <v>4320</v>
      </c>
      <c r="H93" s="281" t="s">
        <v>4678</v>
      </c>
      <c r="I93" s="282"/>
      <c r="J93" s="282"/>
      <c r="K93" s="282" t="s">
        <v>6169</v>
      </c>
      <c r="L93" s="284"/>
      <c r="M93" s="284" t="s">
        <v>143</v>
      </c>
      <c r="N93" s="285" t="s">
        <v>205</v>
      </c>
      <c r="O93" s="285" t="s">
        <v>206</v>
      </c>
      <c r="P93" s="286"/>
      <c r="Q93" s="284" t="s">
        <v>3182</v>
      </c>
      <c r="R93" s="284" t="s">
        <v>2382</v>
      </c>
      <c r="S93" s="281" t="s">
        <v>1106</v>
      </c>
      <c r="T93" s="281"/>
      <c r="U93" s="281" t="s">
        <v>4168</v>
      </c>
      <c r="V93" s="281" t="s">
        <v>4529</v>
      </c>
      <c r="W93" s="281" t="s">
        <v>5514</v>
      </c>
      <c r="X93" s="287"/>
      <c r="Y93" s="288"/>
      <c r="Z93" s="289"/>
      <c r="AA93" s="289"/>
      <c r="AB93" s="290">
        <f>IF(OR(J93="Fail",ISBLANK(J93)),INDEX('Issue Code Table'!C:C,MATCH(N:N,'Issue Code Table'!A:A,0)),IF(M93="Critical",6,IF(M93="Significant",5,IF(M93="Moderate",3,2))))</f>
        <v>5</v>
      </c>
    </row>
    <row r="94" spans="1:28" ht="93.65" customHeight="1" x14ac:dyDescent="0.35">
      <c r="A94" s="291" t="s">
        <v>5720</v>
      </c>
      <c r="B94" s="291" t="s">
        <v>270</v>
      </c>
      <c r="C94" s="292" t="s">
        <v>271</v>
      </c>
      <c r="D94" s="291" t="s">
        <v>232</v>
      </c>
      <c r="E94" s="291" t="s">
        <v>3323</v>
      </c>
      <c r="F94" s="291" t="s">
        <v>234</v>
      </c>
      <c r="G94" s="291" t="s">
        <v>4321</v>
      </c>
      <c r="H94" s="291" t="s">
        <v>4679</v>
      </c>
      <c r="I94" s="293"/>
      <c r="J94" s="293"/>
      <c r="K94" s="293" t="s">
        <v>6170</v>
      </c>
      <c r="L94" s="294"/>
      <c r="M94" s="294" t="s">
        <v>143</v>
      </c>
      <c r="N94" s="295" t="s">
        <v>205</v>
      </c>
      <c r="O94" s="295" t="s">
        <v>206</v>
      </c>
      <c r="P94" s="286"/>
      <c r="Q94" s="294" t="s">
        <v>3182</v>
      </c>
      <c r="R94" s="294" t="s">
        <v>2381</v>
      </c>
      <c r="S94" s="291" t="s">
        <v>1104</v>
      </c>
      <c r="T94" s="291"/>
      <c r="U94" s="291" t="s">
        <v>4169</v>
      </c>
      <c r="V94" s="291" t="s">
        <v>4530</v>
      </c>
      <c r="W94" s="291" t="s">
        <v>5653</v>
      </c>
      <c r="X94" s="287"/>
      <c r="Y94" s="296"/>
      <c r="Z94" s="297"/>
      <c r="AA94" s="297"/>
      <c r="AB94" s="298">
        <f>IF(OR(J94="Fail",ISBLANK(J94)),INDEX('Issue Code Table'!C:C,MATCH(N:N,'Issue Code Table'!A:A,0)),IF(M94="Critical",6,IF(M94="Significant",5,IF(M94="Moderate",3,2))))</f>
        <v>5</v>
      </c>
    </row>
    <row r="95" spans="1:28" ht="93.65" customHeight="1" x14ac:dyDescent="0.35">
      <c r="A95" s="281" t="s">
        <v>5721</v>
      </c>
      <c r="B95" s="281" t="s">
        <v>270</v>
      </c>
      <c r="C95" s="299" t="s">
        <v>271</v>
      </c>
      <c r="D95" s="281" t="s">
        <v>232</v>
      </c>
      <c r="E95" s="281" t="s">
        <v>3324</v>
      </c>
      <c r="F95" s="281" t="s">
        <v>235</v>
      </c>
      <c r="G95" s="281" t="s">
        <v>4322</v>
      </c>
      <c r="H95" s="281" t="s">
        <v>4680</v>
      </c>
      <c r="I95" s="282"/>
      <c r="J95" s="282"/>
      <c r="K95" s="282" t="s">
        <v>6171</v>
      </c>
      <c r="L95" s="284"/>
      <c r="M95" s="284" t="s">
        <v>143</v>
      </c>
      <c r="N95" s="285" t="s">
        <v>205</v>
      </c>
      <c r="O95" s="285" t="s">
        <v>206</v>
      </c>
      <c r="P95" s="286"/>
      <c r="Q95" s="284" t="s">
        <v>3182</v>
      </c>
      <c r="R95" s="284" t="s">
        <v>2380</v>
      </c>
      <c r="S95" s="281" t="s">
        <v>536</v>
      </c>
      <c r="T95" s="281"/>
      <c r="U95" s="281" t="s">
        <v>4170</v>
      </c>
      <c r="V95" s="281" t="s">
        <v>4531</v>
      </c>
      <c r="W95" s="281" t="s">
        <v>5606</v>
      </c>
      <c r="X95" s="287"/>
      <c r="Y95" s="288"/>
      <c r="Z95" s="289"/>
      <c r="AA95" s="289"/>
      <c r="AB95" s="290">
        <f>IF(OR(J95="Fail",ISBLANK(J95)),INDEX('Issue Code Table'!C:C,MATCH(N:N,'Issue Code Table'!A:A,0)),IF(M95="Critical",6,IF(M95="Significant",5,IF(M95="Moderate",3,2))))</f>
        <v>5</v>
      </c>
    </row>
    <row r="96" spans="1:28" ht="93.65" customHeight="1" x14ac:dyDescent="0.35">
      <c r="A96" s="291" t="s">
        <v>5722</v>
      </c>
      <c r="B96" s="291" t="s">
        <v>270</v>
      </c>
      <c r="C96" s="292" t="s">
        <v>271</v>
      </c>
      <c r="D96" s="291" t="s">
        <v>232</v>
      </c>
      <c r="E96" s="291" t="s">
        <v>3325</v>
      </c>
      <c r="F96" s="291" t="s">
        <v>233</v>
      </c>
      <c r="G96" s="291" t="s">
        <v>4323</v>
      </c>
      <c r="H96" s="291" t="s">
        <v>4681</v>
      </c>
      <c r="I96" s="293"/>
      <c r="J96" s="293"/>
      <c r="K96" s="293" t="s">
        <v>6172</v>
      </c>
      <c r="L96" s="294"/>
      <c r="M96" s="294" t="s">
        <v>143</v>
      </c>
      <c r="N96" s="295" t="s">
        <v>205</v>
      </c>
      <c r="O96" s="295" t="s">
        <v>206</v>
      </c>
      <c r="P96" s="286"/>
      <c r="Q96" s="294" t="s">
        <v>3183</v>
      </c>
      <c r="R96" s="294" t="s">
        <v>2383</v>
      </c>
      <c r="S96" s="291" t="s">
        <v>1108</v>
      </c>
      <c r="T96" s="291"/>
      <c r="U96" s="291" t="s">
        <v>4171</v>
      </c>
      <c r="V96" s="291" t="s">
        <v>4532</v>
      </c>
      <c r="W96" s="291" t="s">
        <v>5501</v>
      </c>
      <c r="X96" s="287"/>
      <c r="Y96" s="296"/>
      <c r="Z96" s="297"/>
      <c r="AA96" s="297"/>
      <c r="AB96" s="298">
        <f>IF(OR(J96="Fail",ISBLANK(J96)),INDEX('Issue Code Table'!C:C,MATCH(N:N,'Issue Code Table'!A:A,0)),IF(M96="Critical",6,IF(M96="Significant",5,IF(M96="Moderate",3,2))))</f>
        <v>5</v>
      </c>
    </row>
    <row r="97" spans="1:28" ht="93.65" customHeight="1" x14ac:dyDescent="0.35">
      <c r="A97" s="281" t="s">
        <v>5723</v>
      </c>
      <c r="B97" s="281" t="s">
        <v>270</v>
      </c>
      <c r="C97" s="299" t="s">
        <v>271</v>
      </c>
      <c r="D97" s="281" t="s">
        <v>232</v>
      </c>
      <c r="E97" s="281" t="s">
        <v>3326</v>
      </c>
      <c r="F97" s="281" t="s">
        <v>234</v>
      </c>
      <c r="G97" s="281" t="s">
        <v>4324</v>
      </c>
      <c r="H97" s="281" t="s">
        <v>4682</v>
      </c>
      <c r="I97" s="282"/>
      <c r="J97" s="282"/>
      <c r="K97" s="282" t="s">
        <v>6173</v>
      </c>
      <c r="L97" s="284"/>
      <c r="M97" s="284" t="s">
        <v>143</v>
      </c>
      <c r="N97" s="285" t="s">
        <v>205</v>
      </c>
      <c r="O97" s="285" t="s">
        <v>206</v>
      </c>
      <c r="P97" s="286"/>
      <c r="Q97" s="284" t="s">
        <v>3183</v>
      </c>
      <c r="R97" s="284" t="s">
        <v>2385</v>
      </c>
      <c r="S97" s="281" t="s">
        <v>1112</v>
      </c>
      <c r="T97" s="281"/>
      <c r="U97" s="281" t="s">
        <v>4172</v>
      </c>
      <c r="V97" s="281" t="s">
        <v>4533</v>
      </c>
      <c r="W97" s="281" t="s">
        <v>5611</v>
      </c>
      <c r="X97" s="287"/>
      <c r="Y97" s="288"/>
      <c r="Z97" s="289"/>
      <c r="AA97" s="289"/>
      <c r="AB97" s="290">
        <f>IF(OR(J97="Fail",ISBLANK(J97)),INDEX('Issue Code Table'!C:C,MATCH(N:N,'Issue Code Table'!A:A,0)),IF(M97="Critical",6,IF(M97="Significant",5,IF(M97="Moderate",3,2))))</f>
        <v>5</v>
      </c>
    </row>
    <row r="98" spans="1:28" ht="93.65" customHeight="1" x14ac:dyDescent="0.35">
      <c r="A98" s="291" t="s">
        <v>5724</v>
      </c>
      <c r="B98" s="291" t="s">
        <v>270</v>
      </c>
      <c r="C98" s="292" t="s">
        <v>271</v>
      </c>
      <c r="D98" s="291" t="s">
        <v>232</v>
      </c>
      <c r="E98" s="291" t="s">
        <v>3327</v>
      </c>
      <c r="F98" s="291" t="s">
        <v>235</v>
      </c>
      <c r="G98" s="291" t="s">
        <v>4325</v>
      </c>
      <c r="H98" s="291" t="s">
        <v>4683</v>
      </c>
      <c r="I98" s="293"/>
      <c r="J98" s="293"/>
      <c r="K98" s="293" t="s">
        <v>6174</v>
      </c>
      <c r="L98" s="294"/>
      <c r="M98" s="294" t="s">
        <v>143</v>
      </c>
      <c r="N98" s="295" t="s">
        <v>205</v>
      </c>
      <c r="O98" s="295" t="s">
        <v>206</v>
      </c>
      <c r="P98" s="286"/>
      <c r="Q98" s="294" t="s">
        <v>3183</v>
      </c>
      <c r="R98" s="294" t="s">
        <v>2384</v>
      </c>
      <c r="S98" s="291" t="s">
        <v>1110</v>
      </c>
      <c r="T98" s="291"/>
      <c r="U98" s="291" t="s">
        <v>4173</v>
      </c>
      <c r="V98" s="291" t="s">
        <v>4534</v>
      </c>
      <c r="W98" s="291" t="s">
        <v>5571</v>
      </c>
      <c r="X98" s="287"/>
      <c r="Y98" s="296"/>
      <c r="Z98" s="297"/>
      <c r="AA98" s="297"/>
      <c r="AB98" s="298">
        <f>IF(OR(J98="Fail",ISBLANK(J98)),INDEX('Issue Code Table'!C:C,MATCH(N:N,'Issue Code Table'!A:A,0)),IF(M98="Critical",6,IF(M98="Significant",5,IF(M98="Moderate",3,2))))</f>
        <v>5</v>
      </c>
    </row>
    <row r="99" spans="1:28" ht="93.65" customHeight="1" x14ac:dyDescent="0.35">
      <c r="A99" s="281" t="s">
        <v>5725</v>
      </c>
      <c r="B99" s="281" t="s">
        <v>270</v>
      </c>
      <c r="C99" s="299" t="s">
        <v>271</v>
      </c>
      <c r="D99" s="281" t="s">
        <v>232</v>
      </c>
      <c r="E99" s="281" t="s">
        <v>3328</v>
      </c>
      <c r="F99" s="281" t="s">
        <v>233</v>
      </c>
      <c r="G99" s="281" t="s">
        <v>4326</v>
      </c>
      <c r="H99" s="281" t="s">
        <v>4684</v>
      </c>
      <c r="I99" s="282"/>
      <c r="J99" s="282"/>
      <c r="K99" s="282" t="s">
        <v>6175</v>
      </c>
      <c r="L99" s="284"/>
      <c r="M99" s="284" t="s">
        <v>143</v>
      </c>
      <c r="N99" s="285" t="s">
        <v>205</v>
      </c>
      <c r="O99" s="285" t="s">
        <v>206</v>
      </c>
      <c r="P99" s="286"/>
      <c r="Q99" s="284" t="s">
        <v>3184</v>
      </c>
      <c r="R99" s="284" t="s">
        <v>2387</v>
      </c>
      <c r="S99" s="281" t="s">
        <v>1116</v>
      </c>
      <c r="T99" s="281"/>
      <c r="U99" s="281" t="s">
        <v>4174</v>
      </c>
      <c r="V99" s="281" t="s">
        <v>4535</v>
      </c>
      <c r="W99" s="281" t="s">
        <v>5512</v>
      </c>
      <c r="X99" s="287"/>
      <c r="Y99" s="288"/>
      <c r="Z99" s="289"/>
      <c r="AA99" s="289"/>
      <c r="AB99" s="290">
        <f>IF(OR(J99="Fail",ISBLANK(J99)),INDEX('Issue Code Table'!C:C,MATCH(N:N,'Issue Code Table'!A:A,0)),IF(M99="Critical",6,IF(M99="Significant",5,IF(M99="Moderate",3,2))))</f>
        <v>5</v>
      </c>
    </row>
    <row r="100" spans="1:28" ht="93.65" customHeight="1" x14ac:dyDescent="0.35">
      <c r="A100" s="291" t="s">
        <v>5726</v>
      </c>
      <c r="B100" s="291" t="s">
        <v>270</v>
      </c>
      <c r="C100" s="292" t="s">
        <v>271</v>
      </c>
      <c r="D100" s="291" t="s">
        <v>232</v>
      </c>
      <c r="E100" s="291" t="s">
        <v>3329</v>
      </c>
      <c r="F100" s="291" t="s">
        <v>234</v>
      </c>
      <c r="G100" s="291" t="s">
        <v>4327</v>
      </c>
      <c r="H100" s="291" t="s">
        <v>4685</v>
      </c>
      <c r="I100" s="293"/>
      <c r="J100" s="293"/>
      <c r="K100" s="293" t="s">
        <v>6176</v>
      </c>
      <c r="L100" s="294"/>
      <c r="M100" s="294" t="s">
        <v>143</v>
      </c>
      <c r="N100" s="295" t="s">
        <v>205</v>
      </c>
      <c r="O100" s="295" t="s">
        <v>206</v>
      </c>
      <c r="P100" s="286"/>
      <c r="Q100" s="294" t="s">
        <v>3184</v>
      </c>
      <c r="R100" s="294" t="s">
        <v>2388</v>
      </c>
      <c r="S100" s="291" t="s">
        <v>1118</v>
      </c>
      <c r="T100" s="291"/>
      <c r="U100" s="291" t="s">
        <v>4175</v>
      </c>
      <c r="V100" s="291" t="s">
        <v>4536</v>
      </c>
      <c r="W100" s="291" t="s">
        <v>5652</v>
      </c>
      <c r="X100" s="287"/>
      <c r="Y100" s="296"/>
      <c r="Z100" s="297"/>
      <c r="AA100" s="297"/>
      <c r="AB100" s="298">
        <f>IF(OR(J100="Fail",ISBLANK(J100)),INDEX('Issue Code Table'!C:C,MATCH(N:N,'Issue Code Table'!A:A,0)),IF(M100="Critical",6,IF(M100="Significant",5,IF(M100="Moderate",3,2))))</f>
        <v>5</v>
      </c>
    </row>
    <row r="101" spans="1:28" ht="93.65" customHeight="1" x14ac:dyDescent="0.35">
      <c r="A101" s="281" t="s">
        <v>5727</v>
      </c>
      <c r="B101" s="281" t="s">
        <v>270</v>
      </c>
      <c r="C101" s="299" t="s">
        <v>271</v>
      </c>
      <c r="D101" s="281" t="s">
        <v>232</v>
      </c>
      <c r="E101" s="281" t="s">
        <v>3330</v>
      </c>
      <c r="F101" s="281" t="s">
        <v>235</v>
      </c>
      <c r="G101" s="281" t="s">
        <v>4328</v>
      </c>
      <c r="H101" s="281" t="s">
        <v>4686</v>
      </c>
      <c r="I101" s="282"/>
      <c r="J101" s="282"/>
      <c r="K101" s="282" t="s">
        <v>6177</v>
      </c>
      <c r="L101" s="284"/>
      <c r="M101" s="284" t="s">
        <v>143</v>
      </c>
      <c r="N101" s="285" t="s">
        <v>205</v>
      </c>
      <c r="O101" s="285" t="s">
        <v>206</v>
      </c>
      <c r="P101" s="286"/>
      <c r="Q101" s="284" t="s">
        <v>3184</v>
      </c>
      <c r="R101" s="284" t="s">
        <v>2386</v>
      </c>
      <c r="S101" s="281" t="s">
        <v>1114</v>
      </c>
      <c r="T101" s="281"/>
      <c r="U101" s="281" t="s">
        <v>4176</v>
      </c>
      <c r="V101" s="281" t="s">
        <v>4537</v>
      </c>
      <c r="W101" s="281" t="s">
        <v>5592</v>
      </c>
      <c r="X101" s="287"/>
      <c r="Y101" s="288"/>
      <c r="Z101" s="289"/>
      <c r="AA101" s="289"/>
      <c r="AB101" s="290">
        <f>IF(OR(J101="Fail",ISBLANK(J101)),INDEX('Issue Code Table'!C:C,MATCH(N:N,'Issue Code Table'!A:A,0)),IF(M101="Critical",6,IF(M101="Significant",5,IF(M101="Moderate",3,2))))</f>
        <v>5</v>
      </c>
    </row>
    <row r="102" spans="1:28" ht="93.65" customHeight="1" x14ac:dyDescent="0.35">
      <c r="A102" s="291" t="s">
        <v>543</v>
      </c>
      <c r="B102" s="293" t="s">
        <v>137</v>
      </c>
      <c r="C102" s="300" t="s">
        <v>138</v>
      </c>
      <c r="D102" s="291" t="s">
        <v>227</v>
      </c>
      <c r="E102" s="291" t="s">
        <v>544</v>
      </c>
      <c r="F102" s="291" t="s">
        <v>5074</v>
      </c>
      <c r="G102" s="291" t="s">
        <v>5157</v>
      </c>
      <c r="H102" s="291" t="s">
        <v>4688</v>
      </c>
      <c r="I102" s="293"/>
      <c r="J102" s="293"/>
      <c r="K102" s="293" t="s">
        <v>4869</v>
      </c>
      <c r="L102" s="294" t="s">
        <v>6054</v>
      </c>
      <c r="M102" s="294" t="s">
        <v>143</v>
      </c>
      <c r="N102" s="295" t="s">
        <v>1994</v>
      </c>
      <c r="O102" s="295" t="s">
        <v>1995</v>
      </c>
      <c r="P102" s="286"/>
      <c r="Q102" s="294" t="s">
        <v>254</v>
      </c>
      <c r="R102" s="294" t="s">
        <v>258</v>
      </c>
      <c r="S102" s="291" t="s">
        <v>259</v>
      </c>
      <c r="T102" s="291"/>
      <c r="U102" s="291" t="s">
        <v>5264</v>
      </c>
      <c r="V102" s="291" t="s">
        <v>5318</v>
      </c>
      <c r="W102" s="291" t="s">
        <v>5500</v>
      </c>
      <c r="X102" s="287"/>
      <c r="Y102" s="296"/>
      <c r="Z102" s="297"/>
      <c r="AA102" s="297"/>
      <c r="AB102" s="298">
        <f>IF(OR(J102="Fail",ISBLANK(J102)),INDEX('Issue Code Table'!C:C,MATCH(N:N,'Issue Code Table'!A:A,0)),IF(M102="Critical",6,IF(M102="Significant",5,IF(M102="Moderate",3,2))))</f>
        <v>5</v>
      </c>
    </row>
    <row r="103" spans="1:28" ht="93.65" customHeight="1" x14ac:dyDescent="0.35">
      <c r="A103" s="281" t="s">
        <v>5728</v>
      </c>
      <c r="B103" s="282" t="s">
        <v>137</v>
      </c>
      <c r="C103" s="283" t="s">
        <v>138</v>
      </c>
      <c r="D103" s="281" t="s">
        <v>227</v>
      </c>
      <c r="E103" s="281" t="s">
        <v>3332</v>
      </c>
      <c r="F103" s="281" t="s">
        <v>2610</v>
      </c>
      <c r="G103" s="281" t="s">
        <v>5104</v>
      </c>
      <c r="H103" s="281" t="s">
        <v>4689</v>
      </c>
      <c r="I103" s="282"/>
      <c r="J103" s="282"/>
      <c r="K103" s="282" t="s">
        <v>4870</v>
      </c>
      <c r="L103" s="284"/>
      <c r="M103" s="284" t="s">
        <v>143</v>
      </c>
      <c r="N103" s="285" t="s">
        <v>1994</v>
      </c>
      <c r="O103" s="285" t="s">
        <v>1995</v>
      </c>
      <c r="P103" s="286"/>
      <c r="Q103" s="284" t="s">
        <v>254</v>
      </c>
      <c r="R103" s="284" t="s">
        <v>888</v>
      </c>
      <c r="S103" s="281" t="s">
        <v>1129</v>
      </c>
      <c r="T103" s="281"/>
      <c r="U103" s="281" t="s">
        <v>256</v>
      </c>
      <c r="V103" s="281" t="s">
        <v>3638</v>
      </c>
      <c r="W103" s="281" t="s">
        <v>5502</v>
      </c>
      <c r="X103" s="287"/>
      <c r="Y103" s="288"/>
      <c r="Z103" s="289"/>
      <c r="AA103" s="289"/>
      <c r="AB103" s="290">
        <f>IF(OR(J103="Fail",ISBLANK(J103)),INDEX('Issue Code Table'!C:C,MATCH(N:N,'Issue Code Table'!A:A,0)),IF(M103="Critical",6,IF(M103="Significant",5,IF(M103="Moderate",3,2))))</f>
        <v>5</v>
      </c>
    </row>
    <row r="104" spans="1:28" ht="93.65" customHeight="1" x14ac:dyDescent="0.35">
      <c r="A104" s="291" t="s">
        <v>5729</v>
      </c>
      <c r="B104" s="291" t="s">
        <v>200</v>
      </c>
      <c r="C104" s="292" t="s">
        <v>201</v>
      </c>
      <c r="D104" s="291" t="s">
        <v>232</v>
      </c>
      <c r="E104" s="291" t="s">
        <v>3341</v>
      </c>
      <c r="F104" s="291" t="s">
        <v>2531</v>
      </c>
      <c r="G104" s="291" t="s">
        <v>5105</v>
      </c>
      <c r="H104" s="291" t="s">
        <v>4693</v>
      </c>
      <c r="I104" s="293"/>
      <c r="J104" s="293"/>
      <c r="K104" s="293" t="s">
        <v>4873</v>
      </c>
      <c r="L104" s="294"/>
      <c r="M104" s="294" t="s">
        <v>143</v>
      </c>
      <c r="N104" s="295" t="s">
        <v>553</v>
      </c>
      <c r="O104" s="295" t="s">
        <v>2032</v>
      </c>
      <c r="P104" s="286"/>
      <c r="Q104" s="294" t="s">
        <v>274</v>
      </c>
      <c r="R104" s="294" t="s">
        <v>279</v>
      </c>
      <c r="S104" s="291" t="s">
        <v>2868</v>
      </c>
      <c r="T104" s="291"/>
      <c r="U104" s="291" t="s">
        <v>5211</v>
      </c>
      <c r="V104" s="291" t="s">
        <v>5324</v>
      </c>
      <c r="W104" s="291" t="s">
        <v>5510</v>
      </c>
      <c r="X104" s="287"/>
      <c r="Y104" s="296"/>
      <c r="Z104" s="297"/>
      <c r="AA104" s="297"/>
      <c r="AB104" s="298">
        <f>IF(OR(J104="Fail",ISBLANK(J104)),INDEX('Issue Code Table'!C:C,MATCH(N:N,'Issue Code Table'!A:A,0)),IF(M104="Critical",6,IF(M104="Significant",5,IF(M104="Moderate",3,2))))</f>
        <v>5</v>
      </c>
    </row>
    <row r="105" spans="1:28" ht="93.65" customHeight="1" x14ac:dyDescent="0.35">
      <c r="A105" s="281" t="s">
        <v>5730</v>
      </c>
      <c r="B105" s="281" t="s">
        <v>239</v>
      </c>
      <c r="C105" s="299" t="s">
        <v>240</v>
      </c>
      <c r="D105" s="281" t="s">
        <v>232</v>
      </c>
      <c r="E105" s="281" t="s">
        <v>3342</v>
      </c>
      <c r="F105" s="281" t="s">
        <v>1143</v>
      </c>
      <c r="G105" s="281" t="s">
        <v>5106</v>
      </c>
      <c r="H105" s="281" t="s">
        <v>4694</v>
      </c>
      <c r="I105" s="282"/>
      <c r="J105" s="282"/>
      <c r="K105" s="282" t="s">
        <v>4991</v>
      </c>
      <c r="L105" s="284"/>
      <c r="M105" s="284" t="s">
        <v>143</v>
      </c>
      <c r="N105" s="285" t="s">
        <v>553</v>
      </c>
      <c r="O105" s="285" t="s">
        <v>2032</v>
      </c>
      <c r="P105" s="286"/>
      <c r="Q105" s="284" t="s">
        <v>274</v>
      </c>
      <c r="R105" s="284" t="s">
        <v>283</v>
      </c>
      <c r="S105" s="281" t="s">
        <v>1146</v>
      </c>
      <c r="T105" s="281"/>
      <c r="U105" s="281" t="s">
        <v>5212</v>
      </c>
      <c r="V105" s="281" t="s">
        <v>5322</v>
      </c>
      <c r="W105" s="281" t="s">
        <v>5508</v>
      </c>
      <c r="X105" s="287"/>
      <c r="Y105" s="288"/>
      <c r="Z105" s="289"/>
      <c r="AA105" s="289"/>
      <c r="AB105" s="290">
        <f>IF(OR(J105="Fail",ISBLANK(J105)),INDEX('Issue Code Table'!C:C,MATCH(N:N,'Issue Code Table'!A:A,0)),IF(M105="Critical",6,IF(M105="Significant",5,IF(M105="Moderate",3,2))))</f>
        <v>5</v>
      </c>
    </row>
    <row r="106" spans="1:28" ht="93.65" customHeight="1" x14ac:dyDescent="0.35">
      <c r="A106" s="291" t="s">
        <v>5731</v>
      </c>
      <c r="B106" s="291" t="s">
        <v>270</v>
      </c>
      <c r="C106" s="292" t="s">
        <v>271</v>
      </c>
      <c r="D106" s="291" t="s">
        <v>232</v>
      </c>
      <c r="E106" s="291" t="s">
        <v>3343</v>
      </c>
      <c r="F106" s="291" t="s">
        <v>1143</v>
      </c>
      <c r="G106" s="291" t="s">
        <v>5107</v>
      </c>
      <c r="H106" s="291" t="s">
        <v>4695</v>
      </c>
      <c r="I106" s="293"/>
      <c r="J106" s="293"/>
      <c r="K106" s="293" t="s">
        <v>4992</v>
      </c>
      <c r="L106" s="294"/>
      <c r="M106" s="294" t="s">
        <v>143</v>
      </c>
      <c r="N106" s="295" t="s">
        <v>553</v>
      </c>
      <c r="O106" s="295" t="s">
        <v>2032</v>
      </c>
      <c r="P106" s="286"/>
      <c r="Q106" s="294" t="s">
        <v>274</v>
      </c>
      <c r="R106" s="294" t="s">
        <v>284</v>
      </c>
      <c r="S106" s="291" t="s">
        <v>1144</v>
      </c>
      <c r="T106" s="291"/>
      <c r="U106" s="291" t="s">
        <v>5213</v>
      </c>
      <c r="V106" s="291" t="s">
        <v>5323</v>
      </c>
      <c r="W106" s="291" t="s">
        <v>5509</v>
      </c>
      <c r="X106" s="287"/>
      <c r="Y106" s="296"/>
      <c r="Z106" s="297"/>
      <c r="AA106" s="297"/>
      <c r="AB106" s="298">
        <f>IF(OR(J106="Fail",ISBLANK(J106)),INDEX('Issue Code Table'!C:C,MATCH(N:N,'Issue Code Table'!A:A,0)),IF(M106="Critical",6,IF(M106="Significant",5,IF(M106="Moderate",3,2))))</f>
        <v>5</v>
      </c>
    </row>
    <row r="107" spans="1:28" ht="93.65" customHeight="1" x14ac:dyDescent="0.35">
      <c r="A107" s="281" t="s">
        <v>5732</v>
      </c>
      <c r="B107" s="282" t="s">
        <v>270</v>
      </c>
      <c r="C107" s="283" t="s">
        <v>271</v>
      </c>
      <c r="D107" s="281" t="s">
        <v>232</v>
      </c>
      <c r="E107" s="281" t="s">
        <v>1153</v>
      </c>
      <c r="F107" s="281" t="s">
        <v>2612</v>
      </c>
      <c r="G107" s="281" t="s">
        <v>2789</v>
      </c>
      <c r="H107" s="281" t="s">
        <v>6137</v>
      </c>
      <c r="I107" s="282"/>
      <c r="J107" s="282"/>
      <c r="K107" s="282" t="s">
        <v>6178</v>
      </c>
      <c r="L107" s="284"/>
      <c r="M107" s="284" t="s">
        <v>154</v>
      </c>
      <c r="N107" s="285" t="s">
        <v>558</v>
      </c>
      <c r="O107" s="285" t="s">
        <v>559</v>
      </c>
      <c r="P107" s="286"/>
      <c r="Q107" s="284" t="s">
        <v>286</v>
      </c>
      <c r="R107" s="284" t="s">
        <v>4101</v>
      </c>
      <c r="S107" s="281" t="s">
        <v>567</v>
      </c>
      <c r="T107" s="281"/>
      <c r="U107" s="281" t="s">
        <v>4178</v>
      </c>
      <c r="V107" s="281" t="s">
        <v>4543</v>
      </c>
      <c r="W107" s="281" t="s">
        <v>7193</v>
      </c>
      <c r="X107" s="287"/>
      <c r="Y107" s="288"/>
      <c r="Z107" s="289"/>
      <c r="AA107" s="289"/>
      <c r="AB107" s="290">
        <f>IF(OR(J107="Fail",ISBLANK(J107)),INDEX('Issue Code Table'!C:C,MATCH(N:N,'Issue Code Table'!A:A,0)),IF(M107="Critical",6,IF(M107="Significant",5,IF(M107="Moderate",3,2))))</f>
        <v>4</v>
      </c>
    </row>
    <row r="108" spans="1:28" ht="93.65" customHeight="1" x14ac:dyDescent="0.35">
      <c r="A108" s="291" t="s">
        <v>5733</v>
      </c>
      <c r="B108" s="291" t="s">
        <v>270</v>
      </c>
      <c r="C108" s="292" t="s">
        <v>271</v>
      </c>
      <c r="D108" s="291" t="s">
        <v>232</v>
      </c>
      <c r="E108" s="291" t="s">
        <v>3354</v>
      </c>
      <c r="F108" s="291" t="s">
        <v>305</v>
      </c>
      <c r="G108" s="291" t="s">
        <v>2795</v>
      </c>
      <c r="H108" s="291" t="s">
        <v>4704</v>
      </c>
      <c r="I108" s="293"/>
      <c r="J108" s="293"/>
      <c r="K108" s="293" t="s">
        <v>4882</v>
      </c>
      <c r="L108" s="294"/>
      <c r="M108" s="294" t="s">
        <v>154</v>
      </c>
      <c r="N108" s="295" t="s">
        <v>272</v>
      </c>
      <c r="O108" s="295" t="s">
        <v>273</v>
      </c>
      <c r="P108" s="286"/>
      <c r="Q108" s="294" t="s">
        <v>3173</v>
      </c>
      <c r="R108" s="294" t="s">
        <v>2440</v>
      </c>
      <c r="S108" s="291" t="s">
        <v>4293</v>
      </c>
      <c r="T108" s="291"/>
      <c r="U108" s="291" t="s">
        <v>4181</v>
      </c>
      <c r="V108" s="291" t="s">
        <v>4548</v>
      </c>
      <c r="W108" s="291" t="s">
        <v>5518</v>
      </c>
      <c r="X108" s="287"/>
      <c r="Y108" s="296"/>
      <c r="Z108" s="297"/>
      <c r="AA108" s="297"/>
      <c r="AB108" s="298">
        <f>IF(OR(J108="Fail",ISBLANK(J108)),INDEX('Issue Code Table'!C:C,MATCH(N:N,'Issue Code Table'!A:A,0)),IF(M108="Critical",6,IF(M108="Significant",5,IF(M108="Moderate",3,2))))</f>
        <v>4</v>
      </c>
    </row>
    <row r="109" spans="1:28" ht="93.65" customHeight="1" x14ac:dyDescent="0.35">
      <c r="A109" s="281" t="s">
        <v>5734</v>
      </c>
      <c r="B109" s="281" t="s">
        <v>270</v>
      </c>
      <c r="C109" s="299" t="s">
        <v>271</v>
      </c>
      <c r="D109" s="281" t="s">
        <v>232</v>
      </c>
      <c r="E109" s="281" t="s">
        <v>3355</v>
      </c>
      <c r="F109" s="281" t="s">
        <v>306</v>
      </c>
      <c r="G109" s="281" t="s">
        <v>2796</v>
      </c>
      <c r="H109" s="281" t="s">
        <v>4705</v>
      </c>
      <c r="I109" s="282"/>
      <c r="J109" s="282"/>
      <c r="K109" s="282" t="s">
        <v>4993</v>
      </c>
      <c r="L109" s="284"/>
      <c r="M109" s="284" t="s">
        <v>154</v>
      </c>
      <c r="N109" s="285" t="s">
        <v>272</v>
      </c>
      <c r="O109" s="285" t="s">
        <v>273</v>
      </c>
      <c r="P109" s="286"/>
      <c r="Q109" s="284" t="s">
        <v>3173</v>
      </c>
      <c r="R109" s="284" t="s">
        <v>2441</v>
      </c>
      <c r="S109" s="281" t="s">
        <v>4294</v>
      </c>
      <c r="T109" s="281"/>
      <c r="U109" s="281" t="s">
        <v>3109</v>
      </c>
      <c r="V109" s="281" t="s">
        <v>3706</v>
      </c>
      <c r="W109" s="281" t="s">
        <v>5516</v>
      </c>
      <c r="X109" s="287"/>
      <c r="Y109" s="288"/>
      <c r="Z109" s="289"/>
      <c r="AA109" s="289"/>
      <c r="AB109" s="290">
        <f>IF(OR(J109="Fail",ISBLANK(J109)),INDEX('Issue Code Table'!C:C,MATCH(N:N,'Issue Code Table'!A:A,0)),IF(M109="Critical",6,IF(M109="Significant",5,IF(M109="Moderate",3,2))))</f>
        <v>4</v>
      </c>
    </row>
    <row r="110" spans="1:28" ht="93.65" customHeight="1" x14ac:dyDescent="0.35">
      <c r="A110" s="291" t="s">
        <v>5735</v>
      </c>
      <c r="B110" s="291" t="s">
        <v>270</v>
      </c>
      <c r="C110" s="292" t="s">
        <v>271</v>
      </c>
      <c r="D110" s="291" t="s">
        <v>232</v>
      </c>
      <c r="E110" s="291" t="s">
        <v>3356</v>
      </c>
      <c r="F110" s="291" t="s">
        <v>307</v>
      </c>
      <c r="G110" s="291" t="s">
        <v>2797</v>
      </c>
      <c r="H110" s="291" t="s">
        <v>4706</v>
      </c>
      <c r="I110" s="293"/>
      <c r="J110" s="293"/>
      <c r="K110" s="293" t="s">
        <v>4994</v>
      </c>
      <c r="L110" s="294"/>
      <c r="M110" s="294" t="s">
        <v>154</v>
      </c>
      <c r="N110" s="295" t="s">
        <v>272</v>
      </c>
      <c r="O110" s="295" t="s">
        <v>273</v>
      </c>
      <c r="P110" s="286"/>
      <c r="Q110" s="294" t="s">
        <v>3173</v>
      </c>
      <c r="R110" s="294" t="s">
        <v>2442</v>
      </c>
      <c r="S110" s="291" t="s">
        <v>4295</v>
      </c>
      <c r="T110" s="291"/>
      <c r="U110" s="291" t="s">
        <v>3110</v>
      </c>
      <c r="V110" s="291" t="s">
        <v>3707</v>
      </c>
      <c r="W110" s="291" t="s">
        <v>5517</v>
      </c>
      <c r="X110" s="287"/>
      <c r="Y110" s="296"/>
      <c r="Z110" s="297"/>
      <c r="AA110" s="297"/>
      <c r="AB110" s="298">
        <f>IF(OR(J110="Fail",ISBLANK(J110)),INDEX('Issue Code Table'!C:C,MATCH(N:N,'Issue Code Table'!A:A,0)),IF(M110="Critical",6,IF(M110="Significant",5,IF(M110="Moderate",3,2))))</f>
        <v>4</v>
      </c>
    </row>
    <row r="111" spans="1:28" ht="93.65" customHeight="1" x14ac:dyDescent="0.35">
      <c r="A111" s="281" t="s">
        <v>5736</v>
      </c>
      <c r="B111" s="281" t="s">
        <v>239</v>
      </c>
      <c r="C111" s="299" t="s">
        <v>240</v>
      </c>
      <c r="D111" s="281" t="s">
        <v>232</v>
      </c>
      <c r="E111" s="281" t="s">
        <v>3357</v>
      </c>
      <c r="F111" s="281" t="s">
        <v>597</v>
      </c>
      <c r="G111" s="281" t="s">
        <v>2806</v>
      </c>
      <c r="H111" s="281" t="s">
        <v>4707</v>
      </c>
      <c r="I111" s="282"/>
      <c r="J111" s="282"/>
      <c r="K111" s="282" t="s">
        <v>4883</v>
      </c>
      <c r="L111" s="284" t="s">
        <v>6022</v>
      </c>
      <c r="M111" s="284" t="s">
        <v>143</v>
      </c>
      <c r="N111" s="285" t="s">
        <v>314</v>
      </c>
      <c r="O111" s="285" t="s">
        <v>1582</v>
      </c>
      <c r="P111" s="286"/>
      <c r="Q111" s="284" t="s">
        <v>297</v>
      </c>
      <c r="R111" s="284" t="s">
        <v>5031</v>
      </c>
      <c r="S111" s="281" t="s">
        <v>1190</v>
      </c>
      <c r="T111" s="281"/>
      <c r="U111" s="281" t="s">
        <v>3119</v>
      </c>
      <c r="V111" s="281" t="s">
        <v>3716</v>
      </c>
      <c r="W111" s="281" t="s">
        <v>5529</v>
      </c>
      <c r="X111" s="287"/>
      <c r="Y111" s="288"/>
      <c r="Z111" s="289"/>
      <c r="AA111" s="289"/>
      <c r="AB111" s="290">
        <f>IF(OR(J111="Fail",ISBLANK(J111)),INDEX('Issue Code Table'!C:C,MATCH(N:N,'Issue Code Table'!A:A,0)),IF(M111="Critical",6,IF(M111="Significant",5,IF(M111="Moderate",3,2))))</f>
        <v>5</v>
      </c>
    </row>
    <row r="112" spans="1:28" ht="93.65" customHeight="1" x14ac:dyDescent="0.35">
      <c r="A112" s="291" t="s">
        <v>5737</v>
      </c>
      <c r="B112" s="291" t="s">
        <v>239</v>
      </c>
      <c r="C112" s="292" t="s">
        <v>240</v>
      </c>
      <c r="D112" s="291" t="s">
        <v>232</v>
      </c>
      <c r="E112" s="291" t="s">
        <v>3359</v>
      </c>
      <c r="F112" s="291" t="s">
        <v>2613</v>
      </c>
      <c r="G112" s="291" t="s">
        <v>2799</v>
      </c>
      <c r="H112" s="291" t="s">
        <v>4709</v>
      </c>
      <c r="I112" s="293"/>
      <c r="J112" s="293"/>
      <c r="K112" s="293" t="s">
        <v>4995</v>
      </c>
      <c r="L112" s="294" t="s">
        <v>6022</v>
      </c>
      <c r="M112" s="294" t="s">
        <v>143</v>
      </c>
      <c r="N112" s="295" t="s">
        <v>205</v>
      </c>
      <c r="O112" s="295" t="s">
        <v>1675</v>
      </c>
      <c r="P112" s="286"/>
      <c r="Q112" s="294" t="s">
        <v>297</v>
      </c>
      <c r="R112" s="294" t="s">
        <v>583</v>
      </c>
      <c r="S112" s="291" t="s">
        <v>1164</v>
      </c>
      <c r="T112" s="291"/>
      <c r="U112" s="291" t="s">
        <v>5214</v>
      </c>
      <c r="V112" s="291" t="s">
        <v>5331</v>
      </c>
      <c r="W112" s="291" t="s">
        <v>5524</v>
      </c>
      <c r="X112" s="287"/>
      <c r="Y112" s="296"/>
      <c r="Z112" s="297"/>
      <c r="AA112" s="297"/>
      <c r="AB112" s="298">
        <f>IF(OR(J112="Fail",ISBLANK(J112)),INDEX('Issue Code Table'!C:C,MATCH(N:N,'Issue Code Table'!A:A,0)),IF(M112="Critical",6,IF(M112="Significant",5,IF(M112="Moderate",3,2))))</f>
        <v>5</v>
      </c>
    </row>
    <row r="113" spans="1:28" ht="93.65" customHeight="1" x14ac:dyDescent="0.35">
      <c r="A113" s="281" t="s">
        <v>5738</v>
      </c>
      <c r="B113" s="281" t="s">
        <v>239</v>
      </c>
      <c r="C113" s="299" t="s">
        <v>240</v>
      </c>
      <c r="D113" s="281" t="s">
        <v>232</v>
      </c>
      <c r="E113" s="281" t="s">
        <v>1178</v>
      </c>
      <c r="F113" s="281" t="s">
        <v>2616</v>
      </c>
      <c r="G113" s="281" t="s">
        <v>4336</v>
      </c>
      <c r="H113" s="281" t="s">
        <v>4713</v>
      </c>
      <c r="I113" s="282"/>
      <c r="J113" s="282"/>
      <c r="K113" s="282" t="s">
        <v>4886</v>
      </c>
      <c r="L113" s="284" t="s">
        <v>6022</v>
      </c>
      <c r="M113" s="284" t="s">
        <v>143</v>
      </c>
      <c r="N113" s="285" t="s">
        <v>537</v>
      </c>
      <c r="O113" s="285" t="s">
        <v>1971</v>
      </c>
      <c r="P113" s="286"/>
      <c r="Q113" s="284" t="s">
        <v>297</v>
      </c>
      <c r="R113" s="284" t="s">
        <v>5032</v>
      </c>
      <c r="S113" s="281" t="s">
        <v>242</v>
      </c>
      <c r="T113" s="281" t="s">
        <v>7052</v>
      </c>
      <c r="U113" s="281" t="s">
        <v>4186</v>
      </c>
      <c r="V113" s="281" t="s">
        <v>4553</v>
      </c>
      <c r="W113" s="281" t="s">
        <v>5525</v>
      </c>
      <c r="X113" s="287"/>
      <c r="Y113" s="288"/>
      <c r="Z113" s="289"/>
      <c r="AA113" s="289"/>
      <c r="AB113" s="290">
        <f>IF(OR(J113="Fail",ISBLANK(J113)),INDEX('Issue Code Table'!C:C,MATCH(N:N,'Issue Code Table'!A:A,0)),IF(M113="Critical",6,IF(M113="Significant",5,IF(M113="Moderate",3,2))))</f>
        <v>6</v>
      </c>
    </row>
    <row r="114" spans="1:28" ht="93.65" customHeight="1" x14ac:dyDescent="0.35">
      <c r="A114" s="291" t="s">
        <v>5739</v>
      </c>
      <c r="B114" s="291" t="s">
        <v>200</v>
      </c>
      <c r="C114" s="292" t="s">
        <v>201</v>
      </c>
      <c r="D114" s="291" t="s">
        <v>232</v>
      </c>
      <c r="E114" s="291" t="s">
        <v>3361</v>
      </c>
      <c r="F114" s="291" t="s">
        <v>2617</v>
      </c>
      <c r="G114" s="291" t="s">
        <v>2804</v>
      </c>
      <c r="H114" s="291" t="s">
        <v>4714</v>
      </c>
      <c r="I114" s="293"/>
      <c r="J114" s="293"/>
      <c r="K114" s="293" t="s">
        <v>4887</v>
      </c>
      <c r="L114" s="294" t="s">
        <v>6022</v>
      </c>
      <c r="M114" s="294" t="s">
        <v>143</v>
      </c>
      <c r="N114" s="295" t="s">
        <v>537</v>
      </c>
      <c r="O114" s="295" t="s">
        <v>1971</v>
      </c>
      <c r="P114" s="286"/>
      <c r="Q114" s="294" t="s">
        <v>297</v>
      </c>
      <c r="R114" s="294" t="s">
        <v>5033</v>
      </c>
      <c r="S114" s="291" t="s">
        <v>2939</v>
      </c>
      <c r="T114" s="291"/>
      <c r="U114" s="291" t="s">
        <v>3117</v>
      </c>
      <c r="V114" s="291" t="s">
        <v>3714</v>
      </c>
      <c r="W114" s="291" t="s">
        <v>5522</v>
      </c>
      <c r="X114" s="287"/>
      <c r="Y114" s="296"/>
      <c r="Z114" s="297"/>
      <c r="AA114" s="297"/>
      <c r="AB114" s="298">
        <f>IF(OR(J114="Fail",ISBLANK(J114)),INDEX('Issue Code Table'!C:C,MATCH(N:N,'Issue Code Table'!A:A,0)),IF(M114="Critical",6,IF(M114="Significant",5,IF(M114="Moderate",3,2))))</f>
        <v>6</v>
      </c>
    </row>
    <row r="115" spans="1:28" ht="93.65" customHeight="1" x14ac:dyDescent="0.35">
      <c r="A115" s="281" t="s">
        <v>5740</v>
      </c>
      <c r="B115" s="281" t="s">
        <v>200</v>
      </c>
      <c r="C115" s="299" t="s">
        <v>201</v>
      </c>
      <c r="D115" s="281" t="s">
        <v>232</v>
      </c>
      <c r="E115" s="281" t="s">
        <v>1185</v>
      </c>
      <c r="F115" s="281" t="s">
        <v>2618</v>
      </c>
      <c r="G115" s="281" t="s">
        <v>2805</v>
      </c>
      <c r="H115" s="281" t="s">
        <v>4715</v>
      </c>
      <c r="I115" s="282"/>
      <c r="J115" s="282"/>
      <c r="K115" s="282" t="s">
        <v>4888</v>
      </c>
      <c r="L115" s="284" t="s">
        <v>6022</v>
      </c>
      <c r="M115" s="284" t="s">
        <v>143</v>
      </c>
      <c r="N115" s="285" t="s">
        <v>537</v>
      </c>
      <c r="O115" s="285" t="s">
        <v>1971</v>
      </c>
      <c r="P115" s="286"/>
      <c r="Q115" s="284" t="s">
        <v>297</v>
      </c>
      <c r="R115" s="284" t="s">
        <v>5034</v>
      </c>
      <c r="S115" s="281" t="s">
        <v>2939</v>
      </c>
      <c r="T115" s="281"/>
      <c r="U115" s="281" t="s">
        <v>3118</v>
      </c>
      <c r="V115" s="281" t="s">
        <v>3715</v>
      </c>
      <c r="W115" s="281" t="s">
        <v>5523</v>
      </c>
      <c r="X115" s="287"/>
      <c r="Y115" s="288"/>
      <c r="Z115" s="289"/>
      <c r="AA115" s="289"/>
      <c r="AB115" s="290">
        <f>IF(OR(J115="Fail",ISBLANK(J115)),INDEX('Issue Code Table'!C:C,MATCH(N:N,'Issue Code Table'!A:A,0)),IF(M115="Critical",6,IF(M115="Significant",5,IF(M115="Moderate",3,2))))</f>
        <v>6</v>
      </c>
    </row>
    <row r="116" spans="1:28" ht="93.65" customHeight="1" x14ac:dyDescent="0.35">
      <c r="A116" s="291" t="s">
        <v>5741</v>
      </c>
      <c r="B116" s="291" t="s">
        <v>200</v>
      </c>
      <c r="C116" s="292" t="s">
        <v>201</v>
      </c>
      <c r="D116" s="291" t="s">
        <v>232</v>
      </c>
      <c r="E116" s="291" t="s">
        <v>3388</v>
      </c>
      <c r="F116" s="291" t="s">
        <v>4463</v>
      </c>
      <c r="G116" s="291" t="s">
        <v>4337</v>
      </c>
      <c r="H116" s="291" t="s">
        <v>4718</v>
      </c>
      <c r="I116" s="293"/>
      <c r="J116" s="293"/>
      <c r="K116" s="293" t="s">
        <v>4891</v>
      </c>
      <c r="L116" s="294"/>
      <c r="M116" s="294" t="s">
        <v>143</v>
      </c>
      <c r="N116" s="295" t="s">
        <v>205</v>
      </c>
      <c r="O116" s="295" t="s">
        <v>1675</v>
      </c>
      <c r="P116" s="286"/>
      <c r="Q116" s="294" t="s">
        <v>308</v>
      </c>
      <c r="R116" s="294" t="s">
        <v>311</v>
      </c>
      <c r="S116" s="291" t="s">
        <v>2941</v>
      </c>
      <c r="T116" s="291"/>
      <c r="U116" s="291" t="s">
        <v>4187</v>
      </c>
      <c r="V116" s="291" t="s">
        <v>4554</v>
      </c>
      <c r="W116" s="291" t="s">
        <v>5531</v>
      </c>
      <c r="X116" s="287"/>
      <c r="Y116" s="296"/>
      <c r="Z116" s="297"/>
      <c r="AA116" s="297"/>
      <c r="AB116" s="298">
        <f>IF(OR(J116="Fail",ISBLANK(J116)),INDEX('Issue Code Table'!C:C,MATCH(N:N,'Issue Code Table'!A:A,0)),IF(M116="Critical",6,IF(M116="Significant",5,IF(M116="Moderate",3,2))))</f>
        <v>5</v>
      </c>
    </row>
    <row r="117" spans="1:28" ht="93.65" customHeight="1" x14ac:dyDescent="0.35">
      <c r="A117" s="281" t="s">
        <v>5742</v>
      </c>
      <c r="B117" s="282" t="s">
        <v>200</v>
      </c>
      <c r="C117" s="283" t="s">
        <v>201</v>
      </c>
      <c r="D117" s="281" t="s">
        <v>232</v>
      </c>
      <c r="E117" s="281" t="s">
        <v>3362</v>
      </c>
      <c r="F117" s="281" t="s">
        <v>241</v>
      </c>
      <c r="G117" s="281" t="s">
        <v>4338</v>
      </c>
      <c r="H117" s="281" t="s">
        <v>4719</v>
      </c>
      <c r="I117" s="282"/>
      <c r="J117" s="282"/>
      <c r="K117" s="282" t="s">
        <v>4892</v>
      </c>
      <c r="L117" s="284" t="s">
        <v>6024</v>
      </c>
      <c r="M117" s="284" t="s">
        <v>143</v>
      </c>
      <c r="N117" s="285" t="s">
        <v>314</v>
      </c>
      <c r="O117" s="285" t="s">
        <v>315</v>
      </c>
      <c r="P117" s="286"/>
      <c r="Q117" s="284" t="s">
        <v>325</v>
      </c>
      <c r="R117" s="284" t="s">
        <v>349</v>
      </c>
      <c r="S117" s="281" t="s">
        <v>242</v>
      </c>
      <c r="T117" s="281" t="s">
        <v>7053</v>
      </c>
      <c r="U117" s="281" t="s">
        <v>5215</v>
      </c>
      <c r="V117" s="281" t="s">
        <v>5336</v>
      </c>
      <c r="W117" s="281" t="s">
        <v>5534</v>
      </c>
      <c r="X117" s="287"/>
      <c r="Y117" s="288"/>
      <c r="Z117" s="289"/>
      <c r="AA117" s="289"/>
      <c r="AB117" s="290">
        <f>IF(OR(J117="Fail",ISBLANK(J117)),INDEX('Issue Code Table'!C:C,MATCH(N:N,'Issue Code Table'!A:A,0)),IF(M117="Critical",6,IF(M117="Significant",5,IF(M117="Moderate",3,2))))</f>
        <v>5</v>
      </c>
    </row>
    <row r="118" spans="1:28" ht="93.65" customHeight="1" x14ac:dyDescent="0.35">
      <c r="A118" s="291" t="s">
        <v>5744</v>
      </c>
      <c r="B118" s="293" t="s">
        <v>200</v>
      </c>
      <c r="C118" s="300" t="s">
        <v>201</v>
      </c>
      <c r="D118" s="291" t="s">
        <v>232</v>
      </c>
      <c r="E118" s="291" t="s">
        <v>3374</v>
      </c>
      <c r="F118" s="291" t="s">
        <v>344</v>
      </c>
      <c r="G118" s="291" t="s">
        <v>4340</v>
      </c>
      <c r="H118" s="291" t="s">
        <v>4731</v>
      </c>
      <c r="I118" s="293"/>
      <c r="J118" s="293"/>
      <c r="K118" s="293" t="s">
        <v>4904</v>
      </c>
      <c r="L118" s="294" t="s">
        <v>6024</v>
      </c>
      <c r="M118" s="294" t="s">
        <v>143</v>
      </c>
      <c r="N118" s="295" t="s">
        <v>314</v>
      </c>
      <c r="O118" s="295" t="s">
        <v>1582</v>
      </c>
      <c r="P118" s="286"/>
      <c r="Q118" s="294" t="s">
        <v>325</v>
      </c>
      <c r="R118" s="294" t="s">
        <v>4102</v>
      </c>
      <c r="S118" s="291" t="s">
        <v>346</v>
      </c>
      <c r="T118" s="291"/>
      <c r="U118" s="291" t="s">
        <v>2992</v>
      </c>
      <c r="V118" s="291" t="s">
        <v>3608</v>
      </c>
      <c r="W118" s="291" t="s">
        <v>5540</v>
      </c>
      <c r="X118" s="287"/>
      <c r="Y118" s="296"/>
      <c r="Z118" s="297"/>
      <c r="AA118" s="297"/>
      <c r="AB118" s="298">
        <f>IF(OR(J118="Fail",ISBLANK(J118)),INDEX('Issue Code Table'!C:C,MATCH(N:N,'Issue Code Table'!A:A,0)),IF(M118="Critical",6,IF(M118="Significant",5,IF(M118="Moderate",3,2))))</f>
        <v>5</v>
      </c>
    </row>
    <row r="119" spans="1:28" ht="93.65" customHeight="1" x14ac:dyDescent="0.35">
      <c r="A119" s="281" t="s">
        <v>5745</v>
      </c>
      <c r="B119" s="282" t="s">
        <v>200</v>
      </c>
      <c r="C119" s="283" t="s">
        <v>201</v>
      </c>
      <c r="D119" s="281" t="s">
        <v>227</v>
      </c>
      <c r="E119" s="281" t="s">
        <v>3375</v>
      </c>
      <c r="F119" s="281" t="s">
        <v>599</v>
      </c>
      <c r="G119" s="281" t="s">
        <v>4341</v>
      </c>
      <c r="H119" s="281" t="s">
        <v>4732</v>
      </c>
      <c r="I119" s="282"/>
      <c r="J119" s="282"/>
      <c r="K119" s="282" t="s">
        <v>4997</v>
      </c>
      <c r="L119" s="284" t="s">
        <v>6024</v>
      </c>
      <c r="M119" s="284" t="s">
        <v>143</v>
      </c>
      <c r="N119" s="285" t="s">
        <v>314</v>
      </c>
      <c r="O119" s="285" t="s">
        <v>1582</v>
      </c>
      <c r="P119" s="286"/>
      <c r="Q119" s="284" t="s">
        <v>325</v>
      </c>
      <c r="R119" s="284" t="s">
        <v>4103</v>
      </c>
      <c r="S119" s="281" t="s">
        <v>600</v>
      </c>
      <c r="T119" s="281" t="s">
        <v>7054</v>
      </c>
      <c r="U119" s="281" t="s">
        <v>5216</v>
      </c>
      <c r="V119" s="281" t="s">
        <v>5345</v>
      </c>
      <c r="W119" s="281" t="s">
        <v>5544</v>
      </c>
      <c r="X119" s="287"/>
      <c r="Y119" s="288"/>
      <c r="Z119" s="289"/>
      <c r="AA119" s="289"/>
      <c r="AB119" s="290">
        <f>IF(OR(J119="Fail",ISBLANK(J119)),INDEX('Issue Code Table'!C:C,MATCH(N:N,'Issue Code Table'!A:A,0)),IF(M119="Critical",6,IF(M119="Significant",5,IF(M119="Moderate",3,2))))</f>
        <v>5</v>
      </c>
    </row>
    <row r="120" spans="1:28" ht="93.65" customHeight="1" x14ac:dyDescent="0.35">
      <c r="A120" s="291" t="s">
        <v>5746</v>
      </c>
      <c r="B120" s="293" t="s">
        <v>200</v>
      </c>
      <c r="C120" s="300" t="s">
        <v>201</v>
      </c>
      <c r="D120" s="291" t="s">
        <v>227</v>
      </c>
      <c r="E120" s="291" t="s">
        <v>1208</v>
      </c>
      <c r="F120" s="291" t="s">
        <v>4478</v>
      </c>
      <c r="G120" s="291" t="s">
        <v>4426</v>
      </c>
      <c r="H120" s="291" t="s">
        <v>4744</v>
      </c>
      <c r="I120" s="293"/>
      <c r="J120" s="293"/>
      <c r="K120" s="293" t="s">
        <v>4916</v>
      </c>
      <c r="L120" s="294"/>
      <c r="M120" s="294" t="s">
        <v>143</v>
      </c>
      <c r="N120" s="295" t="s">
        <v>314</v>
      </c>
      <c r="O120" s="295" t="s">
        <v>315</v>
      </c>
      <c r="P120" s="286"/>
      <c r="Q120" s="294" t="s">
        <v>361</v>
      </c>
      <c r="R120" s="294" t="s">
        <v>362</v>
      </c>
      <c r="S120" s="291" t="s">
        <v>4304</v>
      </c>
      <c r="T120" s="291" t="s">
        <v>7055</v>
      </c>
      <c r="U120" s="291" t="s">
        <v>1209</v>
      </c>
      <c r="V120" s="291" t="s">
        <v>3723</v>
      </c>
      <c r="W120" s="291" t="s">
        <v>5560</v>
      </c>
      <c r="X120" s="287"/>
      <c r="Y120" s="296"/>
      <c r="Z120" s="297"/>
      <c r="AA120" s="297"/>
      <c r="AB120" s="298">
        <f>IF(OR(J120="Fail",ISBLANK(J120)),INDEX('Issue Code Table'!C:C,MATCH(N:N,'Issue Code Table'!A:A,0)),IF(M120="Critical",6,IF(M120="Significant",5,IF(M120="Moderate",3,2))))</f>
        <v>5</v>
      </c>
    </row>
    <row r="121" spans="1:28" ht="93.65" customHeight="1" x14ac:dyDescent="0.35">
      <c r="A121" s="281" t="s">
        <v>5747</v>
      </c>
      <c r="B121" s="282" t="s">
        <v>200</v>
      </c>
      <c r="C121" s="283" t="s">
        <v>201</v>
      </c>
      <c r="D121" s="281" t="s">
        <v>232</v>
      </c>
      <c r="E121" s="281" t="s">
        <v>3398</v>
      </c>
      <c r="F121" s="281" t="s">
        <v>2545</v>
      </c>
      <c r="G121" s="281" t="s">
        <v>4342</v>
      </c>
      <c r="H121" s="281" t="s">
        <v>4746</v>
      </c>
      <c r="I121" s="282"/>
      <c r="J121" s="282"/>
      <c r="K121" s="282" t="s">
        <v>4917</v>
      </c>
      <c r="L121" s="284"/>
      <c r="M121" s="284" t="s">
        <v>143</v>
      </c>
      <c r="N121" s="285" t="s">
        <v>314</v>
      </c>
      <c r="O121" s="285" t="s">
        <v>315</v>
      </c>
      <c r="P121" s="286"/>
      <c r="Q121" s="284" t="s">
        <v>361</v>
      </c>
      <c r="R121" s="284" t="s">
        <v>2456</v>
      </c>
      <c r="S121" s="281" t="s">
        <v>2885</v>
      </c>
      <c r="T121" s="281" t="s">
        <v>7056</v>
      </c>
      <c r="U121" s="281" t="s">
        <v>5217</v>
      </c>
      <c r="V121" s="281" t="s">
        <v>5360</v>
      </c>
      <c r="W121" s="281" t="s">
        <v>5559</v>
      </c>
      <c r="X121" s="287"/>
      <c r="Y121" s="288"/>
      <c r="Z121" s="289"/>
      <c r="AA121" s="289"/>
      <c r="AB121" s="290">
        <f>IF(OR(J121="Fail",ISBLANK(J121)),INDEX('Issue Code Table'!C:C,MATCH(N:N,'Issue Code Table'!A:A,0)),IF(M121="Critical",6,IF(M121="Significant",5,IF(M121="Moderate",3,2))))</f>
        <v>5</v>
      </c>
    </row>
    <row r="122" spans="1:28" ht="93.65" customHeight="1" x14ac:dyDescent="0.35">
      <c r="A122" s="291" t="s">
        <v>5748</v>
      </c>
      <c r="B122" s="291" t="s">
        <v>200</v>
      </c>
      <c r="C122" s="302" t="s">
        <v>201</v>
      </c>
      <c r="D122" s="291" t="s">
        <v>232</v>
      </c>
      <c r="E122" s="291" t="s">
        <v>3399</v>
      </c>
      <c r="F122" s="291" t="s">
        <v>641</v>
      </c>
      <c r="G122" s="291" t="s">
        <v>5108</v>
      </c>
      <c r="H122" s="291" t="s">
        <v>4747</v>
      </c>
      <c r="I122" s="293"/>
      <c r="J122" s="293"/>
      <c r="K122" s="293" t="s">
        <v>4999</v>
      </c>
      <c r="L122" s="294"/>
      <c r="M122" s="294" t="s">
        <v>143</v>
      </c>
      <c r="N122" s="295" t="s">
        <v>648</v>
      </c>
      <c r="O122" s="291" t="s">
        <v>649</v>
      </c>
      <c r="P122" s="286"/>
      <c r="Q122" s="294" t="s">
        <v>373</v>
      </c>
      <c r="R122" s="294" t="s">
        <v>374</v>
      </c>
      <c r="S122" s="291" t="s">
        <v>2886</v>
      </c>
      <c r="T122" s="291" t="s">
        <v>7057</v>
      </c>
      <c r="U122" s="291" t="s">
        <v>5218</v>
      </c>
      <c r="V122" s="291" t="s">
        <v>5364</v>
      </c>
      <c r="W122" s="291" t="s">
        <v>5565</v>
      </c>
      <c r="X122" s="287"/>
      <c r="Y122" s="296"/>
      <c r="Z122" s="297"/>
      <c r="AA122" s="297"/>
      <c r="AB122" s="298">
        <f>IF(OR(J122="Fail",ISBLANK(J122)),INDEX('Issue Code Table'!C:C,MATCH(N:N,'Issue Code Table'!A:A,0)),IF(M122="Critical",6,IF(M122="Significant",5,IF(M122="Moderate",3,2))))</f>
        <v>5</v>
      </c>
    </row>
    <row r="123" spans="1:28" ht="93.65" customHeight="1" x14ac:dyDescent="0.35">
      <c r="A123" s="281" t="s">
        <v>545</v>
      </c>
      <c r="B123" s="282" t="s">
        <v>388</v>
      </c>
      <c r="C123" s="283" t="s">
        <v>389</v>
      </c>
      <c r="D123" s="281" t="s">
        <v>232</v>
      </c>
      <c r="E123" s="281" t="s">
        <v>3475</v>
      </c>
      <c r="F123" s="281" t="s">
        <v>2611</v>
      </c>
      <c r="G123" s="281" t="s">
        <v>2779</v>
      </c>
      <c r="H123" s="281" t="s">
        <v>4829</v>
      </c>
      <c r="I123" s="282"/>
      <c r="J123" s="282"/>
      <c r="K123" s="282" t="s">
        <v>4974</v>
      </c>
      <c r="L123" s="284"/>
      <c r="M123" s="284" t="s">
        <v>143</v>
      </c>
      <c r="N123" s="285" t="s">
        <v>262</v>
      </c>
      <c r="O123" s="281" t="s">
        <v>263</v>
      </c>
      <c r="P123" s="286"/>
      <c r="Q123" s="284" t="s">
        <v>437</v>
      </c>
      <c r="R123" s="284" t="s">
        <v>438</v>
      </c>
      <c r="S123" s="281" t="s">
        <v>266</v>
      </c>
      <c r="T123" s="281"/>
      <c r="U123" s="281" t="s">
        <v>5265</v>
      </c>
      <c r="V123" s="281" t="s">
        <v>5316</v>
      </c>
      <c r="W123" s="281" t="s">
        <v>5481</v>
      </c>
      <c r="X123" s="287"/>
      <c r="Y123" s="288"/>
      <c r="Z123" s="289"/>
      <c r="AA123" s="289"/>
      <c r="AB123" s="290">
        <f>IF(OR(J123="Fail",ISBLANK(J123)),INDEX('Issue Code Table'!C:C,MATCH(N:N,'Issue Code Table'!A:A,0)),IF(M123="Critical",6,IF(M123="Significant",5,IF(M123="Moderate",3,2))))</f>
        <v>5</v>
      </c>
    </row>
    <row r="124" spans="1:28" ht="93.65" customHeight="1" x14ac:dyDescent="0.35">
      <c r="A124" s="291" t="s">
        <v>5749</v>
      </c>
      <c r="B124" s="293" t="s">
        <v>239</v>
      </c>
      <c r="C124" s="300" t="s">
        <v>240</v>
      </c>
      <c r="D124" s="291" t="s">
        <v>232</v>
      </c>
      <c r="E124" s="291" t="s">
        <v>3400</v>
      </c>
      <c r="F124" s="291" t="s">
        <v>657</v>
      </c>
      <c r="G124" s="291" t="s">
        <v>5109</v>
      </c>
      <c r="H124" s="291" t="s">
        <v>4748</v>
      </c>
      <c r="I124" s="293"/>
      <c r="J124" s="293"/>
      <c r="K124" s="293" t="s">
        <v>4918</v>
      </c>
      <c r="L124" s="294"/>
      <c r="M124" s="294" t="s">
        <v>143</v>
      </c>
      <c r="N124" s="295" t="s">
        <v>648</v>
      </c>
      <c r="O124" s="295" t="s">
        <v>649</v>
      </c>
      <c r="P124" s="286"/>
      <c r="Q124" s="294" t="s">
        <v>373</v>
      </c>
      <c r="R124" s="294" t="s">
        <v>2457</v>
      </c>
      <c r="S124" s="291" t="s">
        <v>2887</v>
      </c>
      <c r="T124" s="291"/>
      <c r="U124" s="291" t="s">
        <v>5219</v>
      </c>
      <c r="V124" s="291" t="s">
        <v>5374</v>
      </c>
      <c r="W124" s="291" t="s">
        <v>5575</v>
      </c>
      <c r="X124" s="287"/>
      <c r="Y124" s="296"/>
      <c r="Z124" s="297"/>
      <c r="AA124" s="297"/>
      <c r="AB124" s="298">
        <f>IF(OR(J124="Fail",ISBLANK(J124)),INDEX('Issue Code Table'!C:C,MATCH(N:N,'Issue Code Table'!A:A,0)),IF(M124="Critical",6,IF(M124="Significant",5,IF(M124="Moderate",3,2))))</f>
        <v>5</v>
      </c>
    </row>
    <row r="125" spans="1:28" ht="93.65" customHeight="1" x14ac:dyDescent="0.35">
      <c r="A125" s="281" t="s">
        <v>5750</v>
      </c>
      <c r="B125" s="282" t="s">
        <v>239</v>
      </c>
      <c r="C125" s="283" t="s">
        <v>240</v>
      </c>
      <c r="D125" s="281" t="s">
        <v>232</v>
      </c>
      <c r="E125" s="281" t="s">
        <v>3401</v>
      </c>
      <c r="F125" s="281" t="s">
        <v>372</v>
      </c>
      <c r="G125" s="281" t="s">
        <v>5110</v>
      </c>
      <c r="H125" s="281" t="s">
        <v>4749</v>
      </c>
      <c r="I125" s="282"/>
      <c r="J125" s="282"/>
      <c r="K125" s="282" t="s">
        <v>4919</v>
      </c>
      <c r="L125" s="284"/>
      <c r="M125" s="284" t="s">
        <v>143</v>
      </c>
      <c r="N125" s="285" t="s">
        <v>648</v>
      </c>
      <c r="O125" s="285" t="s">
        <v>649</v>
      </c>
      <c r="P125" s="286"/>
      <c r="Q125" s="284" t="s">
        <v>373</v>
      </c>
      <c r="R125" s="284" t="s">
        <v>2458</v>
      </c>
      <c r="S125" s="281" t="s">
        <v>2888</v>
      </c>
      <c r="T125" s="281"/>
      <c r="U125" s="281" t="s">
        <v>5220</v>
      </c>
      <c r="V125" s="281" t="s">
        <v>5365</v>
      </c>
      <c r="W125" s="281" t="s">
        <v>5566</v>
      </c>
      <c r="X125" s="287"/>
      <c r="Y125" s="288"/>
      <c r="Z125" s="289"/>
      <c r="AA125" s="289"/>
      <c r="AB125" s="290">
        <f>IF(OR(J125="Fail",ISBLANK(J125)),INDEX('Issue Code Table'!C:C,MATCH(N:N,'Issue Code Table'!A:A,0)),IF(M125="Critical",6,IF(M125="Significant",5,IF(M125="Moderate",3,2))))</f>
        <v>5</v>
      </c>
    </row>
    <row r="126" spans="1:28" ht="93.65" customHeight="1" x14ac:dyDescent="0.35">
      <c r="A126" s="291" t="s">
        <v>5751</v>
      </c>
      <c r="B126" s="293" t="s">
        <v>3187</v>
      </c>
      <c r="C126" s="300" t="s">
        <v>3957</v>
      </c>
      <c r="D126" s="291" t="s">
        <v>232</v>
      </c>
      <c r="E126" s="291" t="s">
        <v>5062</v>
      </c>
      <c r="F126" s="291" t="s">
        <v>5071</v>
      </c>
      <c r="G126" s="291" t="s">
        <v>5112</v>
      </c>
      <c r="H126" s="291" t="s">
        <v>6138</v>
      </c>
      <c r="I126" s="293"/>
      <c r="J126" s="293"/>
      <c r="K126" s="293" t="s">
        <v>6179</v>
      </c>
      <c r="L126" s="294"/>
      <c r="M126" s="294" t="s">
        <v>143</v>
      </c>
      <c r="N126" s="295" t="s">
        <v>2161</v>
      </c>
      <c r="O126" s="295" t="s">
        <v>2162</v>
      </c>
      <c r="P126" s="286"/>
      <c r="Q126" s="294" t="s">
        <v>377</v>
      </c>
      <c r="R126" s="294" t="s">
        <v>1029</v>
      </c>
      <c r="S126" s="291" t="s">
        <v>5178</v>
      </c>
      <c r="T126" s="291" t="s">
        <v>7058</v>
      </c>
      <c r="U126" s="291" t="s">
        <v>5222</v>
      </c>
      <c r="V126" s="291" t="s">
        <v>5376</v>
      </c>
      <c r="W126" s="291" t="s">
        <v>5577</v>
      </c>
      <c r="X126" s="287"/>
      <c r="Y126" s="296"/>
      <c r="Z126" s="297"/>
      <c r="AA126" s="297"/>
      <c r="AB126" s="298">
        <f>IF(OR(J126="Fail",ISBLANK(J126)),INDEX('Issue Code Table'!C:C,MATCH(N:N,'Issue Code Table'!A:A,0)),IF(M126="Critical",6,IF(M126="Significant",5,IF(M126="Moderate",3,2))))</f>
        <v>1</v>
      </c>
    </row>
    <row r="127" spans="1:28" ht="93.65" customHeight="1" x14ac:dyDescent="0.35">
      <c r="A127" s="281" t="s">
        <v>5752</v>
      </c>
      <c r="B127" s="282" t="s">
        <v>3187</v>
      </c>
      <c r="C127" s="283" t="s">
        <v>3957</v>
      </c>
      <c r="D127" s="281" t="s">
        <v>232</v>
      </c>
      <c r="E127" s="281" t="s">
        <v>1223</v>
      </c>
      <c r="F127" s="281" t="s">
        <v>5072</v>
      </c>
      <c r="G127" s="281" t="s">
        <v>5113</v>
      </c>
      <c r="H127" s="281" t="s">
        <v>4759</v>
      </c>
      <c r="I127" s="282"/>
      <c r="J127" s="282"/>
      <c r="K127" s="282" t="s">
        <v>4928</v>
      </c>
      <c r="L127" s="284"/>
      <c r="M127" s="284" t="s">
        <v>143</v>
      </c>
      <c r="N127" s="285" t="s">
        <v>2161</v>
      </c>
      <c r="O127" s="285" t="s">
        <v>2162</v>
      </c>
      <c r="P127" s="286"/>
      <c r="Q127" s="284" t="s">
        <v>377</v>
      </c>
      <c r="R127" s="284" t="s">
        <v>4104</v>
      </c>
      <c r="S127" s="281" t="s">
        <v>5179</v>
      </c>
      <c r="T127" s="281"/>
      <c r="U127" s="281" t="s">
        <v>5223</v>
      </c>
      <c r="V127" s="281" t="s">
        <v>5375</v>
      </c>
      <c r="W127" s="281" t="s">
        <v>5576</v>
      </c>
      <c r="X127" s="287"/>
      <c r="Y127" s="288"/>
      <c r="Z127" s="289"/>
      <c r="AA127" s="289"/>
      <c r="AB127" s="290">
        <f>IF(OR(J127="Fail",ISBLANK(J127)),INDEX('Issue Code Table'!C:C,MATCH(N:N,'Issue Code Table'!A:A,0)),IF(M127="Critical",6,IF(M127="Significant",5,IF(M127="Moderate",3,2))))</f>
        <v>1</v>
      </c>
    </row>
    <row r="128" spans="1:28" ht="93.65" customHeight="1" x14ac:dyDescent="0.35">
      <c r="A128" s="291" t="s">
        <v>5753</v>
      </c>
      <c r="B128" s="293" t="s">
        <v>3187</v>
      </c>
      <c r="C128" s="300" t="s">
        <v>3957</v>
      </c>
      <c r="D128" s="291" t="s">
        <v>232</v>
      </c>
      <c r="E128" s="291" t="s">
        <v>5063</v>
      </c>
      <c r="F128" s="291" t="s">
        <v>697</v>
      </c>
      <c r="G128" s="291" t="s">
        <v>5114</v>
      </c>
      <c r="H128" s="291" t="s">
        <v>6139</v>
      </c>
      <c r="I128" s="293"/>
      <c r="J128" s="293"/>
      <c r="K128" s="293" t="s">
        <v>6180</v>
      </c>
      <c r="L128" s="294"/>
      <c r="M128" s="294" t="s">
        <v>143</v>
      </c>
      <c r="N128" s="295" t="s">
        <v>205</v>
      </c>
      <c r="O128" s="291" t="s">
        <v>206</v>
      </c>
      <c r="P128" s="286"/>
      <c r="Q128" s="294" t="s">
        <v>379</v>
      </c>
      <c r="R128" s="294" t="s">
        <v>5035</v>
      </c>
      <c r="S128" s="291" t="s">
        <v>698</v>
      </c>
      <c r="T128" s="291"/>
      <c r="U128" s="291" t="s">
        <v>5224</v>
      </c>
      <c r="V128" s="291" t="s">
        <v>5383</v>
      </c>
      <c r="W128" s="291" t="s">
        <v>5590</v>
      </c>
      <c r="X128" s="287"/>
      <c r="Y128" s="296"/>
      <c r="Z128" s="297"/>
      <c r="AA128" s="297"/>
      <c r="AB128" s="298">
        <f>IF(OR(J128="Fail",ISBLANK(J128)),INDEX('Issue Code Table'!C:C,MATCH(N:N,'Issue Code Table'!A:A,0)),IF(M128="Critical",6,IF(M128="Significant",5,IF(M128="Moderate",3,2))))</f>
        <v>5</v>
      </c>
    </row>
    <row r="129" spans="1:28" ht="93.65" customHeight="1" x14ac:dyDescent="0.35">
      <c r="A129" s="281" t="s">
        <v>5754</v>
      </c>
      <c r="B129" s="282" t="s">
        <v>3187</v>
      </c>
      <c r="C129" s="283" t="s">
        <v>3957</v>
      </c>
      <c r="D129" s="281" t="s">
        <v>232</v>
      </c>
      <c r="E129" s="281" t="s">
        <v>5064</v>
      </c>
      <c r="F129" s="281" t="s">
        <v>718</v>
      </c>
      <c r="G129" s="281" t="s">
        <v>5115</v>
      </c>
      <c r="H129" s="281" t="s">
        <v>6140</v>
      </c>
      <c r="I129" s="282"/>
      <c r="J129" s="282"/>
      <c r="K129" s="282" t="s">
        <v>6181</v>
      </c>
      <c r="L129" s="284"/>
      <c r="M129" s="284" t="s">
        <v>143</v>
      </c>
      <c r="N129" s="285" t="s">
        <v>205</v>
      </c>
      <c r="O129" s="281" t="s">
        <v>206</v>
      </c>
      <c r="P129" s="286"/>
      <c r="Q129" s="284" t="s">
        <v>5311</v>
      </c>
      <c r="R129" s="284" t="s">
        <v>5036</v>
      </c>
      <c r="S129" s="281" t="s">
        <v>719</v>
      </c>
      <c r="T129" s="281"/>
      <c r="U129" s="281" t="s">
        <v>5225</v>
      </c>
      <c r="V129" s="281" t="s">
        <v>5390</v>
      </c>
      <c r="W129" s="281" t="s">
        <v>5597</v>
      </c>
      <c r="X129" s="287"/>
      <c r="Y129" s="288"/>
      <c r="Z129" s="289"/>
      <c r="AA129" s="289"/>
      <c r="AB129" s="290">
        <f>IF(OR(J129="Fail",ISBLANK(J129)),INDEX('Issue Code Table'!C:C,MATCH(N:N,'Issue Code Table'!A:A,0)),IF(M129="Critical",6,IF(M129="Significant",5,IF(M129="Moderate",3,2))))</f>
        <v>5</v>
      </c>
    </row>
    <row r="130" spans="1:28" ht="93.65" customHeight="1" x14ac:dyDescent="0.35">
      <c r="A130" s="291" t="s">
        <v>5755</v>
      </c>
      <c r="B130" s="293" t="s">
        <v>3187</v>
      </c>
      <c r="C130" s="300" t="s">
        <v>3957</v>
      </c>
      <c r="D130" s="291" t="s">
        <v>232</v>
      </c>
      <c r="E130" s="291" t="s">
        <v>5065</v>
      </c>
      <c r="F130" s="291" t="s">
        <v>736</v>
      </c>
      <c r="G130" s="291" t="s">
        <v>5116</v>
      </c>
      <c r="H130" s="291" t="s">
        <v>6141</v>
      </c>
      <c r="I130" s="293"/>
      <c r="J130" s="293"/>
      <c r="K130" s="293" t="s">
        <v>6182</v>
      </c>
      <c r="L130" s="294"/>
      <c r="M130" s="294" t="s">
        <v>143</v>
      </c>
      <c r="N130" s="295" t="s">
        <v>205</v>
      </c>
      <c r="O130" s="291" t="s">
        <v>206</v>
      </c>
      <c r="P130" s="286"/>
      <c r="Q130" s="294" t="s">
        <v>5310</v>
      </c>
      <c r="R130" s="294" t="s">
        <v>5037</v>
      </c>
      <c r="S130" s="291" t="s">
        <v>737</v>
      </c>
      <c r="T130" s="291"/>
      <c r="U130" s="291" t="s">
        <v>5226</v>
      </c>
      <c r="V130" s="291" t="s">
        <v>5391</v>
      </c>
      <c r="W130" s="291" t="s">
        <v>5600</v>
      </c>
      <c r="X130" s="287"/>
      <c r="Y130" s="296"/>
      <c r="Z130" s="297"/>
      <c r="AA130" s="297"/>
      <c r="AB130" s="298">
        <f>IF(OR(J130="Fail",ISBLANK(J130)),INDEX('Issue Code Table'!C:C,MATCH(N:N,'Issue Code Table'!A:A,0)),IF(M130="Critical",6,IF(M130="Significant",5,IF(M130="Moderate",3,2))))</f>
        <v>5</v>
      </c>
    </row>
    <row r="131" spans="1:28" ht="93.65" customHeight="1" x14ac:dyDescent="0.35">
      <c r="A131" s="281" t="s">
        <v>5756</v>
      </c>
      <c r="B131" s="282" t="s">
        <v>200</v>
      </c>
      <c r="C131" s="283" t="s">
        <v>201</v>
      </c>
      <c r="D131" s="281" t="s">
        <v>232</v>
      </c>
      <c r="E131" s="281" t="s">
        <v>3389</v>
      </c>
      <c r="F131" s="281" t="s">
        <v>758</v>
      </c>
      <c r="G131" s="281" t="s">
        <v>5117</v>
      </c>
      <c r="H131" s="281" t="s">
        <v>4764</v>
      </c>
      <c r="I131" s="282"/>
      <c r="J131" s="282"/>
      <c r="K131" s="282" t="s">
        <v>4930</v>
      </c>
      <c r="L131" s="284" t="s">
        <v>6038</v>
      </c>
      <c r="M131" s="284" t="s">
        <v>218</v>
      </c>
      <c r="N131" s="285" t="s">
        <v>1583</v>
      </c>
      <c r="O131" s="281" t="s">
        <v>1369</v>
      </c>
      <c r="P131" s="286"/>
      <c r="Q131" s="284" t="s">
        <v>2403</v>
      </c>
      <c r="R131" s="284" t="s">
        <v>4105</v>
      </c>
      <c r="S131" s="281" t="s">
        <v>5180</v>
      </c>
      <c r="T131" s="281"/>
      <c r="U131" s="281" t="s">
        <v>5227</v>
      </c>
      <c r="V131" s="281" t="s">
        <v>5392</v>
      </c>
      <c r="W131" s="281" t="s">
        <v>5604</v>
      </c>
      <c r="X131" s="287"/>
      <c r="Y131" s="288"/>
      <c r="Z131" s="289"/>
      <c r="AA131" s="289"/>
      <c r="AB131" s="290">
        <f>IF(OR(J131="Fail",ISBLANK(J131)),INDEX('Issue Code Table'!C:C,MATCH(N:N,'Issue Code Table'!A:A,0)),IF(M131="Critical",6,IF(M131="Significant",5,IF(M131="Moderate",3,2))))</f>
        <v>2</v>
      </c>
    </row>
    <row r="132" spans="1:28" ht="93.65" customHeight="1" x14ac:dyDescent="0.35">
      <c r="A132" s="291" t="s">
        <v>5757</v>
      </c>
      <c r="B132" s="291" t="s">
        <v>270</v>
      </c>
      <c r="C132" s="292" t="s">
        <v>271</v>
      </c>
      <c r="D132" s="291" t="s">
        <v>232</v>
      </c>
      <c r="E132" s="291" t="s">
        <v>3396</v>
      </c>
      <c r="F132" s="291" t="s">
        <v>2544</v>
      </c>
      <c r="G132" s="291" t="s">
        <v>4355</v>
      </c>
      <c r="H132" s="291" t="s">
        <v>4771</v>
      </c>
      <c r="I132" s="293"/>
      <c r="J132" s="293"/>
      <c r="K132" s="293" t="s">
        <v>4931</v>
      </c>
      <c r="L132" s="294" t="s">
        <v>6038</v>
      </c>
      <c r="M132" s="294" t="s">
        <v>143</v>
      </c>
      <c r="N132" s="295" t="s">
        <v>450</v>
      </c>
      <c r="O132" s="291" t="s">
        <v>538</v>
      </c>
      <c r="P132" s="286"/>
      <c r="Q132" s="294" t="s">
        <v>2403</v>
      </c>
      <c r="R132" s="294" t="s">
        <v>4106</v>
      </c>
      <c r="S132" s="291" t="s">
        <v>419</v>
      </c>
      <c r="T132" s="291"/>
      <c r="U132" s="291" t="s">
        <v>4204</v>
      </c>
      <c r="V132" s="291" t="s">
        <v>4593</v>
      </c>
      <c r="W132" s="291" t="s">
        <v>5605</v>
      </c>
      <c r="X132" s="287"/>
      <c r="Y132" s="296"/>
      <c r="Z132" s="297"/>
      <c r="AA132" s="297"/>
      <c r="AB132" s="298">
        <f>IF(OR(J132="Fail",ISBLANK(J132)),INDEX('Issue Code Table'!C:C,MATCH(N:N,'Issue Code Table'!A:A,0)),IF(M132="Critical",6,IF(M132="Significant",5,IF(M132="Moderate",3,2))))</f>
        <v>5</v>
      </c>
    </row>
    <row r="133" spans="1:28" ht="93.65" customHeight="1" x14ac:dyDescent="0.35">
      <c r="A133" s="281" t="s">
        <v>5758</v>
      </c>
      <c r="B133" s="281" t="s">
        <v>239</v>
      </c>
      <c r="C133" s="299" t="s">
        <v>240</v>
      </c>
      <c r="D133" s="281" t="s">
        <v>232</v>
      </c>
      <c r="E133" s="281" t="s">
        <v>3415</v>
      </c>
      <c r="F133" s="281" t="s">
        <v>2553</v>
      </c>
      <c r="G133" s="281" t="s">
        <v>5118</v>
      </c>
      <c r="H133" s="281" t="s">
        <v>4792</v>
      </c>
      <c r="I133" s="282"/>
      <c r="J133" s="282"/>
      <c r="K133" s="282" t="s">
        <v>5013</v>
      </c>
      <c r="L133" s="284"/>
      <c r="M133" s="284" t="s">
        <v>154</v>
      </c>
      <c r="N133" s="285" t="s">
        <v>558</v>
      </c>
      <c r="O133" s="285" t="s">
        <v>1744</v>
      </c>
      <c r="P133" s="286"/>
      <c r="Q133" s="284" t="s">
        <v>390</v>
      </c>
      <c r="R133" s="284" t="s">
        <v>4107</v>
      </c>
      <c r="S133" s="281" t="s">
        <v>787</v>
      </c>
      <c r="T133" s="281"/>
      <c r="U133" s="281" t="s">
        <v>5228</v>
      </c>
      <c r="V133" s="281" t="s">
        <v>5398</v>
      </c>
      <c r="W133" s="281" t="s">
        <v>5617</v>
      </c>
      <c r="X133" s="287"/>
      <c r="Y133" s="288"/>
      <c r="Z133" s="289"/>
      <c r="AA133" s="289"/>
      <c r="AB133" s="290">
        <f>IF(OR(J133="Fail",ISBLANK(J133)),INDEX('Issue Code Table'!C:C,MATCH(N:N,'Issue Code Table'!A:A,0)),IF(M133="Critical",6,IF(M133="Significant",5,IF(M133="Moderate",3,2))))</f>
        <v>4</v>
      </c>
    </row>
    <row r="134" spans="1:28" ht="93.65" customHeight="1" x14ac:dyDescent="0.35">
      <c r="A134" s="291" t="s">
        <v>546</v>
      </c>
      <c r="B134" s="293" t="s">
        <v>388</v>
      </c>
      <c r="C134" s="292" t="s">
        <v>389</v>
      </c>
      <c r="D134" s="291" t="s">
        <v>232</v>
      </c>
      <c r="E134" s="291" t="s">
        <v>547</v>
      </c>
      <c r="F134" s="291" t="s">
        <v>267</v>
      </c>
      <c r="G134" s="291" t="s">
        <v>2780</v>
      </c>
      <c r="H134" s="291" t="s">
        <v>4843</v>
      </c>
      <c r="I134" s="293"/>
      <c r="J134" s="293"/>
      <c r="K134" s="293" t="s">
        <v>4984</v>
      </c>
      <c r="L134" s="294"/>
      <c r="M134" s="294" t="s">
        <v>143</v>
      </c>
      <c r="N134" s="295" t="s">
        <v>262</v>
      </c>
      <c r="O134" s="291" t="s">
        <v>263</v>
      </c>
      <c r="P134" s="286"/>
      <c r="Q134" s="294" t="s">
        <v>437</v>
      </c>
      <c r="R134" s="294" t="s">
        <v>442</v>
      </c>
      <c r="S134" s="291" t="s">
        <v>269</v>
      </c>
      <c r="T134" s="291"/>
      <c r="U134" s="291" t="s">
        <v>3093</v>
      </c>
      <c r="V134" s="291" t="s">
        <v>3658</v>
      </c>
      <c r="W134" s="291" t="s">
        <v>5511</v>
      </c>
      <c r="X134" s="287"/>
      <c r="Y134" s="296"/>
      <c r="Z134" s="297"/>
      <c r="AA134" s="297"/>
      <c r="AB134" s="298">
        <f>IF(OR(J134="Fail",ISBLANK(J134)),INDEX('Issue Code Table'!C:C,MATCH(N:N,'Issue Code Table'!A:A,0)),IF(M134="Critical",6,IF(M134="Significant",5,IF(M134="Moderate",3,2))))</f>
        <v>5</v>
      </c>
    </row>
    <row r="135" spans="1:28" ht="93.65" customHeight="1" x14ac:dyDescent="0.35">
      <c r="A135" s="281" t="s">
        <v>5759</v>
      </c>
      <c r="B135" s="281" t="s">
        <v>277</v>
      </c>
      <c r="C135" s="299" t="s">
        <v>278</v>
      </c>
      <c r="D135" s="281" t="s">
        <v>232</v>
      </c>
      <c r="E135" s="281" t="s">
        <v>3416</v>
      </c>
      <c r="F135" s="281" t="s">
        <v>786</v>
      </c>
      <c r="G135" s="281" t="s">
        <v>5119</v>
      </c>
      <c r="H135" s="281" t="s">
        <v>4774</v>
      </c>
      <c r="I135" s="282"/>
      <c r="J135" s="282"/>
      <c r="K135" s="282" t="s">
        <v>4933</v>
      </c>
      <c r="L135" s="284"/>
      <c r="M135" s="284" t="s">
        <v>154</v>
      </c>
      <c r="N135" s="285" t="s">
        <v>558</v>
      </c>
      <c r="O135" s="285" t="s">
        <v>1744</v>
      </c>
      <c r="P135" s="286"/>
      <c r="Q135" s="284" t="s">
        <v>390</v>
      </c>
      <c r="R135" s="284" t="s">
        <v>4108</v>
      </c>
      <c r="S135" s="281" t="s">
        <v>2892</v>
      </c>
      <c r="T135" s="281"/>
      <c r="U135" s="281" t="s">
        <v>5229</v>
      </c>
      <c r="V135" s="281" t="s">
        <v>5399</v>
      </c>
      <c r="W135" s="281" t="s">
        <v>5618</v>
      </c>
      <c r="X135" s="287"/>
      <c r="Y135" s="288"/>
      <c r="Z135" s="289"/>
      <c r="AA135" s="289"/>
      <c r="AB135" s="290">
        <f>IF(OR(J135="Fail",ISBLANK(J135)),INDEX('Issue Code Table'!C:C,MATCH(N:N,'Issue Code Table'!A:A,0)),IF(M135="Critical",6,IF(M135="Significant",5,IF(M135="Moderate",3,2))))</f>
        <v>4</v>
      </c>
    </row>
    <row r="136" spans="1:28" ht="93.65" customHeight="1" x14ac:dyDescent="0.35">
      <c r="A136" s="291" t="s">
        <v>5760</v>
      </c>
      <c r="B136" s="291" t="s">
        <v>369</v>
      </c>
      <c r="C136" s="292" t="s">
        <v>868</v>
      </c>
      <c r="D136" s="291" t="s">
        <v>232</v>
      </c>
      <c r="E136" s="291" t="s">
        <v>3429</v>
      </c>
      <c r="F136" s="291" t="s">
        <v>4465</v>
      </c>
      <c r="G136" s="291" t="s">
        <v>5120</v>
      </c>
      <c r="H136" s="291" t="s">
        <v>4775</v>
      </c>
      <c r="I136" s="293"/>
      <c r="J136" s="293"/>
      <c r="K136" s="293" t="s">
        <v>4934</v>
      </c>
      <c r="L136" s="294"/>
      <c r="M136" s="294" t="s">
        <v>143</v>
      </c>
      <c r="N136" s="295" t="s">
        <v>172</v>
      </c>
      <c r="O136" s="295" t="s">
        <v>1964</v>
      </c>
      <c r="P136" s="286"/>
      <c r="Q136" s="294" t="s">
        <v>390</v>
      </c>
      <c r="R136" s="294" t="s">
        <v>4109</v>
      </c>
      <c r="S136" s="291" t="s">
        <v>2890</v>
      </c>
      <c r="T136" s="291"/>
      <c r="U136" s="291" t="s">
        <v>5230</v>
      </c>
      <c r="V136" s="291" t="s">
        <v>5400</v>
      </c>
      <c r="W136" s="291" t="s">
        <v>5619</v>
      </c>
      <c r="X136" s="287"/>
      <c r="Y136" s="296"/>
      <c r="Z136" s="297"/>
      <c r="AA136" s="297"/>
      <c r="AB136" s="298">
        <f>IF(OR(J136="Fail",ISBLANK(J136)),INDEX('Issue Code Table'!C:C,MATCH(N:N,'Issue Code Table'!A:A,0)),IF(M136="Critical",6,IF(M136="Significant",5,IF(M136="Moderate",3,2))))</f>
        <v>6</v>
      </c>
    </row>
    <row r="137" spans="1:28" ht="93.65" customHeight="1" x14ac:dyDescent="0.35">
      <c r="A137" s="281" t="s">
        <v>5761</v>
      </c>
      <c r="B137" s="281" t="s">
        <v>239</v>
      </c>
      <c r="C137" s="299" t="s">
        <v>240</v>
      </c>
      <c r="D137" s="281" t="s">
        <v>232</v>
      </c>
      <c r="E137" s="281" t="s">
        <v>3417</v>
      </c>
      <c r="F137" s="281" t="s">
        <v>792</v>
      </c>
      <c r="G137" s="281" t="s">
        <v>5121</v>
      </c>
      <c r="H137" s="281" t="s">
        <v>4776</v>
      </c>
      <c r="I137" s="282"/>
      <c r="J137" s="282"/>
      <c r="K137" s="282" t="s">
        <v>4935</v>
      </c>
      <c r="L137" s="284"/>
      <c r="M137" s="284" t="s">
        <v>143</v>
      </c>
      <c r="N137" s="285" t="s">
        <v>790</v>
      </c>
      <c r="O137" s="285" t="s">
        <v>1843</v>
      </c>
      <c r="P137" s="286"/>
      <c r="Q137" s="284" t="s">
        <v>390</v>
      </c>
      <c r="R137" s="284" t="s">
        <v>4110</v>
      </c>
      <c r="S137" s="281" t="s">
        <v>433</v>
      </c>
      <c r="T137" s="281"/>
      <c r="U137" s="281" t="s">
        <v>5231</v>
      </c>
      <c r="V137" s="281" t="s">
        <v>5401</v>
      </c>
      <c r="W137" s="281" t="s">
        <v>5620</v>
      </c>
      <c r="X137" s="287"/>
      <c r="Y137" s="288"/>
      <c r="Z137" s="289"/>
      <c r="AA137" s="289"/>
      <c r="AB137" s="290">
        <f>IF(OR(J137="Fail",ISBLANK(J137)),INDEX('Issue Code Table'!C:C,MATCH(N:N,'Issue Code Table'!A:A,0)),IF(M137="Critical",6,IF(M137="Significant",5,IF(M137="Moderate",3,2))))</f>
        <v>4</v>
      </c>
    </row>
    <row r="138" spans="1:28" ht="93.65" customHeight="1" x14ac:dyDescent="0.35">
      <c r="A138" s="291" t="s">
        <v>5762</v>
      </c>
      <c r="B138" s="291" t="s">
        <v>1260</v>
      </c>
      <c r="C138" s="292" t="s">
        <v>1261</v>
      </c>
      <c r="D138" s="291" t="s">
        <v>232</v>
      </c>
      <c r="E138" s="291" t="s">
        <v>3418</v>
      </c>
      <c r="F138" s="291" t="s">
        <v>4466</v>
      </c>
      <c r="G138" s="291" t="s">
        <v>5122</v>
      </c>
      <c r="H138" s="291" t="s">
        <v>4777</v>
      </c>
      <c r="I138" s="293"/>
      <c r="J138" s="293"/>
      <c r="K138" s="293" t="s">
        <v>4936</v>
      </c>
      <c r="L138" s="294"/>
      <c r="M138" s="294" t="s">
        <v>143</v>
      </c>
      <c r="N138" s="295" t="s">
        <v>392</v>
      </c>
      <c r="O138" s="295" t="s">
        <v>1496</v>
      </c>
      <c r="P138" s="286"/>
      <c r="Q138" s="294" t="s">
        <v>390</v>
      </c>
      <c r="R138" s="294" t="s">
        <v>4111</v>
      </c>
      <c r="S138" s="291" t="s">
        <v>4298</v>
      </c>
      <c r="T138" s="291"/>
      <c r="U138" s="291" t="s">
        <v>5232</v>
      </c>
      <c r="V138" s="291" t="s">
        <v>5402</v>
      </c>
      <c r="W138" s="291" t="s">
        <v>5621</v>
      </c>
      <c r="X138" s="287"/>
      <c r="Y138" s="296"/>
      <c r="Z138" s="297"/>
      <c r="AA138" s="297"/>
      <c r="AB138" s="298">
        <f>IF(OR(J138="Fail",ISBLANK(J138)),INDEX('Issue Code Table'!C:C,MATCH(N:N,'Issue Code Table'!A:A,0)),IF(M138="Critical",6,IF(M138="Significant",5,IF(M138="Moderate",3,2))))</f>
        <v>6</v>
      </c>
    </row>
    <row r="139" spans="1:28" ht="93.65" customHeight="1" x14ac:dyDescent="0.35">
      <c r="A139" s="281" t="s">
        <v>5763</v>
      </c>
      <c r="B139" s="281" t="s">
        <v>239</v>
      </c>
      <c r="C139" s="299" t="s">
        <v>240</v>
      </c>
      <c r="D139" s="281" t="s">
        <v>232</v>
      </c>
      <c r="E139" s="281" t="s">
        <v>3430</v>
      </c>
      <c r="F139" s="281" t="s">
        <v>4467</v>
      </c>
      <c r="G139" s="281" t="s">
        <v>5123</v>
      </c>
      <c r="H139" s="281" t="s">
        <v>4778</v>
      </c>
      <c r="I139" s="282"/>
      <c r="J139" s="282"/>
      <c r="K139" s="282" t="s">
        <v>4937</v>
      </c>
      <c r="L139" s="284"/>
      <c r="M139" s="284" t="s">
        <v>143</v>
      </c>
      <c r="N139" s="285" t="s">
        <v>172</v>
      </c>
      <c r="O139" s="285" t="s">
        <v>1964</v>
      </c>
      <c r="P139" s="286"/>
      <c r="Q139" s="284" t="s">
        <v>390</v>
      </c>
      <c r="R139" s="284" t="s">
        <v>4112</v>
      </c>
      <c r="S139" s="281" t="s">
        <v>2891</v>
      </c>
      <c r="T139" s="281"/>
      <c r="U139" s="281" t="s">
        <v>5233</v>
      </c>
      <c r="V139" s="281" t="s">
        <v>5403</v>
      </c>
      <c r="W139" s="281" t="s">
        <v>5622</v>
      </c>
      <c r="X139" s="287"/>
      <c r="Y139" s="288"/>
      <c r="Z139" s="289"/>
      <c r="AA139" s="289"/>
      <c r="AB139" s="290">
        <f>IF(OR(J139="Fail",ISBLANK(J139)),INDEX('Issue Code Table'!C:C,MATCH(N:N,'Issue Code Table'!A:A,0)),IF(M139="Critical",6,IF(M139="Significant",5,IF(M139="Moderate",3,2))))</f>
        <v>6</v>
      </c>
    </row>
    <row r="140" spans="1:28" ht="93.65" customHeight="1" x14ac:dyDescent="0.35">
      <c r="A140" s="291" t="s">
        <v>5764</v>
      </c>
      <c r="B140" s="291" t="s">
        <v>1260</v>
      </c>
      <c r="C140" s="292" t="s">
        <v>1261</v>
      </c>
      <c r="D140" s="291" t="s">
        <v>232</v>
      </c>
      <c r="E140" s="291" t="s">
        <v>3419</v>
      </c>
      <c r="F140" s="291" t="s">
        <v>784</v>
      </c>
      <c r="G140" s="291" t="s">
        <v>5124</v>
      </c>
      <c r="H140" s="291" t="s">
        <v>4779</v>
      </c>
      <c r="I140" s="293"/>
      <c r="J140" s="293"/>
      <c r="K140" s="293" t="s">
        <v>4938</v>
      </c>
      <c r="L140" s="294"/>
      <c r="M140" s="294" t="s">
        <v>154</v>
      </c>
      <c r="N140" s="295" t="s">
        <v>423</v>
      </c>
      <c r="O140" s="295" t="s">
        <v>1498</v>
      </c>
      <c r="P140" s="286"/>
      <c r="Q140" s="294" t="s">
        <v>390</v>
      </c>
      <c r="R140" s="294" t="s">
        <v>4113</v>
      </c>
      <c r="S140" s="291" t="s">
        <v>2894</v>
      </c>
      <c r="T140" s="291"/>
      <c r="U140" s="291" t="s">
        <v>5234</v>
      </c>
      <c r="V140" s="291" t="s">
        <v>5404</v>
      </c>
      <c r="W140" s="291" t="s">
        <v>5623</v>
      </c>
      <c r="X140" s="287"/>
      <c r="Y140" s="296"/>
      <c r="Z140" s="297"/>
      <c r="AA140" s="297"/>
      <c r="AB140" s="298">
        <f>IF(OR(J140="Fail",ISBLANK(J140)),INDEX('Issue Code Table'!C:C,MATCH(N:N,'Issue Code Table'!A:A,0)),IF(M140="Critical",6,IF(M140="Significant",5,IF(M140="Moderate",3,2))))</f>
        <v>3</v>
      </c>
    </row>
    <row r="141" spans="1:28" ht="93.65" customHeight="1" x14ac:dyDescent="0.35">
      <c r="A141" s="281" t="s">
        <v>5765</v>
      </c>
      <c r="B141" s="281" t="s">
        <v>239</v>
      </c>
      <c r="C141" s="299" t="s">
        <v>240</v>
      </c>
      <c r="D141" s="281" t="s">
        <v>232</v>
      </c>
      <c r="E141" s="281" t="s">
        <v>3421</v>
      </c>
      <c r="F141" s="281" t="s">
        <v>966</v>
      </c>
      <c r="G141" s="281" t="s">
        <v>5125</v>
      </c>
      <c r="H141" s="281" t="s">
        <v>4780</v>
      </c>
      <c r="I141" s="282"/>
      <c r="J141" s="282"/>
      <c r="K141" s="282" t="s">
        <v>4939</v>
      </c>
      <c r="L141" s="284"/>
      <c r="M141" s="284" t="s">
        <v>143</v>
      </c>
      <c r="N141" s="285" t="s">
        <v>797</v>
      </c>
      <c r="O141" s="285" t="s">
        <v>1925</v>
      </c>
      <c r="P141" s="286"/>
      <c r="Q141" s="284" t="s">
        <v>390</v>
      </c>
      <c r="R141" s="284" t="s">
        <v>4114</v>
      </c>
      <c r="S141" s="281" t="s">
        <v>799</v>
      </c>
      <c r="T141" s="281"/>
      <c r="U141" s="281" t="s">
        <v>5235</v>
      </c>
      <c r="V141" s="281" t="s">
        <v>5405</v>
      </c>
      <c r="W141" s="281" t="s">
        <v>5624</v>
      </c>
      <c r="X141" s="287"/>
      <c r="Y141" s="288"/>
      <c r="Z141" s="289"/>
      <c r="AA141" s="289"/>
      <c r="AB141" s="290">
        <f>IF(OR(J141="Fail",ISBLANK(J141)),INDEX('Issue Code Table'!C:C,MATCH(N:N,'Issue Code Table'!A:A,0)),IF(M141="Critical",6,IF(M141="Significant",5,IF(M141="Moderate",3,2))))</f>
        <v>4</v>
      </c>
    </row>
    <row r="142" spans="1:28" ht="93.65" customHeight="1" x14ac:dyDescent="0.35">
      <c r="A142" s="291" t="s">
        <v>5766</v>
      </c>
      <c r="B142" s="291" t="s">
        <v>239</v>
      </c>
      <c r="C142" s="292" t="s">
        <v>240</v>
      </c>
      <c r="D142" s="291" t="s">
        <v>232</v>
      </c>
      <c r="E142" s="291" t="s">
        <v>3420</v>
      </c>
      <c r="F142" s="291" t="s">
        <v>796</v>
      </c>
      <c r="G142" s="291" t="s">
        <v>5126</v>
      </c>
      <c r="H142" s="291" t="s">
        <v>4781</v>
      </c>
      <c r="I142" s="293"/>
      <c r="J142" s="293"/>
      <c r="K142" s="293" t="s">
        <v>4940</v>
      </c>
      <c r="L142" s="294"/>
      <c r="M142" s="294" t="s">
        <v>143</v>
      </c>
      <c r="N142" s="295" t="s">
        <v>797</v>
      </c>
      <c r="O142" s="295" t="s">
        <v>1925</v>
      </c>
      <c r="P142" s="286"/>
      <c r="Q142" s="294" t="s">
        <v>390</v>
      </c>
      <c r="R142" s="294" t="s">
        <v>4115</v>
      </c>
      <c r="S142" s="291" t="s">
        <v>798</v>
      </c>
      <c r="T142" s="291"/>
      <c r="U142" s="291" t="s">
        <v>5236</v>
      </c>
      <c r="V142" s="291" t="s">
        <v>5406</v>
      </c>
      <c r="W142" s="291" t="s">
        <v>5625</v>
      </c>
      <c r="X142" s="287"/>
      <c r="Y142" s="296"/>
      <c r="Z142" s="297"/>
      <c r="AA142" s="297"/>
      <c r="AB142" s="298">
        <f>IF(OR(J142="Fail",ISBLANK(J142)),INDEX('Issue Code Table'!C:C,MATCH(N:N,'Issue Code Table'!A:A,0)),IF(M142="Critical",6,IF(M142="Significant",5,IF(M142="Moderate",3,2))))</f>
        <v>4</v>
      </c>
    </row>
    <row r="143" spans="1:28" ht="93.65" customHeight="1" x14ac:dyDescent="0.35">
      <c r="A143" s="281" t="s">
        <v>5767</v>
      </c>
      <c r="B143" s="281" t="s">
        <v>277</v>
      </c>
      <c r="C143" s="299" t="s">
        <v>278</v>
      </c>
      <c r="D143" s="281" t="s">
        <v>232</v>
      </c>
      <c r="E143" s="281" t="s">
        <v>3422</v>
      </c>
      <c r="F143" s="281" t="s">
        <v>788</v>
      </c>
      <c r="G143" s="281" t="s">
        <v>5127</v>
      </c>
      <c r="H143" s="281" t="s">
        <v>4782</v>
      </c>
      <c r="I143" s="282"/>
      <c r="J143" s="282"/>
      <c r="K143" s="282" t="s">
        <v>5008</v>
      </c>
      <c r="L143" s="284" t="s">
        <v>6056</v>
      </c>
      <c r="M143" s="284" t="s">
        <v>143</v>
      </c>
      <c r="N143" s="285" t="s">
        <v>899</v>
      </c>
      <c r="O143" s="285" t="s">
        <v>1757</v>
      </c>
      <c r="P143" s="286"/>
      <c r="Q143" s="284" t="s">
        <v>390</v>
      </c>
      <c r="R143" s="284" t="s">
        <v>4116</v>
      </c>
      <c r="S143" s="281" t="s">
        <v>2895</v>
      </c>
      <c r="T143" s="281"/>
      <c r="U143" s="281" t="s">
        <v>5237</v>
      </c>
      <c r="V143" s="281" t="s">
        <v>5407</v>
      </c>
      <c r="W143" s="281" t="s">
        <v>5626</v>
      </c>
      <c r="X143" s="287"/>
      <c r="Y143" s="288"/>
      <c r="Z143" s="289"/>
      <c r="AA143" s="289"/>
      <c r="AB143" s="290">
        <f>IF(OR(J143="Fail",ISBLANK(J143)),INDEX('Issue Code Table'!C:C,MATCH(N:N,'Issue Code Table'!A:A,0)),IF(M143="Critical",6,IF(M143="Significant",5,IF(M143="Moderate",3,2))))</f>
        <v>7</v>
      </c>
    </row>
    <row r="144" spans="1:28" ht="93.65" customHeight="1" x14ac:dyDescent="0.35">
      <c r="A144" s="291" t="s">
        <v>5768</v>
      </c>
      <c r="B144" s="291" t="s">
        <v>277</v>
      </c>
      <c r="C144" s="292" t="s">
        <v>278</v>
      </c>
      <c r="D144" s="291" t="s">
        <v>232</v>
      </c>
      <c r="E144" s="291" t="s">
        <v>3424</v>
      </c>
      <c r="F144" s="291" t="s">
        <v>2555</v>
      </c>
      <c r="G144" s="291" t="s">
        <v>5128</v>
      </c>
      <c r="H144" s="291" t="s">
        <v>4783</v>
      </c>
      <c r="I144" s="293"/>
      <c r="J144" s="293"/>
      <c r="K144" s="293" t="s">
        <v>5009</v>
      </c>
      <c r="L144" s="294"/>
      <c r="M144" s="294"/>
      <c r="N144" s="295" t="s">
        <v>899</v>
      </c>
      <c r="O144" s="295" t="s">
        <v>1757</v>
      </c>
      <c r="P144" s="286"/>
      <c r="Q144" s="294" t="s">
        <v>390</v>
      </c>
      <c r="R144" s="294" t="s">
        <v>4117</v>
      </c>
      <c r="S144" s="291" t="s">
        <v>2896</v>
      </c>
      <c r="T144" s="291"/>
      <c r="U144" s="291" t="s">
        <v>5238</v>
      </c>
      <c r="V144" s="291" t="s">
        <v>5408</v>
      </c>
      <c r="W144" s="291" t="s">
        <v>5627</v>
      </c>
      <c r="X144" s="287"/>
      <c r="Y144" s="296"/>
      <c r="Z144" s="297"/>
      <c r="AA144" s="297"/>
      <c r="AB144" s="298">
        <f>IF(OR(J144="Fail",ISBLANK(J144)),INDEX('Issue Code Table'!C:C,MATCH(N:N,'Issue Code Table'!A:A,0)),IF(M144="Critical",6,IF(M144="Significant",5,IF(M144="Moderate",3,2))))</f>
        <v>7</v>
      </c>
    </row>
    <row r="145" spans="1:28" ht="93.65" customHeight="1" x14ac:dyDescent="0.35">
      <c r="A145" s="281" t="s">
        <v>548</v>
      </c>
      <c r="B145" s="281" t="s">
        <v>270</v>
      </c>
      <c r="C145" s="299" t="s">
        <v>271</v>
      </c>
      <c r="D145" s="281" t="s">
        <v>232</v>
      </c>
      <c r="E145" s="281" t="s">
        <v>3338</v>
      </c>
      <c r="F145" s="281" t="s">
        <v>1139</v>
      </c>
      <c r="G145" s="281" t="s">
        <v>5158</v>
      </c>
      <c r="H145" s="281" t="s">
        <v>4690</v>
      </c>
      <c r="I145" s="282"/>
      <c r="J145" s="282"/>
      <c r="K145" s="282" t="s">
        <v>4871</v>
      </c>
      <c r="L145" s="284" t="s">
        <v>549</v>
      </c>
      <c r="M145" s="284" t="s">
        <v>143</v>
      </c>
      <c r="N145" s="285" t="s">
        <v>445</v>
      </c>
      <c r="O145" s="285" t="s">
        <v>446</v>
      </c>
      <c r="P145" s="286"/>
      <c r="Q145" s="284" t="s">
        <v>264</v>
      </c>
      <c r="R145" s="284" t="s">
        <v>265</v>
      </c>
      <c r="S145" s="281" t="s">
        <v>280</v>
      </c>
      <c r="T145" s="281" t="s">
        <v>7059</v>
      </c>
      <c r="U145" s="281" t="s">
        <v>5266</v>
      </c>
      <c r="V145" s="281" t="s">
        <v>5320</v>
      </c>
      <c r="W145" s="281" t="s">
        <v>5503</v>
      </c>
      <c r="X145" s="287"/>
      <c r="Y145" s="288"/>
      <c r="Z145" s="289"/>
      <c r="AA145" s="289"/>
      <c r="AB145" s="290">
        <f>IF(OR(J145="Fail",ISBLANK(J145)),INDEX('Issue Code Table'!C:C,MATCH(N:N,'Issue Code Table'!A:A,0)),IF(M145="Critical",6,IF(M145="Significant",5,IF(M145="Moderate",3,2))))</f>
        <v>7</v>
      </c>
    </row>
    <row r="146" spans="1:28" ht="93.65" customHeight="1" x14ac:dyDescent="0.35">
      <c r="A146" s="291" t="s">
        <v>5769</v>
      </c>
      <c r="B146" s="291" t="s">
        <v>277</v>
      </c>
      <c r="C146" s="292" t="s">
        <v>278</v>
      </c>
      <c r="D146" s="291" t="s">
        <v>232</v>
      </c>
      <c r="E146" s="291" t="s">
        <v>3425</v>
      </c>
      <c r="F146" s="291" t="s">
        <v>2556</v>
      </c>
      <c r="G146" s="291" t="s">
        <v>5129</v>
      </c>
      <c r="H146" s="291" t="s">
        <v>4785</v>
      </c>
      <c r="I146" s="293"/>
      <c r="J146" s="293"/>
      <c r="K146" s="293" t="s">
        <v>5011</v>
      </c>
      <c r="L146" s="294"/>
      <c r="M146" s="294" t="s">
        <v>154</v>
      </c>
      <c r="N146" s="295" t="s">
        <v>558</v>
      </c>
      <c r="O146" s="295" t="s">
        <v>1744</v>
      </c>
      <c r="P146" s="286"/>
      <c r="Q146" s="294" t="s">
        <v>390</v>
      </c>
      <c r="R146" s="294" t="s">
        <v>4118</v>
      </c>
      <c r="S146" s="291" t="s">
        <v>2897</v>
      </c>
      <c r="T146" s="291"/>
      <c r="U146" s="291" t="s">
        <v>5239</v>
      </c>
      <c r="V146" s="291" t="s">
        <v>5409</v>
      </c>
      <c r="W146" s="291" t="s">
        <v>5628</v>
      </c>
      <c r="X146" s="287"/>
      <c r="Y146" s="296"/>
      <c r="Z146" s="297"/>
      <c r="AA146" s="297"/>
      <c r="AB146" s="298">
        <f>IF(OR(J146="Fail",ISBLANK(J146)),INDEX('Issue Code Table'!C:C,MATCH(N:N,'Issue Code Table'!A:A,0)),IF(M146="Critical",6,IF(M146="Significant",5,IF(M146="Moderate",3,2))))</f>
        <v>4</v>
      </c>
    </row>
    <row r="147" spans="1:28" ht="93.65" customHeight="1" x14ac:dyDescent="0.35">
      <c r="A147" s="281" t="s">
        <v>5770</v>
      </c>
      <c r="B147" s="281" t="s">
        <v>277</v>
      </c>
      <c r="C147" s="299" t="s">
        <v>278</v>
      </c>
      <c r="D147" s="281" t="s">
        <v>232</v>
      </c>
      <c r="E147" s="281" t="s">
        <v>3426</v>
      </c>
      <c r="F147" s="281" t="s">
        <v>2557</v>
      </c>
      <c r="G147" s="281" t="s">
        <v>5130</v>
      </c>
      <c r="H147" s="281" t="s">
        <v>4786</v>
      </c>
      <c r="I147" s="282"/>
      <c r="J147" s="282"/>
      <c r="K147" s="282" t="s">
        <v>4941</v>
      </c>
      <c r="L147" s="284"/>
      <c r="M147" s="284" t="s">
        <v>143</v>
      </c>
      <c r="N147" s="285" t="s">
        <v>558</v>
      </c>
      <c r="O147" s="285" t="s">
        <v>1744</v>
      </c>
      <c r="P147" s="286"/>
      <c r="Q147" s="284" t="s">
        <v>390</v>
      </c>
      <c r="R147" s="284" t="s">
        <v>4119</v>
      </c>
      <c r="S147" s="281" t="s">
        <v>2898</v>
      </c>
      <c r="T147" s="281"/>
      <c r="U147" s="281" t="s">
        <v>5240</v>
      </c>
      <c r="V147" s="281" t="s">
        <v>5410</v>
      </c>
      <c r="W147" s="281" t="s">
        <v>5629</v>
      </c>
      <c r="X147" s="287"/>
      <c r="Y147" s="288"/>
      <c r="Z147" s="289"/>
      <c r="AA147" s="289"/>
      <c r="AB147" s="290">
        <f>IF(OR(J147="Fail",ISBLANK(J147)),INDEX('Issue Code Table'!C:C,MATCH(N:N,'Issue Code Table'!A:A,0)),IF(M147="Critical",6,IF(M147="Significant",5,IF(M147="Moderate",3,2))))</f>
        <v>4</v>
      </c>
    </row>
    <row r="148" spans="1:28" ht="93.65" customHeight="1" x14ac:dyDescent="0.35">
      <c r="A148" s="291" t="s">
        <v>5771</v>
      </c>
      <c r="B148" s="291" t="s">
        <v>270</v>
      </c>
      <c r="C148" s="292" t="s">
        <v>271</v>
      </c>
      <c r="D148" s="291" t="s">
        <v>232</v>
      </c>
      <c r="E148" s="291" t="s">
        <v>3431</v>
      </c>
      <c r="F148" s="291" t="s">
        <v>783</v>
      </c>
      <c r="G148" s="291" t="s">
        <v>5131</v>
      </c>
      <c r="H148" s="291" t="s">
        <v>4788</v>
      </c>
      <c r="I148" s="293"/>
      <c r="J148" s="293"/>
      <c r="K148" s="293" t="s">
        <v>4942</v>
      </c>
      <c r="L148" s="294"/>
      <c r="M148" s="294" t="s">
        <v>143</v>
      </c>
      <c r="N148" s="295" t="s">
        <v>205</v>
      </c>
      <c r="O148" s="295" t="s">
        <v>1675</v>
      </c>
      <c r="P148" s="286"/>
      <c r="Q148" s="294" t="s">
        <v>390</v>
      </c>
      <c r="R148" s="294" t="s">
        <v>393</v>
      </c>
      <c r="S148" s="291" t="s">
        <v>434</v>
      </c>
      <c r="T148" s="291"/>
      <c r="U148" s="291" t="s">
        <v>5241</v>
      </c>
      <c r="V148" s="291" t="s">
        <v>5394</v>
      </c>
      <c r="W148" s="291" t="s">
        <v>5613</v>
      </c>
      <c r="X148" s="287"/>
      <c r="Y148" s="296"/>
      <c r="Z148" s="297"/>
      <c r="AA148" s="297"/>
      <c r="AB148" s="298">
        <f>IF(OR(J148="Fail",ISBLANK(J148)),INDEX('Issue Code Table'!C:C,MATCH(N:N,'Issue Code Table'!A:A,0)),IF(M148="Critical",6,IF(M148="Significant",5,IF(M148="Moderate",3,2))))</f>
        <v>5</v>
      </c>
    </row>
    <row r="149" spans="1:28" ht="93.65" customHeight="1" x14ac:dyDescent="0.35">
      <c r="A149" s="281" t="s">
        <v>5772</v>
      </c>
      <c r="B149" s="281" t="s">
        <v>239</v>
      </c>
      <c r="C149" s="299" t="s">
        <v>240</v>
      </c>
      <c r="D149" s="281" t="s">
        <v>232</v>
      </c>
      <c r="E149" s="281" t="s">
        <v>3432</v>
      </c>
      <c r="F149" s="281" t="s">
        <v>794</v>
      </c>
      <c r="G149" s="281" t="s">
        <v>5132</v>
      </c>
      <c r="H149" s="281" t="s">
        <v>4789</v>
      </c>
      <c r="I149" s="282"/>
      <c r="J149" s="282"/>
      <c r="K149" s="282" t="s">
        <v>4943</v>
      </c>
      <c r="L149" s="284"/>
      <c r="M149" s="284" t="s">
        <v>218</v>
      </c>
      <c r="N149" s="285" t="s">
        <v>5030</v>
      </c>
      <c r="O149" s="285" t="s">
        <v>5029</v>
      </c>
      <c r="P149" s="286"/>
      <c r="Q149" s="284" t="s">
        <v>390</v>
      </c>
      <c r="R149" s="284" t="s">
        <v>4120</v>
      </c>
      <c r="S149" s="281" t="s">
        <v>435</v>
      </c>
      <c r="T149" s="281"/>
      <c r="U149" s="281" t="s">
        <v>5242</v>
      </c>
      <c r="V149" s="281" t="s">
        <v>5395</v>
      </c>
      <c r="W149" s="281" t="s">
        <v>5614</v>
      </c>
      <c r="X149" s="287"/>
      <c r="Y149" s="288"/>
      <c r="Z149" s="289"/>
      <c r="AA149" s="289"/>
      <c r="AB149" s="290" t="e">
        <f>IF(OR(J149="Fail",ISBLANK(J149)),INDEX('Issue Code Table'!C:C,MATCH(N:N,'Issue Code Table'!A:A,0)),IF(M149="Critical",6,IF(M149="Significant",5,IF(M149="Moderate",3,2))))</f>
        <v>#N/A</v>
      </c>
    </row>
    <row r="150" spans="1:28" ht="93.65" customHeight="1" x14ac:dyDescent="0.35">
      <c r="A150" s="291" t="s">
        <v>5773</v>
      </c>
      <c r="B150" s="291" t="s">
        <v>369</v>
      </c>
      <c r="C150" s="292" t="s">
        <v>868</v>
      </c>
      <c r="D150" s="291" t="s">
        <v>232</v>
      </c>
      <c r="E150" s="291" t="s">
        <v>3428</v>
      </c>
      <c r="F150" s="291" t="s">
        <v>4468</v>
      </c>
      <c r="G150" s="291" t="s">
        <v>5133</v>
      </c>
      <c r="H150" s="291" t="s">
        <v>4790</v>
      </c>
      <c r="I150" s="293"/>
      <c r="J150" s="293"/>
      <c r="K150" s="293" t="s">
        <v>4944</v>
      </c>
      <c r="L150" s="294"/>
      <c r="M150" s="294" t="s">
        <v>143</v>
      </c>
      <c r="N150" s="295" t="s">
        <v>172</v>
      </c>
      <c r="O150" s="295" t="s">
        <v>1964</v>
      </c>
      <c r="P150" s="286"/>
      <c r="Q150" s="294" t="s">
        <v>390</v>
      </c>
      <c r="R150" s="294" t="s">
        <v>4121</v>
      </c>
      <c r="S150" s="291" t="s">
        <v>2889</v>
      </c>
      <c r="T150" s="291"/>
      <c r="U150" s="291" t="s">
        <v>5243</v>
      </c>
      <c r="V150" s="291" t="s">
        <v>5396</v>
      </c>
      <c r="W150" s="291" t="s">
        <v>5615</v>
      </c>
      <c r="X150" s="287"/>
      <c r="Y150" s="296"/>
      <c r="Z150" s="297"/>
      <c r="AA150" s="297"/>
      <c r="AB150" s="298">
        <f>IF(OR(J150="Fail",ISBLANK(J150)),INDEX('Issue Code Table'!C:C,MATCH(N:N,'Issue Code Table'!A:A,0)),IF(M150="Critical",6,IF(M150="Significant",5,IF(M150="Moderate",3,2))))</f>
        <v>6</v>
      </c>
    </row>
    <row r="151" spans="1:28" ht="93.65" customHeight="1" x14ac:dyDescent="0.35">
      <c r="A151" s="281" t="s">
        <v>5774</v>
      </c>
      <c r="B151" s="281" t="s">
        <v>239</v>
      </c>
      <c r="C151" s="299" t="s">
        <v>240</v>
      </c>
      <c r="D151" s="281" t="s">
        <v>232</v>
      </c>
      <c r="E151" s="281" t="s">
        <v>3433</v>
      </c>
      <c r="F151" s="281" t="s">
        <v>2552</v>
      </c>
      <c r="G151" s="281" t="s">
        <v>5134</v>
      </c>
      <c r="H151" s="281" t="s">
        <v>4791</v>
      </c>
      <c r="I151" s="282"/>
      <c r="J151" s="282"/>
      <c r="K151" s="282" t="s">
        <v>4945</v>
      </c>
      <c r="L151" s="284"/>
      <c r="M151" s="284" t="s">
        <v>143</v>
      </c>
      <c r="N151" s="285" t="s">
        <v>797</v>
      </c>
      <c r="O151" s="285" t="s">
        <v>1925</v>
      </c>
      <c r="P151" s="286"/>
      <c r="Q151" s="284" t="s">
        <v>390</v>
      </c>
      <c r="R151" s="284" t="s">
        <v>4122</v>
      </c>
      <c r="S151" s="281" t="s">
        <v>1253</v>
      </c>
      <c r="T151" s="281"/>
      <c r="U151" s="281" t="s">
        <v>5244</v>
      </c>
      <c r="V151" s="281" t="s">
        <v>5397</v>
      </c>
      <c r="W151" s="281" t="s">
        <v>5616</v>
      </c>
      <c r="X151" s="287"/>
      <c r="Y151" s="288"/>
      <c r="Z151" s="289"/>
      <c r="AA151" s="289"/>
      <c r="AB151" s="290">
        <f>IF(OR(J151="Fail",ISBLANK(J151)),INDEX('Issue Code Table'!C:C,MATCH(N:N,'Issue Code Table'!A:A,0)),IF(M151="Critical",6,IF(M151="Significant",5,IF(M151="Moderate",3,2))))</f>
        <v>4</v>
      </c>
    </row>
    <row r="152" spans="1:28" ht="93.65" customHeight="1" x14ac:dyDescent="0.35">
      <c r="A152" s="291" t="s">
        <v>5775</v>
      </c>
      <c r="B152" s="293" t="s">
        <v>528</v>
      </c>
      <c r="C152" s="300" t="s">
        <v>529</v>
      </c>
      <c r="D152" s="291" t="s">
        <v>232</v>
      </c>
      <c r="E152" s="291" t="s">
        <v>1264</v>
      </c>
      <c r="F152" s="291" t="s">
        <v>1265</v>
      </c>
      <c r="G152" s="291" t="s">
        <v>2844</v>
      </c>
      <c r="H152" s="291" t="s">
        <v>4796</v>
      </c>
      <c r="I152" s="293"/>
      <c r="J152" s="293"/>
      <c r="K152" s="293" t="s">
        <v>4947</v>
      </c>
      <c r="L152" s="294"/>
      <c r="M152" s="294" t="s">
        <v>143</v>
      </c>
      <c r="N152" s="295" t="s">
        <v>1480</v>
      </c>
      <c r="O152" s="295" t="s">
        <v>1481</v>
      </c>
      <c r="P152" s="286"/>
      <c r="Q152" s="294" t="s">
        <v>386</v>
      </c>
      <c r="R152" s="294" t="s">
        <v>4124</v>
      </c>
      <c r="S152" s="291" t="s">
        <v>1266</v>
      </c>
      <c r="T152" s="291"/>
      <c r="U152" s="291" t="s">
        <v>3156</v>
      </c>
      <c r="V152" s="291" t="s">
        <v>3546</v>
      </c>
      <c r="W152" s="291" t="s">
        <v>5631</v>
      </c>
      <c r="X152" s="287"/>
      <c r="Y152" s="296"/>
      <c r="Z152" s="297"/>
      <c r="AA152" s="297"/>
      <c r="AB152" s="298">
        <f>IF(OR(J152="Fail",ISBLANK(J152)),INDEX('Issue Code Table'!C:C,MATCH(N:N,'Issue Code Table'!A:A,0)),IF(M152="Critical",6,IF(M152="Significant",5,IF(M152="Moderate",3,2))))</f>
        <v>5</v>
      </c>
    </row>
    <row r="153" spans="1:28" ht="93.65" customHeight="1" x14ac:dyDescent="0.35">
      <c r="A153" s="281" t="s">
        <v>5776</v>
      </c>
      <c r="B153" s="282" t="s">
        <v>270</v>
      </c>
      <c r="C153" s="283" t="s">
        <v>271</v>
      </c>
      <c r="D153" s="281" t="s">
        <v>232</v>
      </c>
      <c r="E153" s="281" t="s">
        <v>3435</v>
      </c>
      <c r="F153" s="281" t="s">
        <v>2638</v>
      </c>
      <c r="G153" s="281" t="s">
        <v>4374</v>
      </c>
      <c r="H153" s="281" t="s">
        <v>4797</v>
      </c>
      <c r="I153" s="282"/>
      <c r="J153" s="282"/>
      <c r="K153" s="282" t="s">
        <v>4948</v>
      </c>
      <c r="L153" s="284"/>
      <c r="M153" s="284" t="s">
        <v>143</v>
      </c>
      <c r="N153" s="285" t="s">
        <v>1480</v>
      </c>
      <c r="O153" s="285" t="s">
        <v>1481</v>
      </c>
      <c r="P153" s="286"/>
      <c r="Q153" s="284" t="s">
        <v>386</v>
      </c>
      <c r="R153" s="284" t="s">
        <v>4125</v>
      </c>
      <c r="S153" s="281" t="s">
        <v>1268</v>
      </c>
      <c r="T153" s="281"/>
      <c r="U153" s="281" t="s">
        <v>3157</v>
      </c>
      <c r="V153" s="281" t="s">
        <v>3547</v>
      </c>
      <c r="W153" s="281" t="s">
        <v>5632</v>
      </c>
      <c r="X153" s="287"/>
      <c r="Y153" s="288"/>
      <c r="Z153" s="289"/>
      <c r="AA153" s="289"/>
      <c r="AB153" s="290">
        <f>IF(OR(J153="Fail",ISBLANK(J153)),INDEX('Issue Code Table'!C:C,MATCH(N:N,'Issue Code Table'!A:A,0)),IF(M153="Critical",6,IF(M153="Significant",5,IF(M153="Moderate",3,2))))</f>
        <v>5</v>
      </c>
    </row>
    <row r="154" spans="1:28" ht="93.65" customHeight="1" x14ac:dyDescent="0.35">
      <c r="A154" s="291" t="s">
        <v>5777</v>
      </c>
      <c r="B154" s="291" t="s">
        <v>277</v>
      </c>
      <c r="C154" s="292" t="s">
        <v>278</v>
      </c>
      <c r="D154" s="291" t="s">
        <v>232</v>
      </c>
      <c r="E154" s="291" t="s">
        <v>3437</v>
      </c>
      <c r="F154" s="291" t="s">
        <v>2558</v>
      </c>
      <c r="G154" s="291" t="s">
        <v>5135</v>
      </c>
      <c r="H154" s="291" t="s">
        <v>4833</v>
      </c>
      <c r="I154" s="293"/>
      <c r="J154" s="293"/>
      <c r="K154" s="293" t="s">
        <v>4978</v>
      </c>
      <c r="L154" s="294"/>
      <c r="M154" s="294" t="s">
        <v>143</v>
      </c>
      <c r="N154" s="295" t="s">
        <v>144</v>
      </c>
      <c r="O154" s="295" t="s">
        <v>1085</v>
      </c>
      <c r="P154" s="286"/>
      <c r="Q154" s="294" t="s">
        <v>4507</v>
      </c>
      <c r="R154" s="294" t="s">
        <v>4126</v>
      </c>
      <c r="S154" s="291" t="s">
        <v>4299</v>
      </c>
      <c r="T154" s="291"/>
      <c r="U154" s="291" t="s">
        <v>5245</v>
      </c>
      <c r="V154" s="291" t="s">
        <v>5411</v>
      </c>
      <c r="W154" s="291" t="s">
        <v>5636</v>
      </c>
      <c r="X154" s="287"/>
      <c r="Y154" s="296"/>
      <c r="Z154" s="297"/>
      <c r="AA154" s="297"/>
      <c r="AB154" s="298" t="e">
        <f>IF(OR(J154="Fail",ISBLANK(J154)),INDEX('Issue Code Table'!C:C,MATCH(N:N,'Issue Code Table'!A:A,0)),IF(M154="Critical",6,IF(M154="Significant",5,IF(M154="Moderate",3,2))))</f>
        <v>#N/A</v>
      </c>
    </row>
    <row r="155" spans="1:28" ht="93.65" customHeight="1" x14ac:dyDescent="0.35">
      <c r="A155" s="281" t="s">
        <v>5778</v>
      </c>
      <c r="B155" s="282" t="s">
        <v>277</v>
      </c>
      <c r="C155" s="283" t="s">
        <v>785</v>
      </c>
      <c r="D155" s="281" t="s">
        <v>232</v>
      </c>
      <c r="E155" s="281" t="s">
        <v>5066</v>
      </c>
      <c r="F155" s="281" t="s">
        <v>5073</v>
      </c>
      <c r="G155" s="281" t="s">
        <v>5136</v>
      </c>
      <c r="H155" s="281" t="s">
        <v>6142</v>
      </c>
      <c r="I155" s="282"/>
      <c r="J155" s="282"/>
      <c r="K155" s="282" t="s">
        <v>6183</v>
      </c>
      <c r="L155" s="284"/>
      <c r="M155" s="284" t="s">
        <v>143</v>
      </c>
      <c r="N155" s="285" t="s">
        <v>1480</v>
      </c>
      <c r="O155" s="285" t="s">
        <v>1481</v>
      </c>
      <c r="P155" s="286"/>
      <c r="Q155" s="284" t="s">
        <v>4507</v>
      </c>
      <c r="R155" s="284" t="s">
        <v>4127</v>
      </c>
      <c r="S155" s="281" t="s">
        <v>2901</v>
      </c>
      <c r="T155" s="281"/>
      <c r="U155" s="281" t="s">
        <v>5246</v>
      </c>
      <c r="V155" s="281" t="s">
        <v>5412</v>
      </c>
      <c r="W155" s="281" t="s">
        <v>5637</v>
      </c>
      <c r="X155" s="287"/>
      <c r="Y155" s="288"/>
      <c r="Z155" s="289"/>
      <c r="AA155" s="289"/>
      <c r="AB155" s="290">
        <f>IF(OR(J155="Fail",ISBLANK(J155)),INDEX('Issue Code Table'!C:C,MATCH(N:N,'Issue Code Table'!A:A,0)),IF(M155="Critical",6,IF(M155="Significant",5,IF(M155="Moderate",3,2))))</f>
        <v>5</v>
      </c>
    </row>
    <row r="156" spans="1:28" ht="93.65" customHeight="1" x14ac:dyDescent="0.35">
      <c r="A156" s="291" t="s">
        <v>550</v>
      </c>
      <c r="B156" s="291" t="s">
        <v>270</v>
      </c>
      <c r="C156" s="292" t="s">
        <v>271</v>
      </c>
      <c r="D156" s="291" t="s">
        <v>232</v>
      </c>
      <c r="E156" s="291" t="s">
        <v>4497</v>
      </c>
      <c r="F156" s="291" t="s">
        <v>1141</v>
      </c>
      <c r="G156" s="291" t="s">
        <v>2783</v>
      </c>
      <c r="H156" s="291" t="s">
        <v>4691</v>
      </c>
      <c r="I156" s="293"/>
      <c r="J156" s="293"/>
      <c r="K156" s="293" t="s">
        <v>4990</v>
      </c>
      <c r="L156" s="294"/>
      <c r="M156" s="294" t="s">
        <v>143</v>
      </c>
      <c r="N156" s="295" t="s">
        <v>445</v>
      </c>
      <c r="O156" s="295" t="s">
        <v>446</v>
      </c>
      <c r="P156" s="286"/>
      <c r="Q156" s="294" t="s">
        <v>264</v>
      </c>
      <c r="R156" s="294" t="s">
        <v>268</v>
      </c>
      <c r="S156" s="291" t="s">
        <v>276</v>
      </c>
      <c r="T156" s="291"/>
      <c r="U156" s="291" t="s">
        <v>4242</v>
      </c>
      <c r="V156" s="291" t="s">
        <v>4539</v>
      </c>
      <c r="W156" s="291" t="s">
        <v>5670</v>
      </c>
      <c r="X156" s="287"/>
      <c r="Y156" s="296"/>
      <c r="Z156" s="297"/>
      <c r="AA156" s="297"/>
      <c r="AB156" s="298">
        <f>IF(OR(J156="Fail",ISBLANK(J156)),INDEX('Issue Code Table'!C:C,MATCH(N:N,'Issue Code Table'!A:A,0)),IF(M156="Critical",6,IF(M156="Significant",5,IF(M156="Moderate",3,2))))</f>
        <v>7</v>
      </c>
    </row>
    <row r="157" spans="1:28" ht="93.65" customHeight="1" x14ac:dyDescent="0.35">
      <c r="A157" s="281" t="s">
        <v>5779</v>
      </c>
      <c r="B157" s="282" t="s">
        <v>277</v>
      </c>
      <c r="C157" s="283" t="s">
        <v>785</v>
      </c>
      <c r="D157" s="281" t="s">
        <v>232</v>
      </c>
      <c r="E157" s="281" t="s">
        <v>3441</v>
      </c>
      <c r="F157" s="281" t="s">
        <v>2562</v>
      </c>
      <c r="G157" s="281" t="s">
        <v>5137</v>
      </c>
      <c r="H157" s="281" t="s">
        <v>4802</v>
      </c>
      <c r="I157" s="282"/>
      <c r="J157" s="282"/>
      <c r="K157" s="282" t="s">
        <v>4950</v>
      </c>
      <c r="L157" s="284" t="s">
        <v>7018</v>
      </c>
      <c r="M157" s="284" t="s">
        <v>143</v>
      </c>
      <c r="N157" s="285" t="s">
        <v>1480</v>
      </c>
      <c r="O157" s="285" t="s">
        <v>1481</v>
      </c>
      <c r="P157" s="286"/>
      <c r="Q157" s="284" t="s">
        <v>4128</v>
      </c>
      <c r="R157" s="284" t="s">
        <v>5038</v>
      </c>
      <c r="S157" s="281" t="s">
        <v>973</v>
      </c>
      <c r="T157" s="281"/>
      <c r="U157" s="281" t="s">
        <v>5247</v>
      </c>
      <c r="V157" s="281" t="s">
        <v>5413</v>
      </c>
      <c r="W157" s="281" t="s">
        <v>5638</v>
      </c>
      <c r="X157" s="287"/>
      <c r="Y157" s="288"/>
      <c r="Z157" s="289"/>
      <c r="AA157" s="289"/>
      <c r="AB157" s="290">
        <f>IF(OR(J157="Fail",ISBLANK(J157)),INDEX('Issue Code Table'!C:C,MATCH(N:N,'Issue Code Table'!A:A,0)),IF(M157="Critical",6,IF(M157="Significant",5,IF(M157="Moderate",3,2))))</f>
        <v>5</v>
      </c>
    </row>
    <row r="158" spans="1:28" ht="93.65" customHeight="1" x14ac:dyDescent="0.35">
      <c r="A158" s="291" t="s">
        <v>5780</v>
      </c>
      <c r="B158" s="291" t="s">
        <v>277</v>
      </c>
      <c r="C158" s="292" t="s">
        <v>278</v>
      </c>
      <c r="D158" s="291" t="s">
        <v>232</v>
      </c>
      <c r="E158" s="291" t="s">
        <v>3445</v>
      </c>
      <c r="F158" s="291" t="s">
        <v>2566</v>
      </c>
      <c r="G158" s="291" t="s">
        <v>6068</v>
      </c>
      <c r="H158" s="291" t="s">
        <v>7179</v>
      </c>
      <c r="I158" s="293"/>
      <c r="J158" s="293"/>
      <c r="K158" s="293" t="s">
        <v>4953</v>
      </c>
      <c r="L158" s="295" t="s">
        <v>6065</v>
      </c>
      <c r="M158" s="294" t="s">
        <v>143</v>
      </c>
      <c r="N158" s="295" t="s">
        <v>425</v>
      </c>
      <c r="O158" s="295" t="s">
        <v>1374</v>
      </c>
      <c r="P158" s="286"/>
      <c r="Q158" s="294" t="s">
        <v>4128</v>
      </c>
      <c r="R158" s="294" t="s">
        <v>5039</v>
      </c>
      <c r="S158" s="291" t="s">
        <v>802</v>
      </c>
      <c r="T158" s="291"/>
      <c r="U158" s="291" t="s">
        <v>6066</v>
      </c>
      <c r="V158" s="291" t="s">
        <v>6067</v>
      </c>
      <c r="W158" s="291" t="s">
        <v>5639</v>
      </c>
      <c r="X158" s="287"/>
      <c r="Y158" s="296"/>
      <c r="Z158" s="297"/>
      <c r="AA158" s="297"/>
      <c r="AB158" s="298">
        <f>IF(OR(J158="Fail",ISBLANK(J158)),INDEX('Issue Code Table'!C:C,MATCH(N:N,'Issue Code Table'!A:A,0)),IF(M158="Critical",6,IF(M158="Significant",5,IF(M158="Moderate",3,2))))</f>
        <v>5</v>
      </c>
    </row>
    <row r="159" spans="1:28" ht="93.65" customHeight="1" x14ac:dyDescent="0.35">
      <c r="A159" s="281" t="s">
        <v>5781</v>
      </c>
      <c r="B159" s="281" t="s">
        <v>277</v>
      </c>
      <c r="C159" s="299" t="s">
        <v>278</v>
      </c>
      <c r="D159" s="281" t="s">
        <v>232</v>
      </c>
      <c r="E159" s="281" t="s">
        <v>3446</v>
      </c>
      <c r="F159" s="281" t="s">
        <v>4470</v>
      </c>
      <c r="G159" s="281" t="s">
        <v>5138</v>
      </c>
      <c r="H159" s="281" t="s">
        <v>4806</v>
      </c>
      <c r="I159" s="282"/>
      <c r="J159" s="282"/>
      <c r="K159" s="282" t="s">
        <v>4954</v>
      </c>
      <c r="L159" s="284" t="s">
        <v>7018</v>
      </c>
      <c r="M159" s="284" t="s">
        <v>143</v>
      </c>
      <c r="N159" s="285" t="s">
        <v>425</v>
      </c>
      <c r="O159" s="285" t="s">
        <v>1374</v>
      </c>
      <c r="P159" s="286"/>
      <c r="Q159" s="284" t="s">
        <v>4128</v>
      </c>
      <c r="R159" s="284" t="s">
        <v>5040</v>
      </c>
      <c r="S159" s="281" t="s">
        <v>802</v>
      </c>
      <c r="T159" s="281" t="s">
        <v>7060</v>
      </c>
      <c r="U159" s="281" t="s">
        <v>5248</v>
      </c>
      <c r="V159" s="281" t="s">
        <v>5414</v>
      </c>
      <c r="W159" s="281" t="s">
        <v>5640</v>
      </c>
      <c r="X159" s="287"/>
      <c r="Y159" s="288"/>
      <c r="Z159" s="289"/>
      <c r="AA159" s="289"/>
      <c r="AB159" s="290">
        <f>IF(OR(J159="Fail",ISBLANK(J159)),INDEX('Issue Code Table'!C:C,MATCH(N:N,'Issue Code Table'!A:A,0)),IF(M159="Critical",6,IF(M159="Significant",5,IF(M159="Moderate",3,2))))</f>
        <v>5</v>
      </c>
    </row>
    <row r="160" spans="1:28" ht="93.65" customHeight="1" x14ac:dyDescent="0.35">
      <c r="A160" s="291" t="s">
        <v>5782</v>
      </c>
      <c r="B160" s="293" t="s">
        <v>277</v>
      </c>
      <c r="C160" s="300" t="s">
        <v>278</v>
      </c>
      <c r="D160" s="291" t="s">
        <v>232</v>
      </c>
      <c r="E160" s="291" t="s">
        <v>3442</v>
      </c>
      <c r="F160" s="291" t="s">
        <v>2563</v>
      </c>
      <c r="G160" s="291" t="s">
        <v>2710</v>
      </c>
      <c r="H160" s="291" t="s">
        <v>4803</v>
      </c>
      <c r="I160" s="293"/>
      <c r="J160" s="293"/>
      <c r="K160" s="293" t="s">
        <v>4951</v>
      </c>
      <c r="L160" s="294"/>
      <c r="M160" s="294" t="s">
        <v>154</v>
      </c>
      <c r="N160" s="295" t="s">
        <v>467</v>
      </c>
      <c r="O160" s="295" t="s">
        <v>1772</v>
      </c>
      <c r="P160" s="286"/>
      <c r="Q160" s="294" t="s">
        <v>4129</v>
      </c>
      <c r="R160" s="294" t="s">
        <v>5041</v>
      </c>
      <c r="S160" s="291" t="s">
        <v>2903</v>
      </c>
      <c r="T160" s="291"/>
      <c r="U160" s="291" t="s">
        <v>5249</v>
      </c>
      <c r="V160" s="291" t="s">
        <v>5415</v>
      </c>
      <c r="W160" s="291" t="s">
        <v>5641</v>
      </c>
      <c r="X160" s="287"/>
      <c r="Y160" s="296"/>
      <c r="Z160" s="297"/>
      <c r="AA160" s="297"/>
      <c r="AB160" s="298">
        <f>IF(OR(J160="Fail",ISBLANK(J160)),INDEX('Issue Code Table'!C:C,MATCH(N:N,'Issue Code Table'!A:A,0)),IF(M160="Critical",6,IF(M160="Significant",5,IF(M160="Moderate",3,2))))</f>
        <v>4</v>
      </c>
    </row>
    <row r="161" spans="1:28" ht="93.65" customHeight="1" x14ac:dyDescent="0.35">
      <c r="A161" s="281" t="s">
        <v>5783</v>
      </c>
      <c r="B161" s="282" t="s">
        <v>277</v>
      </c>
      <c r="C161" s="283" t="s">
        <v>785</v>
      </c>
      <c r="D161" s="281" t="s">
        <v>227</v>
      </c>
      <c r="E161" s="281" t="s">
        <v>3447</v>
      </c>
      <c r="F161" s="281" t="s">
        <v>2568</v>
      </c>
      <c r="G161" s="281" t="s">
        <v>5139</v>
      </c>
      <c r="H161" s="281" t="s">
        <v>4807</v>
      </c>
      <c r="I161" s="282"/>
      <c r="J161" s="282"/>
      <c r="K161" s="282" t="s">
        <v>4955</v>
      </c>
      <c r="L161" s="284" t="s">
        <v>7021</v>
      </c>
      <c r="M161" s="284" t="s">
        <v>154</v>
      </c>
      <c r="N161" s="285" t="s">
        <v>467</v>
      </c>
      <c r="O161" s="285" t="s">
        <v>1772</v>
      </c>
      <c r="P161" s="286"/>
      <c r="Q161" s="284" t="s">
        <v>4129</v>
      </c>
      <c r="R161" s="284" t="s">
        <v>5042</v>
      </c>
      <c r="S161" s="281" t="s">
        <v>2906</v>
      </c>
      <c r="T161" s="281"/>
      <c r="U161" s="281" t="s">
        <v>5250</v>
      </c>
      <c r="V161" s="281" t="s">
        <v>5420</v>
      </c>
      <c r="W161" s="281" t="s">
        <v>5646</v>
      </c>
      <c r="X161" s="287"/>
      <c r="Y161" s="288"/>
      <c r="Z161" s="289"/>
      <c r="AA161" s="289"/>
      <c r="AB161" s="290">
        <f>IF(OR(J161="Fail",ISBLANK(J161)),INDEX('Issue Code Table'!C:C,MATCH(N:N,'Issue Code Table'!A:A,0)),IF(M161="Critical",6,IF(M161="Significant",5,IF(M161="Moderate",3,2))))</f>
        <v>4</v>
      </c>
    </row>
    <row r="162" spans="1:28" ht="93.65" customHeight="1" x14ac:dyDescent="0.35">
      <c r="A162" s="291" t="s">
        <v>5784</v>
      </c>
      <c r="B162" s="293" t="s">
        <v>277</v>
      </c>
      <c r="C162" s="300" t="s">
        <v>785</v>
      </c>
      <c r="D162" s="291" t="s">
        <v>227</v>
      </c>
      <c r="E162" s="291" t="s">
        <v>3448</v>
      </c>
      <c r="F162" s="291" t="s">
        <v>2569</v>
      </c>
      <c r="G162" s="291" t="s">
        <v>5140</v>
      </c>
      <c r="H162" s="291" t="s">
        <v>4808</v>
      </c>
      <c r="I162" s="293"/>
      <c r="J162" s="293"/>
      <c r="K162" s="293" t="s">
        <v>4956</v>
      </c>
      <c r="L162" s="294"/>
      <c r="M162" s="294" t="s">
        <v>154</v>
      </c>
      <c r="N162" s="295" t="s">
        <v>467</v>
      </c>
      <c r="O162" s="295" t="s">
        <v>1772</v>
      </c>
      <c r="P162" s="286"/>
      <c r="Q162" s="294" t="s">
        <v>4129</v>
      </c>
      <c r="R162" s="294" t="s">
        <v>5043</v>
      </c>
      <c r="S162" s="291" t="s">
        <v>439</v>
      </c>
      <c r="T162" s="291"/>
      <c r="U162" s="291" t="s">
        <v>5251</v>
      </c>
      <c r="V162" s="291" t="s">
        <v>5418</v>
      </c>
      <c r="W162" s="291" t="s">
        <v>5644</v>
      </c>
      <c r="X162" s="287"/>
      <c r="Y162" s="296"/>
      <c r="Z162" s="297"/>
      <c r="AA162" s="297"/>
      <c r="AB162" s="298">
        <f>IF(OR(J162="Fail",ISBLANK(J162)),INDEX('Issue Code Table'!C:C,MATCH(N:N,'Issue Code Table'!A:A,0)),IF(M162="Critical",6,IF(M162="Significant",5,IF(M162="Moderate",3,2))))</f>
        <v>4</v>
      </c>
    </row>
    <row r="163" spans="1:28" ht="93.65" customHeight="1" x14ac:dyDescent="0.35">
      <c r="A163" s="281" t="s">
        <v>5785</v>
      </c>
      <c r="B163" s="282" t="s">
        <v>277</v>
      </c>
      <c r="C163" s="283" t="s">
        <v>278</v>
      </c>
      <c r="D163" s="281" t="s">
        <v>227</v>
      </c>
      <c r="E163" s="281" t="s">
        <v>3449</v>
      </c>
      <c r="F163" s="281" t="s">
        <v>2570</v>
      </c>
      <c r="G163" s="281" t="s">
        <v>5141</v>
      </c>
      <c r="H163" s="281" t="s">
        <v>4809</v>
      </c>
      <c r="I163" s="282"/>
      <c r="J163" s="282"/>
      <c r="K163" s="282" t="s">
        <v>4957</v>
      </c>
      <c r="L163" s="397" t="s">
        <v>7021</v>
      </c>
      <c r="M163" s="284" t="s">
        <v>154</v>
      </c>
      <c r="N163" s="285" t="s">
        <v>467</v>
      </c>
      <c r="O163" s="285" t="s">
        <v>1772</v>
      </c>
      <c r="P163" s="286"/>
      <c r="Q163" s="284" t="s">
        <v>4129</v>
      </c>
      <c r="R163" s="284" t="s">
        <v>5044</v>
      </c>
      <c r="S163" s="281" t="s">
        <v>439</v>
      </c>
      <c r="T163" s="281"/>
      <c r="U163" s="281" t="s">
        <v>5252</v>
      </c>
      <c r="V163" s="281" t="s">
        <v>5416</v>
      </c>
      <c r="W163" s="281" t="s">
        <v>5642</v>
      </c>
      <c r="X163" s="287"/>
      <c r="Y163" s="288"/>
      <c r="Z163" s="289"/>
      <c r="AA163" s="289"/>
      <c r="AB163" s="290">
        <f>IF(OR(J163="Fail",ISBLANK(J163)),INDEX('Issue Code Table'!C:C,MATCH(N:N,'Issue Code Table'!A:A,0)),IF(M163="Critical",6,IF(M163="Significant",5,IF(M163="Moderate",3,2))))</f>
        <v>4</v>
      </c>
    </row>
    <row r="164" spans="1:28" ht="93.65" customHeight="1" x14ac:dyDescent="0.35">
      <c r="A164" s="291" t="s">
        <v>5786</v>
      </c>
      <c r="B164" s="293" t="s">
        <v>277</v>
      </c>
      <c r="C164" s="300" t="s">
        <v>785</v>
      </c>
      <c r="D164" s="291" t="s">
        <v>227</v>
      </c>
      <c r="E164" s="291" t="s">
        <v>3450</v>
      </c>
      <c r="F164" s="291" t="s">
        <v>2571</v>
      </c>
      <c r="G164" s="291" t="s">
        <v>5142</v>
      </c>
      <c r="H164" s="291" t="s">
        <v>4810</v>
      </c>
      <c r="I164" s="293"/>
      <c r="J164" s="293"/>
      <c r="K164" s="293" t="s">
        <v>4958</v>
      </c>
      <c r="L164" s="294" t="s">
        <v>7021</v>
      </c>
      <c r="M164" s="294" t="s">
        <v>154</v>
      </c>
      <c r="N164" s="295" t="s">
        <v>467</v>
      </c>
      <c r="O164" s="295" t="s">
        <v>1772</v>
      </c>
      <c r="P164" s="286"/>
      <c r="Q164" s="294" t="s">
        <v>4129</v>
      </c>
      <c r="R164" s="294" t="s">
        <v>5045</v>
      </c>
      <c r="S164" s="291" t="s">
        <v>2906</v>
      </c>
      <c r="T164" s="291"/>
      <c r="U164" s="291" t="s">
        <v>5253</v>
      </c>
      <c r="V164" s="291" t="s">
        <v>5421</v>
      </c>
      <c r="W164" s="291" t="s">
        <v>5647</v>
      </c>
      <c r="X164" s="287"/>
      <c r="Y164" s="296"/>
      <c r="Z164" s="297"/>
      <c r="AA164" s="297"/>
      <c r="AB164" s="298">
        <f>IF(OR(J164="Fail",ISBLANK(J164)),INDEX('Issue Code Table'!C:C,MATCH(N:N,'Issue Code Table'!A:A,0)),IF(M164="Critical",6,IF(M164="Significant",5,IF(M164="Moderate",3,2))))</f>
        <v>4</v>
      </c>
    </row>
    <row r="165" spans="1:28" ht="93.65" customHeight="1" x14ac:dyDescent="0.35">
      <c r="A165" s="281" t="s">
        <v>5787</v>
      </c>
      <c r="B165" s="282" t="s">
        <v>277</v>
      </c>
      <c r="C165" s="283" t="s">
        <v>785</v>
      </c>
      <c r="D165" s="281" t="s">
        <v>232</v>
      </c>
      <c r="E165" s="281" t="s">
        <v>3451</v>
      </c>
      <c r="F165" s="281" t="s">
        <v>2572</v>
      </c>
      <c r="G165" s="281" t="s">
        <v>5143</v>
      </c>
      <c r="H165" s="281" t="s">
        <v>4811</v>
      </c>
      <c r="I165" s="282"/>
      <c r="J165" s="282"/>
      <c r="K165" s="282" t="s">
        <v>4959</v>
      </c>
      <c r="L165" s="284" t="s">
        <v>7020</v>
      </c>
      <c r="M165" s="284" t="s">
        <v>154</v>
      </c>
      <c r="N165" s="285" t="s">
        <v>467</v>
      </c>
      <c r="O165" s="285" t="s">
        <v>1772</v>
      </c>
      <c r="P165" s="286"/>
      <c r="Q165" s="284" t="s">
        <v>4129</v>
      </c>
      <c r="R165" s="284" t="s">
        <v>5046</v>
      </c>
      <c r="S165" s="281" t="s">
        <v>2906</v>
      </c>
      <c r="T165" s="281"/>
      <c r="U165" s="281" t="s">
        <v>5254</v>
      </c>
      <c r="V165" s="281" t="s">
        <v>5419</v>
      </c>
      <c r="W165" s="281" t="s">
        <v>5645</v>
      </c>
      <c r="X165" s="287"/>
      <c r="Y165" s="288"/>
      <c r="Z165" s="289"/>
      <c r="AA165" s="289"/>
      <c r="AB165" s="290">
        <f>IF(OR(J165="Fail",ISBLANK(J165)),INDEX('Issue Code Table'!C:C,MATCH(N:N,'Issue Code Table'!A:A,0)),IF(M165="Critical",6,IF(M165="Significant",5,IF(M165="Moderate",3,2))))</f>
        <v>4</v>
      </c>
    </row>
    <row r="166" spans="1:28" ht="93.65" customHeight="1" x14ac:dyDescent="0.35">
      <c r="A166" s="291" t="s">
        <v>5788</v>
      </c>
      <c r="B166" s="293" t="s">
        <v>277</v>
      </c>
      <c r="C166" s="300" t="s">
        <v>785</v>
      </c>
      <c r="D166" s="291" t="s">
        <v>232</v>
      </c>
      <c r="E166" s="291" t="s">
        <v>3452</v>
      </c>
      <c r="F166" s="291" t="s">
        <v>2573</v>
      </c>
      <c r="G166" s="291" t="s">
        <v>5144</v>
      </c>
      <c r="H166" s="291" t="s">
        <v>4812</v>
      </c>
      <c r="I166" s="293"/>
      <c r="J166" s="293"/>
      <c r="K166" s="293" t="s">
        <v>4960</v>
      </c>
      <c r="L166" s="294" t="s">
        <v>7020</v>
      </c>
      <c r="M166" s="294" t="s">
        <v>154</v>
      </c>
      <c r="N166" s="295" t="s">
        <v>467</v>
      </c>
      <c r="O166" s="295" t="s">
        <v>1772</v>
      </c>
      <c r="P166" s="286"/>
      <c r="Q166" s="294" t="s">
        <v>4129</v>
      </c>
      <c r="R166" s="294" t="s">
        <v>5047</v>
      </c>
      <c r="S166" s="291" t="s">
        <v>2907</v>
      </c>
      <c r="T166" s="291"/>
      <c r="U166" s="291" t="s">
        <v>5255</v>
      </c>
      <c r="V166" s="291" t="s">
        <v>5417</v>
      </c>
      <c r="W166" s="291" t="s">
        <v>5643</v>
      </c>
      <c r="X166" s="287"/>
      <c r="Y166" s="296"/>
      <c r="Z166" s="297"/>
      <c r="AA166" s="297"/>
      <c r="AB166" s="298">
        <f>IF(OR(J166="Fail",ISBLANK(J166)),INDEX('Issue Code Table'!C:C,MATCH(N:N,'Issue Code Table'!A:A,0)),IF(M166="Critical",6,IF(M166="Significant",5,IF(M166="Moderate",3,2))))</f>
        <v>4</v>
      </c>
    </row>
    <row r="167" spans="1:28" ht="93.65" customHeight="1" x14ac:dyDescent="0.35">
      <c r="A167" s="281" t="s">
        <v>551</v>
      </c>
      <c r="B167" s="282" t="s">
        <v>270</v>
      </c>
      <c r="C167" s="283" t="s">
        <v>271</v>
      </c>
      <c r="D167" s="281" t="s">
        <v>232</v>
      </c>
      <c r="E167" s="281" t="s">
        <v>5067</v>
      </c>
      <c r="F167" s="281" t="s">
        <v>5075</v>
      </c>
      <c r="G167" s="281" t="s">
        <v>5159</v>
      </c>
      <c r="H167" s="281" t="s">
        <v>6143</v>
      </c>
      <c r="I167" s="282"/>
      <c r="J167" s="282"/>
      <c r="K167" s="282" t="s">
        <v>6184</v>
      </c>
      <c r="L167" s="284"/>
      <c r="M167" s="284" t="s">
        <v>143</v>
      </c>
      <c r="N167" s="285" t="s">
        <v>205</v>
      </c>
      <c r="O167" s="285" t="s">
        <v>206</v>
      </c>
      <c r="P167" s="286"/>
      <c r="Q167" s="284" t="s">
        <v>264</v>
      </c>
      <c r="R167" s="284" t="s">
        <v>893</v>
      </c>
      <c r="S167" s="281" t="s">
        <v>552</v>
      </c>
      <c r="T167" s="281"/>
      <c r="U167" s="281" t="s">
        <v>5267</v>
      </c>
      <c r="V167" s="281" t="s">
        <v>5319</v>
      </c>
      <c r="W167" s="281" t="s">
        <v>5488</v>
      </c>
      <c r="X167" s="287"/>
      <c r="Y167" s="288"/>
      <c r="Z167" s="289"/>
      <c r="AA167" s="289"/>
      <c r="AB167" s="290">
        <f>IF(OR(J167="Fail",ISBLANK(J167)),INDEX('Issue Code Table'!C:C,MATCH(N:N,'Issue Code Table'!A:A,0)),IF(M167="Critical",6,IF(M167="Significant",5,IF(M167="Moderate",3,2))))</f>
        <v>5</v>
      </c>
    </row>
    <row r="168" spans="1:28" ht="93.65" customHeight="1" x14ac:dyDescent="0.35">
      <c r="A168" s="291" t="s">
        <v>5789</v>
      </c>
      <c r="B168" s="293" t="s">
        <v>277</v>
      </c>
      <c r="C168" s="300" t="s">
        <v>785</v>
      </c>
      <c r="D168" s="291" t="s">
        <v>232</v>
      </c>
      <c r="E168" s="291" t="s">
        <v>3443</v>
      </c>
      <c r="F168" s="291" t="s">
        <v>2564</v>
      </c>
      <c r="G168" s="291" t="s">
        <v>5145</v>
      </c>
      <c r="H168" s="291" t="s">
        <v>4804</v>
      </c>
      <c r="I168" s="293"/>
      <c r="J168" s="293"/>
      <c r="K168" s="293" t="s">
        <v>5015</v>
      </c>
      <c r="L168" s="294"/>
      <c r="M168" s="294" t="s">
        <v>154</v>
      </c>
      <c r="N168" s="295" t="s">
        <v>443</v>
      </c>
      <c r="O168" s="295" t="s">
        <v>1763</v>
      </c>
      <c r="P168" s="286"/>
      <c r="Q168" s="294" t="s">
        <v>4130</v>
      </c>
      <c r="R168" s="294" t="s">
        <v>5048</v>
      </c>
      <c r="S168" s="291" t="s">
        <v>2904</v>
      </c>
      <c r="T168" s="291"/>
      <c r="U168" s="291" t="s">
        <v>5256</v>
      </c>
      <c r="V168" s="291" t="s">
        <v>5423</v>
      </c>
      <c r="W168" s="291" t="s">
        <v>5649</v>
      </c>
      <c r="X168" s="287"/>
      <c r="Y168" s="296"/>
      <c r="Z168" s="297"/>
      <c r="AA168" s="297"/>
      <c r="AB168" s="298">
        <f>IF(OR(J168="Fail",ISBLANK(J168)),INDEX('Issue Code Table'!C:C,MATCH(N:N,'Issue Code Table'!A:A,0)),IF(M168="Critical",6,IF(M168="Significant",5,IF(M168="Moderate",3,2))))</f>
        <v>3</v>
      </c>
    </row>
    <row r="169" spans="1:28" ht="93.65" customHeight="1" x14ac:dyDescent="0.35">
      <c r="A169" s="281" t="s">
        <v>5790</v>
      </c>
      <c r="B169" s="282" t="s">
        <v>277</v>
      </c>
      <c r="C169" s="283" t="s">
        <v>785</v>
      </c>
      <c r="D169" s="281" t="s">
        <v>227</v>
      </c>
      <c r="E169" s="281" t="s">
        <v>3454</v>
      </c>
      <c r="F169" s="281" t="s">
        <v>4471</v>
      </c>
      <c r="G169" s="281" t="s">
        <v>5146</v>
      </c>
      <c r="H169" s="281" t="s">
        <v>4813</v>
      </c>
      <c r="I169" s="282"/>
      <c r="J169" s="282"/>
      <c r="K169" s="282" t="s">
        <v>5016</v>
      </c>
      <c r="L169" s="412" t="s">
        <v>7028</v>
      </c>
      <c r="M169" s="284" t="s">
        <v>154</v>
      </c>
      <c r="N169" s="285" t="s">
        <v>443</v>
      </c>
      <c r="O169" s="285" t="s">
        <v>1763</v>
      </c>
      <c r="P169" s="286"/>
      <c r="Q169" s="284" t="s">
        <v>4130</v>
      </c>
      <c r="R169" s="284" t="s">
        <v>5049</v>
      </c>
      <c r="S169" s="281" t="s">
        <v>2908</v>
      </c>
      <c r="T169" s="281"/>
      <c r="U169" s="281" t="s">
        <v>5256</v>
      </c>
      <c r="V169" s="281" t="s">
        <v>5425</v>
      </c>
      <c r="W169" s="281" t="s">
        <v>5651</v>
      </c>
      <c r="X169" s="287"/>
      <c r="Y169" s="288"/>
      <c r="Z169" s="289"/>
      <c r="AA169" s="289"/>
      <c r="AB169" s="290">
        <f>IF(OR(J169="Fail",ISBLANK(J169)),INDEX('Issue Code Table'!C:C,MATCH(N:N,'Issue Code Table'!A:A,0)),IF(M169="Critical",6,IF(M169="Significant",5,IF(M169="Moderate",3,2))))</f>
        <v>3</v>
      </c>
    </row>
    <row r="170" spans="1:28" ht="93.65" customHeight="1" x14ac:dyDescent="0.35">
      <c r="A170" s="291" t="s">
        <v>5791</v>
      </c>
      <c r="B170" s="293" t="s">
        <v>277</v>
      </c>
      <c r="C170" s="300" t="s">
        <v>785</v>
      </c>
      <c r="D170" s="291" t="s">
        <v>232</v>
      </c>
      <c r="E170" s="291" t="s">
        <v>3455</v>
      </c>
      <c r="F170" s="291" t="s">
        <v>2576</v>
      </c>
      <c r="G170" s="291" t="s">
        <v>5147</v>
      </c>
      <c r="H170" s="291" t="s">
        <v>4814</v>
      </c>
      <c r="I170" s="293"/>
      <c r="J170" s="293"/>
      <c r="K170" s="293" t="s">
        <v>5017</v>
      </c>
      <c r="L170" s="294"/>
      <c r="M170" s="294" t="s">
        <v>154</v>
      </c>
      <c r="N170" s="295" t="s">
        <v>443</v>
      </c>
      <c r="O170" s="295" t="s">
        <v>1763</v>
      </c>
      <c r="P170" s="286"/>
      <c r="Q170" s="294" t="s">
        <v>4130</v>
      </c>
      <c r="R170" s="294" t="s">
        <v>5050</v>
      </c>
      <c r="S170" s="291" t="s">
        <v>2909</v>
      </c>
      <c r="T170" s="291"/>
      <c r="U170" s="291" t="s">
        <v>5257</v>
      </c>
      <c r="V170" s="291" t="s">
        <v>5424</v>
      </c>
      <c r="W170" s="291" t="s">
        <v>5650</v>
      </c>
      <c r="X170" s="287"/>
      <c r="Y170" s="296"/>
      <c r="Z170" s="297"/>
      <c r="AA170" s="297"/>
      <c r="AB170" s="298">
        <f>IF(OR(J170="Fail",ISBLANK(J170)),INDEX('Issue Code Table'!C:C,MATCH(N:N,'Issue Code Table'!A:A,0)),IF(M170="Critical",6,IF(M170="Significant",5,IF(M170="Moderate",3,2))))</f>
        <v>3</v>
      </c>
    </row>
    <row r="171" spans="1:28" ht="93.65" customHeight="1" x14ac:dyDescent="0.35">
      <c r="A171" s="281" t="s">
        <v>5792</v>
      </c>
      <c r="B171" s="282" t="s">
        <v>277</v>
      </c>
      <c r="C171" s="283" t="s">
        <v>785</v>
      </c>
      <c r="D171" s="281" t="s">
        <v>232</v>
      </c>
      <c r="E171" s="281" t="s">
        <v>3456</v>
      </c>
      <c r="F171" s="281" t="s">
        <v>2577</v>
      </c>
      <c r="G171" s="281" t="s">
        <v>5148</v>
      </c>
      <c r="H171" s="281" t="s">
        <v>4815</v>
      </c>
      <c r="I171" s="282"/>
      <c r="J171" s="282"/>
      <c r="K171" s="282" t="s">
        <v>4815</v>
      </c>
      <c r="L171" s="284"/>
      <c r="M171" s="284" t="s">
        <v>154</v>
      </c>
      <c r="N171" s="285" t="s">
        <v>443</v>
      </c>
      <c r="O171" s="285" t="s">
        <v>1763</v>
      </c>
      <c r="P171" s="286"/>
      <c r="Q171" s="284" t="s">
        <v>4130</v>
      </c>
      <c r="R171" s="284" t="s">
        <v>5051</v>
      </c>
      <c r="S171" s="281" t="s">
        <v>2910</v>
      </c>
      <c r="T171" s="281"/>
      <c r="U171" s="281" t="s">
        <v>5257</v>
      </c>
      <c r="V171" s="281" t="s">
        <v>5422</v>
      </c>
      <c r="W171" s="281" t="s">
        <v>5648</v>
      </c>
      <c r="X171" s="287"/>
      <c r="Y171" s="288"/>
      <c r="Z171" s="289"/>
      <c r="AA171" s="289"/>
      <c r="AB171" s="290">
        <f>IF(OR(J171="Fail",ISBLANK(J171)),INDEX('Issue Code Table'!C:C,MATCH(N:N,'Issue Code Table'!A:A,0)),IF(M171="Critical",6,IF(M171="Significant",5,IF(M171="Moderate",3,2))))</f>
        <v>3</v>
      </c>
    </row>
    <row r="172" spans="1:28" ht="93.65" customHeight="1" x14ac:dyDescent="0.35">
      <c r="A172" s="291" t="s">
        <v>5793</v>
      </c>
      <c r="B172" s="291" t="s">
        <v>277</v>
      </c>
      <c r="C172" s="292" t="s">
        <v>278</v>
      </c>
      <c r="D172" s="291" t="s">
        <v>232</v>
      </c>
      <c r="E172" s="291" t="s">
        <v>3457</v>
      </c>
      <c r="F172" s="291" t="s">
        <v>2578</v>
      </c>
      <c r="G172" s="291" t="s">
        <v>5149</v>
      </c>
      <c r="H172" s="291" t="s">
        <v>4834</v>
      </c>
      <c r="I172" s="293"/>
      <c r="J172" s="293"/>
      <c r="K172" s="293" t="s">
        <v>6185</v>
      </c>
      <c r="L172" s="294" t="s">
        <v>6055</v>
      </c>
      <c r="M172" s="294" t="s">
        <v>143</v>
      </c>
      <c r="N172" s="295" t="s">
        <v>1480</v>
      </c>
      <c r="O172" s="295" t="s">
        <v>1481</v>
      </c>
      <c r="P172" s="286"/>
      <c r="Q172" s="294" t="s">
        <v>4131</v>
      </c>
      <c r="R172" s="294" t="s">
        <v>5052</v>
      </c>
      <c r="S172" s="291" t="s">
        <v>2911</v>
      </c>
      <c r="T172" s="291"/>
      <c r="U172" s="291" t="s">
        <v>5258</v>
      </c>
      <c r="V172" s="291" t="s">
        <v>5426</v>
      </c>
      <c r="W172" s="291" t="s">
        <v>5654</v>
      </c>
      <c r="X172" s="287"/>
      <c r="Y172" s="296"/>
      <c r="Z172" s="297"/>
      <c r="AA172" s="297"/>
      <c r="AB172" s="298">
        <f>IF(OR(J172="Fail",ISBLANK(J172)),INDEX('Issue Code Table'!C:C,MATCH(N:N,'Issue Code Table'!A:A,0)),IF(M172="Critical",6,IF(M172="Significant",5,IF(M172="Moderate",3,2))))</f>
        <v>5</v>
      </c>
    </row>
    <row r="173" spans="1:28" ht="93.65" customHeight="1" x14ac:dyDescent="0.35">
      <c r="A173" s="281" t="s">
        <v>5794</v>
      </c>
      <c r="B173" s="281" t="s">
        <v>277</v>
      </c>
      <c r="C173" s="299" t="s">
        <v>278</v>
      </c>
      <c r="D173" s="281" t="s">
        <v>232</v>
      </c>
      <c r="E173" s="281" t="s">
        <v>3458</v>
      </c>
      <c r="F173" s="281" t="s">
        <v>2579</v>
      </c>
      <c r="G173" s="281" t="s">
        <v>5150</v>
      </c>
      <c r="H173" s="281" t="s">
        <v>4842</v>
      </c>
      <c r="I173" s="282"/>
      <c r="J173" s="282"/>
      <c r="K173" s="282" t="s">
        <v>6186</v>
      </c>
      <c r="L173" s="284"/>
      <c r="M173" s="284" t="s">
        <v>154</v>
      </c>
      <c r="N173" s="285" t="s">
        <v>467</v>
      </c>
      <c r="O173" s="285" t="s">
        <v>1772</v>
      </c>
      <c r="P173" s="286"/>
      <c r="Q173" s="284" t="s">
        <v>4131</v>
      </c>
      <c r="R173" s="284" t="s">
        <v>5053</v>
      </c>
      <c r="S173" s="281" t="s">
        <v>2912</v>
      </c>
      <c r="T173" s="281"/>
      <c r="U173" s="281" t="s">
        <v>5259</v>
      </c>
      <c r="V173" s="281" t="s">
        <v>5427</v>
      </c>
      <c r="W173" s="281" t="s">
        <v>5655</v>
      </c>
      <c r="X173" s="287"/>
      <c r="Y173" s="288"/>
      <c r="Z173" s="289"/>
      <c r="AA173" s="289"/>
      <c r="AB173" s="290">
        <f>IF(OR(J173="Fail",ISBLANK(J173)),INDEX('Issue Code Table'!C:C,MATCH(N:N,'Issue Code Table'!A:A,0)),IF(M173="Critical",6,IF(M173="Significant",5,IF(M173="Moderate",3,2))))</f>
        <v>4</v>
      </c>
    </row>
    <row r="174" spans="1:28" ht="93.65" customHeight="1" x14ac:dyDescent="0.35">
      <c r="A174" s="291" t="s">
        <v>5795</v>
      </c>
      <c r="B174" s="293" t="s">
        <v>277</v>
      </c>
      <c r="C174" s="300" t="s">
        <v>785</v>
      </c>
      <c r="D174" s="291" t="s">
        <v>232</v>
      </c>
      <c r="E174" s="291" t="s">
        <v>3459</v>
      </c>
      <c r="F174" s="291" t="s">
        <v>1270</v>
      </c>
      <c r="G174" s="291" t="s">
        <v>5151</v>
      </c>
      <c r="H174" s="291" t="s">
        <v>7175</v>
      </c>
      <c r="I174" s="293"/>
      <c r="J174" s="293"/>
      <c r="K174" s="293" t="s">
        <v>6187</v>
      </c>
      <c r="L174" s="294"/>
      <c r="M174" s="294" t="s">
        <v>154</v>
      </c>
      <c r="N174" s="295" t="s">
        <v>467</v>
      </c>
      <c r="O174" s="295" t="s">
        <v>1772</v>
      </c>
      <c r="P174" s="286"/>
      <c r="Q174" s="294" t="s">
        <v>4131</v>
      </c>
      <c r="R174" s="294" t="s">
        <v>5054</v>
      </c>
      <c r="S174" s="291" t="s">
        <v>5181</v>
      </c>
      <c r="T174" s="291"/>
      <c r="U174" s="291" t="s">
        <v>5260</v>
      </c>
      <c r="V174" s="291" t="s">
        <v>5428</v>
      </c>
      <c r="W174" s="291" t="s">
        <v>5667</v>
      </c>
      <c r="X174" s="287"/>
      <c r="Y174" s="296"/>
      <c r="Z174" s="297"/>
      <c r="AA174" s="297"/>
      <c r="AB174" s="298">
        <f>IF(OR(J174="Fail",ISBLANK(J174)),INDEX('Issue Code Table'!C:C,MATCH(N:N,'Issue Code Table'!A:A,0)),IF(M174="Critical",6,IF(M174="Significant",5,IF(M174="Moderate",3,2))))</f>
        <v>4</v>
      </c>
    </row>
    <row r="175" spans="1:28" ht="93.65" customHeight="1" x14ac:dyDescent="0.35">
      <c r="A175" s="281" t="s">
        <v>5796</v>
      </c>
      <c r="B175" s="282" t="s">
        <v>277</v>
      </c>
      <c r="C175" s="283" t="s">
        <v>785</v>
      </c>
      <c r="D175" s="281" t="s">
        <v>232</v>
      </c>
      <c r="E175" s="281" t="s">
        <v>3460</v>
      </c>
      <c r="F175" s="281" t="s">
        <v>2577</v>
      </c>
      <c r="G175" s="281" t="s">
        <v>5152</v>
      </c>
      <c r="H175" s="281" t="s">
        <v>4818</v>
      </c>
      <c r="I175" s="282"/>
      <c r="J175" s="282"/>
      <c r="K175" s="282" t="s">
        <v>5028</v>
      </c>
      <c r="L175" s="284"/>
      <c r="M175" s="284" t="s">
        <v>154</v>
      </c>
      <c r="N175" s="285" t="s">
        <v>467</v>
      </c>
      <c r="O175" s="285" t="s">
        <v>1772</v>
      </c>
      <c r="P175" s="286"/>
      <c r="Q175" s="284" t="s">
        <v>4131</v>
      </c>
      <c r="R175" s="284" t="s">
        <v>5055</v>
      </c>
      <c r="S175" s="281" t="s">
        <v>2910</v>
      </c>
      <c r="T175" s="281"/>
      <c r="U175" s="281" t="s">
        <v>5261</v>
      </c>
      <c r="V175" s="281" t="s">
        <v>5429</v>
      </c>
      <c r="W175" s="281" t="s">
        <v>5691</v>
      </c>
      <c r="X175" s="287"/>
      <c r="Y175" s="288"/>
      <c r="Z175" s="289"/>
      <c r="AA175" s="289"/>
      <c r="AB175" s="290">
        <f>IF(OR(J175="Fail",ISBLANK(J175)),INDEX('Issue Code Table'!C:C,MATCH(N:N,'Issue Code Table'!A:A,0)),IF(M175="Critical",6,IF(M175="Significant",5,IF(M175="Moderate",3,2))))</f>
        <v>4</v>
      </c>
    </row>
    <row r="176" spans="1:28" ht="93.65" customHeight="1" x14ac:dyDescent="0.35">
      <c r="A176" s="291" t="s">
        <v>5797</v>
      </c>
      <c r="B176" s="291" t="s">
        <v>277</v>
      </c>
      <c r="C176" s="292" t="s">
        <v>278</v>
      </c>
      <c r="D176" s="291" t="s">
        <v>232</v>
      </c>
      <c r="E176" s="291" t="s">
        <v>3463</v>
      </c>
      <c r="F176" s="291" t="s">
        <v>1270</v>
      </c>
      <c r="G176" s="291" t="s">
        <v>7129</v>
      </c>
      <c r="H176" s="291" t="s">
        <v>7176</v>
      </c>
      <c r="I176" s="293"/>
      <c r="J176" s="293"/>
      <c r="K176" s="293" t="s">
        <v>4963</v>
      </c>
      <c r="L176" s="294" t="s">
        <v>7232</v>
      </c>
      <c r="M176" s="294" t="s">
        <v>143</v>
      </c>
      <c r="N176" s="295" t="s">
        <v>467</v>
      </c>
      <c r="O176" s="295" t="s">
        <v>1772</v>
      </c>
      <c r="P176" s="286"/>
      <c r="Q176" s="294" t="s">
        <v>4513</v>
      </c>
      <c r="R176" s="294" t="s">
        <v>4149</v>
      </c>
      <c r="S176" s="291" t="s">
        <v>7121</v>
      </c>
      <c r="T176" s="291"/>
      <c r="U176" s="291" t="s">
        <v>7130</v>
      </c>
      <c r="V176" s="291" t="s">
        <v>7131</v>
      </c>
      <c r="W176" s="291" t="s">
        <v>5660</v>
      </c>
      <c r="X176" s="287"/>
      <c r="Y176" s="296"/>
      <c r="Z176" s="297"/>
      <c r="AA176" s="297"/>
      <c r="AB176" s="298">
        <f>IF(OR(J176="Fail",ISBLANK(J176)),INDEX('Issue Code Table'!C:C,MATCH(N:N,'Issue Code Table'!A:A,0)),IF(M176="Critical",6,IF(M176="Significant",5,IF(M176="Moderate",3,2))))</f>
        <v>4</v>
      </c>
    </row>
    <row r="177" spans="1:28" ht="93.65" customHeight="1" x14ac:dyDescent="0.35">
      <c r="A177" s="281" t="s">
        <v>5798</v>
      </c>
      <c r="B177" s="282" t="s">
        <v>270</v>
      </c>
      <c r="C177" s="283" t="s">
        <v>271</v>
      </c>
      <c r="D177" s="281" t="s">
        <v>232</v>
      </c>
      <c r="E177" s="281" t="s">
        <v>3470</v>
      </c>
      <c r="F177" s="281" t="s">
        <v>2587</v>
      </c>
      <c r="G177" s="281" t="s">
        <v>2730</v>
      </c>
      <c r="H177" s="281" t="s">
        <v>4823</v>
      </c>
      <c r="I177" s="282"/>
      <c r="J177" s="282"/>
      <c r="K177" s="282" t="s">
        <v>4968</v>
      </c>
      <c r="L177" s="284"/>
      <c r="M177" s="284" t="s">
        <v>143</v>
      </c>
      <c r="N177" s="303" t="s">
        <v>1480</v>
      </c>
      <c r="O177" s="303" t="s">
        <v>1481</v>
      </c>
      <c r="P177" s="286"/>
      <c r="Q177" s="284" t="s">
        <v>4514</v>
      </c>
      <c r="R177" s="284" t="s">
        <v>4150</v>
      </c>
      <c r="S177" s="281" t="s">
        <v>2915</v>
      </c>
      <c r="T177" s="281"/>
      <c r="U177" s="281" t="s">
        <v>3043</v>
      </c>
      <c r="V177" s="281" t="s">
        <v>3665</v>
      </c>
      <c r="W177" s="281" t="s">
        <v>5663</v>
      </c>
      <c r="X177" s="287"/>
      <c r="Y177" s="288"/>
      <c r="Z177" s="289"/>
      <c r="AA177" s="289"/>
      <c r="AB177" s="290">
        <f>IF(OR(J177="Fail",ISBLANK(J177)),INDEX('Issue Code Table'!C:C,MATCH(N:N,'Issue Code Table'!A:A,0)),IF(M177="Critical",6,IF(M177="Significant",5,IF(M177="Moderate",3,2))))</f>
        <v>5</v>
      </c>
    </row>
    <row r="178" spans="1:28" ht="93.65" customHeight="1" x14ac:dyDescent="0.35">
      <c r="A178" s="291" t="s">
        <v>5799</v>
      </c>
      <c r="B178" s="293" t="s">
        <v>270</v>
      </c>
      <c r="C178" s="300" t="s">
        <v>271</v>
      </c>
      <c r="D178" s="291" t="s">
        <v>232</v>
      </c>
      <c r="E178" s="291" t="s">
        <v>4488</v>
      </c>
      <c r="F178" s="291" t="s">
        <v>2586</v>
      </c>
      <c r="G178" s="291" t="s">
        <v>5153</v>
      </c>
      <c r="H178" s="291" t="s">
        <v>4762</v>
      </c>
      <c r="I178" s="293"/>
      <c r="J178" s="293"/>
      <c r="K178" s="293" t="s">
        <v>4929</v>
      </c>
      <c r="L178" s="294"/>
      <c r="M178" s="294" t="s">
        <v>133</v>
      </c>
      <c r="N178" s="295" t="s">
        <v>899</v>
      </c>
      <c r="O178" s="295" t="s">
        <v>1757</v>
      </c>
      <c r="P178" s="286"/>
      <c r="Q178" s="294" t="s">
        <v>4514</v>
      </c>
      <c r="R178" s="294" t="s">
        <v>4151</v>
      </c>
      <c r="S178" s="291" t="s">
        <v>1272</v>
      </c>
      <c r="T178" s="291" t="s">
        <v>7061</v>
      </c>
      <c r="U178" s="291" t="s">
        <v>4231</v>
      </c>
      <c r="V178" s="291" t="s">
        <v>4632</v>
      </c>
      <c r="W178" s="291" t="s">
        <v>5662</v>
      </c>
      <c r="X178" s="287"/>
      <c r="Y178" s="296"/>
      <c r="Z178" s="297"/>
      <c r="AA178" s="297"/>
      <c r="AB178" s="298">
        <f>IF(OR(J178="Fail",ISBLANK(J178)),INDEX('Issue Code Table'!C:C,MATCH(N:N,'Issue Code Table'!A:A,0)),IF(M178="Critical",6,IF(M178="Significant",5,IF(M178="Moderate",3,2))))</f>
        <v>7</v>
      </c>
    </row>
    <row r="179" spans="1:28" ht="93.65" customHeight="1" x14ac:dyDescent="0.35">
      <c r="A179" s="281" t="s">
        <v>5800</v>
      </c>
      <c r="B179" s="281" t="s">
        <v>1260</v>
      </c>
      <c r="C179" s="299" t="s">
        <v>1261</v>
      </c>
      <c r="D179" s="281" t="s">
        <v>227</v>
      </c>
      <c r="E179" s="281" t="s">
        <v>4502</v>
      </c>
      <c r="F179" s="281" t="s">
        <v>2597</v>
      </c>
      <c r="G179" s="281" t="s">
        <v>4454</v>
      </c>
      <c r="H179" s="281" t="s">
        <v>4830</v>
      </c>
      <c r="I179" s="282"/>
      <c r="J179" s="282"/>
      <c r="K179" s="282" t="s">
        <v>4975</v>
      </c>
      <c r="L179" s="284" t="s">
        <v>6025</v>
      </c>
      <c r="M179" s="284" t="s">
        <v>143</v>
      </c>
      <c r="N179" s="285" t="s">
        <v>392</v>
      </c>
      <c r="O179" s="285" t="s">
        <v>1496</v>
      </c>
      <c r="P179" s="286"/>
      <c r="Q179" s="284" t="s">
        <v>408</v>
      </c>
      <c r="R179" s="284" t="s">
        <v>4098</v>
      </c>
      <c r="S179" s="281" t="s">
        <v>4307</v>
      </c>
      <c r="T179" s="281"/>
      <c r="U179" s="281" t="s">
        <v>4286</v>
      </c>
      <c r="V179" s="281" t="s">
        <v>4638</v>
      </c>
      <c r="W179" s="281" t="s">
        <v>5675</v>
      </c>
      <c r="X179" s="287"/>
      <c r="Y179" s="288"/>
      <c r="Z179" s="289"/>
      <c r="AA179" s="289"/>
      <c r="AB179" s="290">
        <f>IF(OR(J179="Fail",ISBLANK(J179)),INDEX('Issue Code Table'!C:C,MATCH(N:N,'Issue Code Table'!A:A,0)),IF(M179="Critical",6,IF(M179="Significant",5,IF(M179="Moderate",3,2))))</f>
        <v>6</v>
      </c>
    </row>
    <row r="180" spans="1:28" ht="93.65" customHeight="1" x14ac:dyDescent="0.35">
      <c r="A180" s="291" t="s">
        <v>5801</v>
      </c>
      <c r="B180" s="291" t="s">
        <v>270</v>
      </c>
      <c r="C180" s="292" t="s">
        <v>271</v>
      </c>
      <c r="D180" s="291" t="s">
        <v>232</v>
      </c>
      <c r="E180" s="291" t="s">
        <v>4503</v>
      </c>
      <c r="F180" s="291" t="s">
        <v>4484</v>
      </c>
      <c r="G180" s="291" t="s">
        <v>4456</v>
      </c>
      <c r="H180" s="291" t="s">
        <v>4800</v>
      </c>
      <c r="I180" s="293"/>
      <c r="J180" s="293"/>
      <c r="K180" s="293" t="s">
        <v>5014</v>
      </c>
      <c r="L180" s="294" t="s">
        <v>6025</v>
      </c>
      <c r="M180" s="294" t="s">
        <v>154</v>
      </c>
      <c r="N180" s="295" t="s">
        <v>197</v>
      </c>
      <c r="O180" s="291" t="s">
        <v>398</v>
      </c>
      <c r="P180" s="286"/>
      <c r="Q180" s="294" t="s">
        <v>408</v>
      </c>
      <c r="R180" s="294" t="s">
        <v>4099</v>
      </c>
      <c r="S180" s="291" t="s">
        <v>394</v>
      </c>
      <c r="T180" s="291" t="s">
        <v>7062</v>
      </c>
      <c r="U180" s="291" t="s">
        <v>3059</v>
      </c>
      <c r="V180" s="291" t="s">
        <v>4640</v>
      </c>
      <c r="W180" s="291" t="s">
        <v>5671</v>
      </c>
      <c r="X180" s="287"/>
      <c r="Y180" s="296"/>
      <c r="Z180" s="297"/>
      <c r="AA180" s="297"/>
      <c r="AB180" s="298">
        <f>IF(OR(J180="Fail",ISBLANK(J180)),INDEX('Issue Code Table'!C:C,MATCH(N:N,'Issue Code Table'!A:A,0)),IF(M180="Critical",6,IF(M180="Significant",5,IF(M180="Moderate",3,2))))</f>
        <v>4</v>
      </c>
    </row>
    <row r="181" spans="1:28" ht="93.65" customHeight="1" x14ac:dyDescent="0.35">
      <c r="A181" s="281" t="s">
        <v>5802</v>
      </c>
      <c r="B181" s="281" t="s">
        <v>388</v>
      </c>
      <c r="C181" s="299" t="s">
        <v>389</v>
      </c>
      <c r="D181" s="281" t="s">
        <v>232</v>
      </c>
      <c r="E181" s="281" t="s">
        <v>1235</v>
      </c>
      <c r="F181" s="281" t="s">
        <v>4472</v>
      </c>
      <c r="G181" s="281" t="s">
        <v>4394</v>
      </c>
      <c r="H181" s="281" t="s">
        <v>4824</v>
      </c>
      <c r="I181" s="282"/>
      <c r="J181" s="282"/>
      <c r="K181" s="282" t="s">
        <v>4969</v>
      </c>
      <c r="L181" s="284" t="s">
        <v>6025</v>
      </c>
      <c r="M181" s="284" t="s">
        <v>154</v>
      </c>
      <c r="N181" s="285" t="s">
        <v>197</v>
      </c>
      <c r="O181" s="281" t="s">
        <v>398</v>
      </c>
      <c r="P181" s="286"/>
      <c r="Q181" s="284" t="s">
        <v>408</v>
      </c>
      <c r="R181" s="284" t="s">
        <v>4152</v>
      </c>
      <c r="S181" s="281" t="s">
        <v>4301</v>
      </c>
      <c r="T181" s="281"/>
      <c r="U181" s="281" t="s">
        <v>4234</v>
      </c>
      <c r="V181" s="281" t="s">
        <v>4637</v>
      </c>
      <c r="W181" s="281" t="s">
        <v>5674</v>
      </c>
      <c r="X181" s="287"/>
      <c r="Y181" s="288"/>
      <c r="Z181" s="289"/>
      <c r="AA181" s="289"/>
      <c r="AB181" s="290">
        <f>IF(OR(J181="Fail",ISBLANK(J181)),INDEX('Issue Code Table'!C:C,MATCH(N:N,'Issue Code Table'!A:A,0)),IF(M181="Critical",6,IF(M181="Significant",5,IF(M181="Moderate",3,2))))</f>
        <v>4</v>
      </c>
    </row>
    <row r="182" spans="1:28" ht="93.65" customHeight="1" x14ac:dyDescent="0.35">
      <c r="A182" s="291" t="s">
        <v>5803</v>
      </c>
      <c r="B182" s="291" t="s">
        <v>388</v>
      </c>
      <c r="C182" s="304" t="s">
        <v>389</v>
      </c>
      <c r="D182" s="291" t="s">
        <v>227</v>
      </c>
      <c r="E182" s="291" t="s">
        <v>3480</v>
      </c>
      <c r="F182" s="291" t="s">
        <v>4473</v>
      </c>
      <c r="G182" s="291" t="s">
        <v>5154</v>
      </c>
      <c r="H182" s="291" t="s">
        <v>4825</v>
      </c>
      <c r="I182" s="293"/>
      <c r="J182" s="293"/>
      <c r="K182" s="293" t="s">
        <v>4970</v>
      </c>
      <c r="L182" s="294"/>
      <c r="M182" s="294" t="s">
        <v>154</v>
      </c>
      <c r="N182" s="295" t="s">
        <v>197</v>
      </c>
      <c r="O182" s="295" t="s">
        <v>198</v>
      </c>
      <c r="P182" s="286"/>
      <c r="Q182" s="294" t="s">
        <v>4516</v>
      </c>
      <c r="R182" s="294" t="s">
        <v>4153</v>
      </c>
      <c r="S182" s="291" t="s">
        <v>750</v>
      </c>
      <c r="T182" s="291"/>
      <c r="U182" s="291" t="s">
        <v>5262</v>
      </c>
      <c r="V182" s="291" t="s">
        <v>5433</v>
      </c>
      <c r="W182" s="291" t="s">
        <v>5684</v>
      </c>
      <c r="X182" s="287"/>
      <c r="Y182" s="296"/>
      <c r="Z182" s="297"/>
      <c r="AA182" s="297"/>
      <c r="AB182" s="298">
        <f>IF(OR(J182="Fail",ISBLANK(J182)),INDEX('Issue Code Table'!C:C,MATCH(N:N,'Issue Code Table'!A:A,0)),IF(M182="Critical",6,IF(M182="Significant",5,IF(M182="Moderate",3,2))))</f>
        <v>4</v>
      </c>
    </row>
    <row r="183" spans="1:28" ht="93.65" customHeight="1" x14ac:dyDescent="0.35">
      <c r="A183" s="281" t="s">
        <v>5804</v>
      </c>
      <c r="B183" s="281" t="s">
        <v>388</v>
      </c>
      <c r="C183" s="305" t="s">
        <v>389</v>
      </c>
      <c r="D183" s="281" t="s">
        <v>227</v>
      </c>
      <c r="E183" s="281" t="s">
        <v>4489</v>
      </c>
      <c r="F183" s="281" t="s">
        <v>4473</v>
      </c>
      <c r="G183" s="281" t="s">
        <v>4396</v>
      </c>
      <c r="H183" s="281" t="s">
        <v>4826</v>
      </c>
      <c r="I183" s="282"/>
      <c r="J183" s="282"/>
      <c r="K183" s="282" t="s">
        <v>4971</v>
      </c>
      <c r="L183" s="284"/>
      <c r="M183" s="284" t="s">
        <v>154</v>
      </c>
      <c r="N183" s="285" t="s">
        <v>197</v>
      </c>
      <c r="O183" s="285" t="s">
        <v>198</v>
      </c>
      <c r="P183" s="286"/>
      <c r="Q183" s="284" t="s">
        <v>4516</v>
      </c>
      <c r="R183" s="284" t="s">
        <v>4154</v>
      </c>
      <c r="S183" s="281" t="s">
        <v>750</v>
      </c>
      <c r="T183" s="281"/>
      <c r="U183" s="281" t="s">
        <v>4235</v>
      </c>
      <c r="V183" s="281" t="s">
        <v>4648</v>
      </c>
      <c r="W183" s="281" t="s">
        <v>5682</v>
      </c>
      <c r="X183" s="287"/>
      <c r="Y183" s="288"/>
      <c r="Z183" s="289"/>
      <c r="AA183" s="289"/>
      <c r="AB183" s="290">
        <f>IF(OR(J183="Fail",ISBLANK(J183)),INDEX('Issue Code Table'!C:C,MATCH(N:N,'Issue Code Table'!A:A,0)),IF(M183="Critical",6,IF(M183="Significant",5,IF(M183="Moderate",3,2))))</f>
        <v>4</v>
      </c>
    </row>
    <row r="184" spans="1:28" ht="93.65" customHeight="1" x14ac:dyDescent="0.35">
      <c r="A184" s="291" t="s">
        <v>5805</v>
      </c>
      <c r="B184" s="291" t="s">
        <v>388</v>
      </c>
      <c r="C184" s="304" t="s">
        <v>389</v>
      </c>
      <c r="D184" s="291" t="s">
        <v>227</v>
      </c>
      <c r="E184" s="291" t="s">
        <v>4490</v>
      </c>
      <c r="F184" s="291" t="s">
        <v>4473</v>
      </c>
      <c r="G184" s="291" t="s">
        <v>4397</v>
      </c>
      <c r="H184" s="291" t="s">
        <v>4828</v>
      </c>
      <c r="I184" s="293"/>
      <c r="J184" s="293"/>
      <c r="K184" s="293" t="s">
        <v>4973</v>
      </c>
      <c r="L184" s="294"/>
      <c r="M184" s="294" t="s">
        <v>154</v>
      </c>
      <c r="N184" s="295" t="s">
        <v>197</v>
      </c>
      <c r="O184" s="295" t="s">
        <v>198</v>
      </c>
      <c r="P184" s="286"/>
      <c r="Q184" s="294" t="s">
        <v>4516</v>
      </c>
      <c r="R184" s="294" t="s">
        <v>4155</v>
      </c>
      <c r="S184" s="291" t="s">
        <v>750</v>
      </c>
      <c r="T184" s="291"/>
      <c r="U184" s="291" t="s">
        <v>4236</v>
      </c>
      <c r="V184" s="291" t="s">
        <v>4649</v>
      </c>
      <c r="W184" s="291" t="s">
        <v>5683</v>
      </c>
      <c r="X184" s="287"/>
      <c r="Y184" s="296"/>
      <c r="Z184" s="297"/>
      <c r="AA184" s="297"/>
      <c r="AB184" s="298">
        <f>IF(OR(J184="Fail",ISBLANK(J184)),INDEX('Issue Code Table'!C:C,MATCH(N:N,'Issue Code Table'!A:A,0)),IF(M184="Critical",6,IF(M184="Significant",5,IF(M184="Moderate",3,2))))</f>
        <v>4</v>
      </c>
    </row>
    <row r="185" spans="1:28" ht="93.65" customHeight="1" x14ac:dyDescent="0.35">
      <c r="A185" s="281" t="s">
        <v>5806</v>
      </c>
      <c r="B185" s="281" t="s">
        <v>388</v>
      </c>
      <c r="C185" s="305" t="s">
        <v>389</v>
      </c>
      <c r="D185" s="281" t="s">
        <v>232</v>
      </c>
      <c r="E185" s="281" t="s">
        <v>4491</v>
      </c>
      <c r="F185" s="281" t="s">
        <v>4474</v>
      </c>
      <c r="G185" s="281" t="s">
        <v>4398</v>
      </c>
      <c r="H185" s="281" t="s">
        <v>4835</v>
      </c>
      <c r="I185" s="282"/>
      <c r="J185" s="282"/>
      <c r="K185" s="282" t="s">
        <v>4979</v>
      </c>
      <c r="L185" s="284"/>
      <c r="M185" s="284" t="s">
        <v>154</v>
      </c>
      <c r="N185" s="285" t="s">
        <v>197</v>
      </c>
      <c r="O185" s="285" t="s">
        <v>198</v>
      </c>
      <c r="P185" s="286"/>
      <c r="Q185" s="284" t="s">
        <v>4516</v>
      </c>
      <c r="R185" s="284" t="s">
        <v>4156</v>
      </c>
      <c r="S185" s="281" t="s">
        <v>4302</v>
      </c>
      <c r="T185" s="281"/>
      <c r="U185" s="281" t="s">
        <v>4237</v>
      </c>
      <c r="V185" s="281" t="s">
        <v>4650</v>
      </c>
      <c r="W185" s="281" t="s">
        <v>5681</v>
      </c>
      <c r="X185" s="287"/>
      <c r="Y185" s="288"/>
      <c r="Z185" s="289"/>
      <c r="AA185" s="289"/>
      <c r="AB185" s="290">
        <f>IF(OR(J185="Fail",ISBLANK(J185)),INDEX('Issue Code Table'!C:C,MATCH(N:N,'Issue Code Table'!A:A,0)),IF(M185="Critical",6,IF(M185="Significant",5,IF(M185="Moderate",3,2))))</f>
        <v>4</v>
      </c>
    </row>
    <row r="186" spans="1:28" ht="93.65" customHeight="1" x14ac:dyDescent="0.35">
      <c r="A186" s="291" t="s">
        <v>5807</v>
      </c>
      <c r="B186" s="291" t="s">
        <v>388</v>
      </c>
      <c r="C186" s="304" t="s">
        <v>389</v>
      </c>
      <c r="D186" s="291" t="s">
        <v>232</v>
      </c>
      <c r="E186" s="291" t="s">
        <v>4505</v>
      </c>
      <c r="F186" s="291" t="s">
        <v>2591</v>
      </c>
      <c r="G186" s="291" t="s">
        <v>4459</v>
      </c>
      <c r="H186" s="291" t="s">
        <v>4836</v>
      </c>
      <c r="I186" s="293"/>
      <c r="J186" s="293"/>
      <c r="K186" s="293" t="s">
        <v>4980</v>
      </c>
      <c r="L186" s="294"/>
      <c r="M186" s="294" t="s">
        <v>154</v>
      </c>
      <c r="N186" s="295" t="s">
        <v>197</v>
      </c>
      <c r="O186" s="295" t="s">
        <v>198</v>
      </c>
      <c r="P186" s="286"/>
      <c r="Q186" s="294" t="s">
        <v>410</v>
      </c>
      <c r="R186" s="294" t="s">
        <v>4100</v>
      </c>
      <c r="S186" s="291" t="s">
        <v>2916</v>
      </c>
      <c r="T186" s="291"/>
      <c r="U186" s="291" t="s">
        <v>4290</v>
      </c>
      <c r="V186" s="291" t="s">
        <v>4646</v>
      </c>
      <c r="W186" s="291" t="s">
        <v>5680</v>
      </c>
      <c r="X186" s="287"/>
      <c r="Y186" s="296"/>
      <c r="Z186" s="297"/>
      <c r="AA186" s="297"/>
      <c r="AB186" s="298">
        <f>IF(OR(J186="Fail",ISBLANK(J186)),INDEX('Issue Code Table'!C:C,MATCH(N:N,'Issue Code Table'!A:A,0)),IF(M186="Critical",6,IF(M186="Significant",5,IF(M186="Moderate",3,2))))</f>
        <v>4</v>
      </c>
    </row>
    <row r="187" spans="1:28" ht="93.65" customHeight="1" x14ac:dyDescent="0.35">
      <c r="A187" s="281" t="s">
        <v>5808</v>
      </c>
      <c r="B187" s="281" t="s">
        <v>388</v>
      </c>
      <c r="C187" s="305" t="s">
        <v>389</v>
      </c>
      <c r="D187" s="281" t="s">
        <v>227</v>
      </c>
      <c r="E187" s="281" t="s">
        <v>4493</v>
      </c>
      <c r="F187" s="281" t="s">
        <v>4475</v>
      </c>
      <c r="G187" s="281" t="s">
        <v>4400</v>
      </c>
      <c r="H187" s="281" t="s">
        <v>4839</v>
      </c>
      <c r="I187" s="282"/>
      <c r="J187" s="282"/>
      <c r="K187" s="282" t="s">
        <v>4799</v>
      </c>
      <c r="L187" s="284"/>
      <c r="M187" s="284" t="s">
        <v>154</v>
      </c>
      <c r="N187" s="285" t="s">
        <v>197</v>
      </c>
      <c r="O187" s="285" t="s">
        <v>198</v>
      </c>
      <c r="P187" s="286"/>
      <c r="Q187" s="284" t="s">
        <v>410</v>
      </c>
      <c r="R187" s="284" t="s">
        <v>4157</v>
      </c>
      <c r="S187" s="281" t="s">
        <v>4303</v>
      </c>
      <c r="T187" s="281"/>
      <c r="U187" s="281" t="s">
        <v>5263</v>
      </c>
      <c r="V187" s="281" t="s">
        <v>5432</v>
      </c>
      <c r="W187" s="281" t="s">
        <v>5678</v>
      </c>
      <c r="X187" s="287"/>
      <c r="Y187" s="288"/>
      <c r="Z187" s="289"/>
      <c r="AA187" s="289"/>
      <c r="AB187" s="290">
        <f>IF(OR(J187="Fail",ISBLANK(J187)),INDEX('Issue Code Table'!C:C,MATCH(N:N,'Issue Code Table'!A:A,0)),IF(M187="Critical",6,IF(M187="Significant",5,IF(M187="Moderate",3,2))))</f>
        <v>4</v>
      </c>
    </row>
    <row r="188" spans="1:28" ht="93.65" customHeight="1" x14ac:dyDescent="0.35">
      <c r="A188" s="291" t="s">
        <v>5809</v>
      </c>
      <c r="B188" s="291" t="s">
        <v>388</v>
      </c>
      <c r="C188" s="304" t="s">
        <v>389</v>
      </c>
      <c r="D188" s="291" t="s">
        <v>227</v>
      </c>
      <c r="E188" s="291" t="s">
        <v>4494</v>
      </c>
      <c r="F188" s="291" t="s">
        <v>2592</v>
      </c>
      <c r="G188" s="291" t="s">
        <v>4401</v>
      </c>
      <c r="H188" s="291" t="s">
        <v>4840</v>
      </c>
      <c r="I188" s="293"/>
      <c r="J188" s="293"/>
      <c r="K188" s="293" t="s">
        <v>4982</v>
      </c>
      <c r="L188" s="294"/>
      <c r="M188" s="294" t="s">
        <v>154</v>
      </c>
      <c r="N188" s="295" t="s">
        <v>197</v>
      </c>
      <c r="O188" s="295" t="s">
        <v>198</v>
      </c>
      <c r="P188" s="286"/>
      <c r="Q188" s="294" t="s">
        <v>410</v>
      </c>
      <c r="R188" s="294" t="s">
        <v>4158</v>
      </c>
      <c r="S188" s="291" t="s">
        <v>387</v>
      </c>
      <c r="T188" s="291"/>
      <c r="U188" s="291" t="s">
        <v>4240</v>
      </c>
      <c r="V188" s="291" t="s">
        <v>4645</v>
      </c>
      <c r="W188" s="291" t="s">
        <v>5679</v>
      </c>
      <c r="X188" s="287"/>
      <c r="Y188" s="296"/>
      <c r="Z188" s="297"/>
      <c r="AA188" s="297"/>
      <c r="AB188" s="298">
        <f>IF(OR(J188="Fail",ISBLANK(J188)),INDEX('Issue Code Table'!C:C,MATCH(N:N,'Issue Code Table'!A:A,0)),IF(M188="Critical",6,IF(M188="Significant",5,IF(M188="Moderate",3,2))))</f>
        <v>4</v>
      </c>
    </row>
    <row r="189" spans="1:28" ht="93.65" customHeight="1" x14ac:dyDescent="0.35">
      <c r="A189" s="281" t="s">
        <v>5810</v>
      </c>
      <c r="B189" s="282" t="s">
        <v>270</v>
      </c>
      <c r="C189" s="283" t="s">
        <v>271</v>
      </c>
      <c r="D189" s="281" t="s">
        <v>232</v>
      </c>
      <c r="E189" s="281" t="s">
        <v>4495</v>
      </c>
      <c r="F189" s="281" t="s">
        <v>4476</v>
      </c>
      <c r="G189" s="281" t="s">
        <v>4402</v>
      </c>
      <c r="H189" s="281" t="s">
        <v>6144</v>
      </c>
      <c r="I189" s="282"/>
      <c r="J189" s="282"/>
      <c r="K189" s="282" t="s">
        <v>6188</v>
      </c>
      <c r="L189" s="284"/>
      <c r="M189" s="284" t="s">
        <v>154</v>
      </c>
      <c r="N189" s="285" t="s">
        <v>197</v>
      </c>
      <c r="O189" s="281" t="s">
        <v>398</v>
      </c>
      <c r="P189" s="286"/>
      <c r="Q189" s="284" t="s">
        <v>407</v>
      </c>
      <c r="R189" s="284" t="s">
        <v>414</v>
      </c>
      <c r="S189" s="281" t="s">
        <v>1229</v>
      </c>
      <c r="T189" s="281"/>
      <c r="U189" s="281" t="s">
        <v>3062</v>
      </c>
      <c r="V189" s="281" t="s">
        <v>4635</v>
      </c>
      <c r="W189" s="281" t="s">
        <v>5487</v>
      </c>
      <c r="X189" s="287"/>
      <c r="Y189" s="288"/>
      <c r="Z189" s="289"/>
      <c r="AA189" s="289"/>
      <c r="AB189" s="290">
        <f>IF(OR(J189="Fail",ISBLANK(J189)),INDEX('Issue Code Table'!C:C,MATCH(N:N,'Issue Code Table'!A:A,0)),IF(M189="Critical",6,IF(M189="Significant",5,IF(M189="Moderate",3,2))))</f>
        <v>4</v>
      </c>
    </row>
    <row r="190" spans="1:28" ht="93.65" customHeight="1" x14ac:dyDescent="0.35">
      <c r="A190" s="291" t="s">
        <v>5811</v>
      </c>
      <c r="B190" s="291" t="s">
        <v>270</v>
      </c>
      <c r="C190" s="292" t="s">
        <v>271</v>
      </c>
      <c r="D190" s="291" t="s">
        <v>232</v>
      </c>
      <c r="E190" s="291" t="s">
        <v>3506</v>
      </c>
      <c r="F190" s="291" t="s">
        <v>2600</v>
      </c>
      <c r="G190" s="291" t="s">
        <v>2750</v>
      </c>
      <c r="H190" s="291" t="s">
        <v>4845</v>
      </c>
      <c r="I190" s="293"/>
      <c r="J190" s="293"/>
      <c r="K190" s="293" t="s">
        <v>5020</v>
      </c>
      <c r="L190" s="294"/>
      <c r="M190" s="294" t="s">
        <v>143</v>
      </c>
      <c r="N190" s="295" t="s">
        <v>205</v>
      </c>
      <c r="O190" s="291" t="s">
        <v>206</v>
      </c>
      <c r="P190" s="286"/>
      <c r="Q190" s="294" t="s">
        <v>471</v>
      </c>
      <c r="R190" s="294" t="s">
        <v>486</v>
      </c>
      <c r="S190" s="291" t="s">
        <v>2927</v>
      </c>
      <c r="T190" s="291"/>
      <c r="U190" s="291" t="s">
        <v>3063</v>
      </c>
      <c r="V190" s="291" t="s">
        <v>3687</v>
      </c>
      <c r="W190" s="291" t="s">
        <v>5695</v>
      </c>
      <c r="X190" s="287"/>
      <c r="Y190" s="296"/>
      <c r="Z190" s="297"/>
      <c r="AA190" s="297"/>
      <c r="AB190" s="298">
        <f>IF(OR(J190="Fail",ISBLANK(J190)),INDEX('Issue Code Table'!C:C,MATCH(N:N,'Issue Code Table'!A:A,0)),IF(M190="Critical",6,IF(M190="Significant",5,IF(M190="Moderate",3,2))))</f>
        <v>5</v>
      </c>
    </row>
    <row r="191" spans="1:28" ht="93.65" customHeight="1" x14ac:dyDescent="0.35">
      <c r="A191" s="281" t="s">
        <v>555</v>
      </c>
      <c r="B191" s="282" t="s">
        <v>239</v>
      </c>
      <c r="C191" s="283" t="s">
        <v>240</v>
      </c>
      <c r="D191" s="281" t="s">
        <v>232</v>
      </c>
      <c r="E191" s="281" t="s">
        <v>4498</v>
      </c>
      <c r="F191" s="281" t="s">
        <v>288</v>
      </c>
      <c r="G191" s="281" t="s">
        <v>5160</v>
      </c>
      <c r="H191" s="281" t="s">
        <v>4692</v>
      </c>
      <c r="I191" s="282"/>
      <c r="J191" s="282"/>
      <c r="K191" s="282" t="s">
        <v>4872</v>
      </c>
      <c r="L191" s="284"/>
      <c r="M191" s="284" t="s">
        <v>154</v>
      </c>
      <c r="N191" s="285" t="s">
        <v>553</v>
      </c>
      <c r="O191" s="285" t="s">
        <v>554</v>
      </c>
      <c r="P191" s="286"/>
      <c r="Q191" s="284" t="s">
        <v>274</v>
      </c>
      <c r="R191" s="284" t="s">
        <v>275</v>
      </c>
      <c r="S191" s="281" t="s">
        <v>290</v>
      </c>
      <c r="T191" s="281"/>
      <c r="U191" s="281" t="s">
        <v>5268</v>
      </c>
      <c r="V191" s="281" t="s">
        <v>5315</v>
      </c>
      <c r="W191" s="281" t="s">
        <v>5480</v>
      </c>
      <c r="X191" s="287"/>
      <c r="Y191" s="288"/>
      <c r="Z191" s="289"/>
      <c r="AA191" s="289"/>
      <c r="AB191" s="290">
        <f>IF(OR(J191="Fail",ISBLANK(J191)),INDEX('Issue Code Table'!C:C,MATCH(N:N,'Issue Code Table'!A:A,0)),IF(M191="Critical",6,IF(M191="Significant",5,IF(M191="Moderate",3,2))))</f>
        <v>5</v>
      </c>
    </row>
    <row r="192" spans="1:28" ht="93.65" customHeight="1" x14ac:dyDescent="0.35">
      <c r="A192" s="291" t="s">
        <v>556</v>
      </c>
      <c r="B192" s="293" t="s">
        <v>270</v>
      </c>
      <c r="C192" s="300" t="s">
        <v>271</v>
      </c>
      <c r="D192" s="291" t="s">
        <v>232</v>
      </c>
      <c r="E192" s="291" t="s">
        <v>3334</v>
      </c>
      <c r="F192" s="291" t="s">
        <v>557</v>
      </c>
      <c r="G192" s="291" t="s">
        <v>2786</v>
      </c>
      <c r="H192" s="291" t="s">
        <v>4696</v>
      </c>
      <c r="I192" s="293"/>
      <c r="J192" s="293"/>
      <c r="K192" s="293" t="s">
        <v>4874</v>
      </c>
      <c r="L192" s="294"/>
      <c r="M192" s="294" t="s">
        <v>154</v>
      </c>
      <c r="N192" s="295" t="s">
        <v>558</v>
      </c>
      <c r="O192" s="295" t="s">
        <v>559</v>
      </c>
      <c r="P192" s="286"/>
      <c r="Q192" s="294" t="s">
        <v>286</v>
      </c>
      <c r="R192" s="294" t="s">
        <v>4063</v>
      </c>
      <c r="S192" s="291" t="s">
        <v>561</v>
      </c>
      <c r="T192" s="291"/>
      <c r="U192" s="291" t="s">
        <v>5269</v>
      </c>
      <c r="V192" s="291" t="s">
        <v>5434</v>
      </c>
      <c r="W192" s="291" t="s">
        <v>5685</v>
      </c>
      <c r="X192" s="287"/>
      <c r="Y192" s="296"/>
      <c r="Z192" s="297"/>
      <c r="AA192" s="297"/>
      <c r="AB192" s="298">
        <f>IF(OR(J192="Fail",ISBLANK(J192)),INDEX('Issue Code Table'!C:C,MATCH(N:N,'Issue Code Table'!A:A,0)),IF(M192="Critical",6,IF(M192="Significant",5,IF(M192="Moderate",3,2))))</f>
        <v>4</v>
      </c>
    </row>
    <row r="193" spans="1:28" ht="93.65" customHeight="1" x14ac:dyDescent="0.35">
      <c r="A193" s="281" t="s">
        <v>562</v>
      </c>
      <c r="B193" s="282" t="s">
        <v>270</v>
      </c>
      <c r="C193" s="283" t="s">
        <v>271</v>
      </c>
      <c r="D193" s="281" t="s">
        <v>232</v>
      </c>
      <c r="E193" s="281" t="s">
        <v>563</v>
      </c>
      <c r="F193" s="281" t="s">
        <v>1149</v>
      </c>
      <c r="G193" s="281" t="s">
        <v>5161</v>
      </c>
      <c r="H193" s="281" t="s">
        <v>4697</v>
      </c>
      <c r="I193" s="282"/>
      <c r="J193" s="282"/>
      <c r="K193" s="282" t="s">
        <v>4875</v>
      </c>
      <c r="L193" s="284"/>
      <c r="M193" s="284" t="s">
        <v>143</v>
      </c>
      <c r="N193" s="285" t="s">
        <v>205</v>
      </c>
      <c r="O193" s="285" t="s">
        <v>206</v>
      </c>
      <c r="P193" s="286"/>
      <c r="Q193" s="284" t="s">
        <v>286</v>
      </c>
      <c r="R193" s="284" t="s">
        <v>4064</v>
      </c>
      <c r="S193" s="281" t="s">
        <v>564</v>
      </c>
      <c r="T193" s="281" t="s">
        <v>7063</v>
      </c>
      <c r="U193" s="281" t="s">
        <v>5270</v>
      </c>
      <c r="V193" s="281" t="s">
        <v>5435</v>
      </c>
      <c r="W193" s="281" t="s">
        <v>5686</v>
      </c>
      <c r="X193" s="287"/>
      <c r="Y193" s="288"/>
      <c r="Z193" s="289"/>
      <c r="AA193" s="289"/>
      <c r="AB193" s="290">
        <f>IF(OR(J193="Fail",ISBLANK(J193)),INDEX('Issue Code Table'!C:C,MATCH(N:N,'Issue Code Table'!A:A,0)),IF(M193="Critical",6,IF(M193="Significant",5,IF(M193="Moderate",3,2))))</f>
        <v>5</v>
      </c>
    </row>
    <row r="194" spans="1:28" ht="93.65" customHeight="1" x14ac:dyDescent="0.35">
      <c r="A194" s="291" t="s">
        <v>565</v>
      </c>
      <c r="B194" s="293" t="s">
        <v>270</v>
      </c>
      <c r="C194" s="300" t="s">
        <v>271</v>
      </c>
      <c r="D194" s="291" t="s">
        <v>232</v>
      </c>
      <c r="E194" s="291" t="s">
        <v>3335</v>
      </c>
      <c r="F194" s="291" t="s">
        <v>1151</v>
      </c>
      <c r="G194" s="291" t="s">
        <v>2788</v>
      </c>
      <c r="H194" s="291" t="s">
        <v>4698</v>
      </c>
      <c r="I194" s="293"/>
      <c r="J194" s="293"/>
      <c r="K194" s="293" t="s">
        <v>4876</v>
      </c>
      <c r="L194" s="294"/>
      <c r="M194" s="294" t="s">
        <v>143</v>
      </c>
      <c r="N194" s="295" t="s">
        <v>205</v>
      </c>
      <c r="O194" s="295" t="s">
        <v>206</v>
      </c>
      <c r="P194" s="286"/>
      <c r="Q194" s="294" t="s">
        <v>286</v>
      </c>
      <c r="R194" s="294" t="s">
        <v>4065</v>
      </c>
      <c r="S194" s="291" t="s">
        <v>566</v>
      </c>
      <c r="T194" s="291"/>
      <c r="U194" s="291" t="s">
        <v>3101</v>
      </c>
      <c r="V194" s="291" t="s">
        <v>3698</v>
      </c>
      <c r="W194" s="291" t="s">
        <v>5688</v>
      </c>
      <c r="X194" s="287"/>
      <c r="Y194" s="296"/>
      <c r="Z194" s="297"/>
      <c r="AA194" s="297"/>
      <c r="AB194" s="298">
        <f>IF(OR(J194="Fail",ISBLANK(J194)),INDEX('Issue Code Table'!C:C,MATCH(N:N,'Issue Code Table'!A:A,0)),IF(M194="Critical",6,IF(M194="Significant",5,IF(M194="Moderate",3,2))))</f>
        <v>5</v>
      </c>
    </row>
    <row r="195" spans="1:28" ht="93.65" customHeight="1" x14ac:dyDescent="0.35">
      <c r="A195" s="281" t="s">
        <v>568</v>
      </c>
      <c r="B195" s="282" t="s">
        <v>270</v>
      </c>
      <c r="C195" s="283" t="s">
        <v>271</v>
      </c>
      <c r="D195" s="281" t="s">
        <v>232</v>
      </c>
      <c r="E195" s="281" t="s">
        <v>569</v>
      </c>
      <c r="F195" s="281" t="s">
        <v>4462</v>
      </c>
      <c r="G195" s="281" t="s">
        <v>4331</v>
      </c>
      <c r="H195" s="281" t="s">
        <v>6145</v>
      </c>
      <c r="I195" s="282"/>
      <c r="J195" s="282"/>
      <c r="K195" s="282" t="s">
        <v>6145</v>
      </c>
      <c r="L195" s="284"/>
      <c r="M195" s="284" t="s">
        <v>154</v>
      </c>
      <c r="N195" s="285" t="s">
        <v>272</v>
      </c>
      <c r="O195" s="285" t="s">
        <v>273</v>
      </c>
      <c r="P195" s="286"/>
      <c r="Q195" s="284" t="s">
        <v>286</v>
      </c>
      <c r="R195" s="284" t="s">
        <v>4066</v>
      </c>
      <c r="S195" s="281" t="s">
        <v>570</v>
      </c>
      <c r="T195" s="281"/>
      <c r="U195" s="281" t="s">
        <v>571</v>
      </c>
      <c r="V195" s="281" t="s">
        <v>4544</v>
      </c>
      <c r="W195" s="281" t="s">
        <v>5603</v>
      </c>
      <c r="X195" s="287"/>
      <c r="Y195" s="288"/>
      <c r="Z195" s="289"/>
      <c r="AA195" s="289"/>
      <c r="AB195" s="290">
        <f>IF(OR(J195="Fail",ISBLANK(J195)),INDEX('Issue Code Table'!C:C,MATCH(N:N,'Issue Code Table'!A:A,0)),IF(M195="Critical",6,IF(M195="Significant",5,IF(M195="Moderate",3,2))))</f>
        <v>4</v>
      </c>
    </row>
    <row r="196" spans="1:28" ht="93.65" customHeight="1" x14ac:dyDescent="0.35">
      <c r="A196" s="291" t="s">
        <v>572</v>
      </c>
      <c r="B196" s="293" t="s">
        <v>200</v>
      </c>
      <c r="C196" s="300" t="s">
        <v>201</v>
      </c>
      <c r="D196" s="291" t="s">
        <v>232</v>
      </c>
      <c r="E196" s="291" t="s">
        <v>3337</v>
      </c>
      <c r="F196" s="291" t="s">
        <v>573</v>
      </c>
      <c r="G196" s="291" t="s">
        <v>2790</v>
      </c>
      <c r="H196" s="291" t="s">
        <v>4700</v>
      </c>
      <c r="I196" s="293"/>
      <c r="J196" s="293"/>
      <c r="K196" s="293" t="s">
        <v>4878</v>
      </c>
      <c r="L196" s="294"/>
      <c r="M196" s="294" t="s">
        <v>143</v>
      </c>
      <c r="N196" s="295" t="s">
        <v>314</v>
      </c>
      <c r="O196" s="295" t="s">
        <v>315</v>
      </c>
      <c r="P196" s="286"/>
      <c r="Q196" s="294" t="s">
        <v>286</v>
      </c>
      <c r="R196" s="294" t="s">
        <v>4067</v>
      </c>
      <c r="S196" s="291" t="s">
        <v>574</v>
      </c>
      <c r="T196" s="291"/>
      <c r="U196" s="291" t="s">
        <v>5271</v>
      </c>
      <c r="V196" s="291" t="s">
        <v>5436</v>
      </c>
      <c r="W196" s="291" t="s">
        <v>5689</v>
      </c>
      <c r="X196" s="287"/>
      <c r="Y196" s="296"/>
      <c r="Z196" s="297"/>
      <c r="AA196" s="297"/>
      <c r="AB196" s="298">
        <f>IF(OR(J196="Fail",ISBLANK(J196)),INDEX('Issue Code Table'!C:C,MATCH(N:N,'Issue Code Table'!A:A,0)),IF(M196="Critical",6,IF(M196="Significant",5,IF(M196="Moderate",3,2))))</f>
        <v>5</v>
      </c>
    </row>
    <row r="197" spans="1:28" ht="93.65" customHeight="1" x14ac:dyDescent="0.35">
      <c r="A197" s="281" t="s">
        <v>575</v>
      </c>
      <c r="B197" s="282" t="s">
        <v>200</v>
      </c>
      <c r="C197" s="283" t="s">
        <v>201</v>
      </c>
      <c r="D197" s="281" t="s">
        <v>232</v>
      </c>
      <c r="E197" s="281" t="s">
        <v>3336</v>
      </c>
      <c r="F197" s="281" t="s">
        <v>576</v>
      </c>
      <c r="G197" s="281" t="s">
        <v>5162</v>
      </c>
      <c r="H197" s="281" t="s">
        <v>4699</v>
      </c>
      <c r="I197" s="282"/>
      <c r="J197" s="282"/>
      <c r="K197" s="282" t="s">
        <v>4877</v>
      </c>
      <c r="L197" s="284"/>
      <c r="M197" s="284" t="s">
        <v>143</v>
      </c>
      <c r="N197" s="285" t="s">
        <v>314</v>
      </c>
      <c r="O197" s="285" t="s">
        <v>315</v>
      </c>
      <c r="P197" s="286"/>
      <c r="Q197" s="284" t="s">
        <v>286</v>
      </c>
      <c r="R197" s="284" t="s">
        <v>4068</v>
      </c>
      <c r="S197" s="281" t="s">
        <v>577</v>
      </c>
      <c r="T197" s="281"/>
      <c r="U197" s="281" t="s">
        <v>5272</v>
      </c>
      <c r="V197" s="281" t="s">
        <v>5438</v>
      </c>
      <c r="W197" s="281" t="s">
        <v>5704</v>
      </c>
      <c r="X197" s="287"/>
      <c r="Y197" s="288"/>
      <c r="Z197" s="289"/>
      <c r="AA197" s="289"/>
      <c r="AB197" s="290">
        <f>IF(OR(J197="Fail",ISBLANK(J197)),INDEX('Issue Code Table'!C:C,MATCH(N:N,'Issue Code Table'!A:A,0)),IF(M197="Critical",6,IF(M197="Significant",5,IF(M197="Moderate",3,2))))</f>
        <v>5</v>
      </c>
    </row>
    <row r="198" spans="1:28" ht="93.65" customHeight="1" x14ac:dyDescent="0.35">
      <c r="A198" s="291" t="s">
        <v>578</v>
      </c>
      <c r="B198" s="293" t="s">
        <v>292</v>
      </c>
      <c r="C198" s="300" t="s">
        <v>293</v>
      </c>
      <c r="D198" s="291" t="s">
        <v>232</v>
      </c>
      <c r="E198" s="291" t="s">
        <v>3351</v>
      </c>
      <c r="F198" s="291" t="s">
        <v>300</v>
      </c>
      <c r="G198" s="291" t="s">
        <v>4332</v>
      </c>
      <c r="H198" s="291" t="s">
        <v>4701</v>
      </c>
      <c r="I198" s="293"/>
      <c r="J198" s="293"/>
      <c r="K198" s="293" t="s">
        <v>4879</v>
      </c>
      <c r="L198" s="294"/>
      <c r="M198" s="294" t="s">
        <v>154</v>
      </c>
      <c r="N198" s="295" t="s">
        <v>5030</v>
      </c>
      <c r="O198" s="295" t="s">
        <v>5029</v>
      </c>
      <c r="P198" s="286"/>
      <c r="Q198" s="294" t="s">
        <v>3173</v>
      </c>
      <c r="R198" s="294" t="s">
        <v>560</v>
      </c>
      <c r="S198" s="291" t="s">
        <v>303</v>
      </c>
      <c r="T198" s="291"/>
      <c r="U198" s="291" t="s">
        <v>4180</v>
      </c>
      <c r="V198" s="291" t="s">
        <v>4547</v>
      </c>
      <c r="W198" s="291" t="s">
        <v>5588</v>
      </c>
      <c r="X198" s="287"/>
      <c r="Y198" s="296"/>
      <c r="Z198" s="297"/>
      <c r="AA198" s="297"/>
      <c r="AB198" s="298" t="e">
        <f>IF(OR(J198="Fail",ISBLANK(J198)),INDEX('Issue Code Table'!C:C,MATCH(N:N,'Issue Code Table'!A:A,0)),IF(M198="Critical",6,IF(M198="Significant",5,IF(M198="Moderate",3,2))))</f>
        <v>#N/A</v>
      </c>
    </row>
    <row r="199" spans="1:28" ht="93.65" customHeight="1" x14ac:dyDescent="0.35">
      <c r="A199" s="281" t="s">
        <v>580</v>
      </c>
      <c r="B199" s="282" t="s">
        <v>292</v>
      </c>
      <c r="C199" s="283" t="s">
        <v>293</v>
      </c>
      <c r="D199" s="281" t="s">
        <v>232</v>
      </c>
      <c r="E199" s="281" t="s">
        <v>3352</v>
      </c>
      <c r="F199" s="281" t="s">
        <v>581</v>
      </c>
      <c r="G199" s="281" t="s">
        <v>2793</v>
      </c>
      <c r="H199" s="281" t="s">
        <v>4817</v>
      </c>
      <c r="I199" s="282"/>
      <c r="J199" s="282"/>
      <c r="K199" s="282" t="s">
        <v>4962</v>
      </c>
      <c r="L199" s="284"/>
      <c r="M199" s="284" t="s">
        <v>154</v>
      </c>
      <c r="N199" s="285" t="s">
        <v>5030</v>
      </c>
      <c r="O199" s="285" t="s">
        <v>5029</v>
      </c>
      <c r="P199" s="286"/>
      <c r="Q199" s="284" t="s">
        <v>3173</v>
      </c>
      <c r="R199" s="284" t="s">
        <v>902</v>
      </c>
      <c r="S199" s="281" t="s">
        <v>303</v>
      </c>
      <c r="T199" s="281"/>
      <c r="U199" s="281" t="s">
        <v>3106</v>
      </c>
      <c r="V199" s="281" t="s">
        <v>3703</v>
      </c>
      <c r="W199" s="281" t="s">
        <v>5585</v>
      </c>
      <c r="X199" s="287"/>
      <c r="Y199" s="288"/>
      <c r="Z199" s="289"/>
      <c r="AA199" s="289"/>
      <c r="AB199" s="290" t="e">
        <f>IF(OR(J199="Fail",ISBLANK(J199)),INDEX('Issue Code Table'!C:C,MATCH(N:N,'Issue Code Table'!A:A,0)),IF(M199="Critical",6,IF(M199="Significant",5,IF(M199="Moderate",3,2))))</f>
        <v>#N/A</v>
      </c>
    </row>
    <row r="200" spans="1:28" ht="93.65" customHeight="1" x14ac:dyDescent="0.35">
      <c r="A200" s="291" t="s">
        <v>582</v>
      </c>
      <c r="B200" s="293" t="s">
        <v>292</v>
      </c>
      <c r="C200" s="300" t="s">
        <v>293</v>
      </c>
      <c r="D200" s="291" t="s">
        <v>232</v>
      </c>
      <c r="E200" s="291" t="s">
        <v>3353</v>
      </c>
      <c r="F200" s="291" t="s">
        <v>304</v>
      </c>
      <c r="G200" s="291" t="s">
        <v>2794</v>
      </c>
      <c r="H200" s="291" t="s">
        <v>4703</v>
      </c>
      <c r="I200" s="293"/>
      <c r="J200" s="293"/>
      <c r="K200" s="293" t="s">
        <v>4881</v>
      </c>
      <c r="L200" s="294"/>
      <c r="M200" s="294" t="s">
        <v>154</v>
      </c>
      <c r="N200" s="295" t="s">
        <v>5030</v>
      </c>
      <c r="O200" s="295" t="s">
        <v>5029</v>
      </c>
      <c r="P200" s="286"/>
      <c r="Q200" s="294" t="s">
        <v>3173</v>
      </c>
      <c r="R200" s="294" t="s">
        <v>2439</v>
      </c>
      <c r="S200" s="291" t="s">
        <v>303</v>
      </c>
      <c r="T200" s="291"/>
      <c r="U200" s="291" t="s">
        <v>3107</v>
      </c>
      <c r="V200" s="291" t="s">
        <v>3704</v>
      </c>
      <c r="W200" s="291" t="s">
        <v>5673</v>
      </c>
      <c r="X200" s="287"/>
      <c r="Y200" s="296"/>
      <c r="Z200" s="297"/>
      <c r="AA200" s="297"/>
      <c r="AB200" s="298" t="e">
        <f>IF(OR(J200="Fail",ISBLANK(J200)),INDEX('Issue Code Table'!C:C,MATCH(N:N,'Issue Code Table'!A:A,0)),IF(M200="Critical",6,IF(M200="Significant",5,IF(M200="Moderate",3,2))))</f>
        <v>#N/A</v>
      </c>
    </row>
    <row r="201" spans="1:28" ht="93.65" customHeight="1" x14ac:dyDescent="0.35">
      <c r="A201" s="281" t="s">
        <v>584</v>
      </c>
      <c r="B201" s="282" t="s">
        <v>239</v>
      </c>
      <c r="C201" s="283" t="s">
        <v>240</v>
      </c>
      <c r="D201" s="281" t="s">
        <v>232</v>
      </c>
      <c r="E201" s="281" t="s">
        <v>1168</v>
      </c>
      <c r="F201" s="281" t="s">
        <v>2614</v>
      </c>
      <c r="G201" s="281" t="s">
        <v>4333</v>
      </c>
      <c r="H201" s="281" t="s">
        <v>4710</v>
      </c>
      <c r="I201" s="282"/>
      <c r="J201" s="282"/>
      <c r="K201" s="282" t="s">
        <v>4885</v>
      </c>
      <c r="L201" s="284" t="s">
        <v>6022</v>
      </c>
      <c r="M201" s="284" t="s">
        <v>143</v>
      </c>
      <c r="N201" s="285" t="s">
        <v>450</v>
      </c>
      <c r="O201" s="285" t="s">
        <v>538</v>
      </c>
      <c r="P201" s="286"/>
      <c r="Q201" s="284" t="s">
        <v>297</v>
      </c>
      <c r="R201" s="284" t="s">
        <v>585</v>
      </c>
      <c r="S201" s="281" t="s">
        <v>1169</v>
      </c>
      <c r="T201" s="281"/>
      <c r="U201" s="281" t="s">
        <v>4183</v>
      </c>
      <c r="V201" s="281" t="s">
        <v>4550</v>
      </c>
      <c r="W201" s="281" t="s">
        <v>5528</v>
      </c>
      <c r="X201" s="287"/>
      <c r="Y201" s="288"/>
      <c r="Z201" s="289"/>
      <c r="AA201" s="289"/>
      <c r="AB201" s="290">
        <f>IF(OR(J201="Fail",ISBLANK(J201)),INDEX('Issue Code Table'!C:C,MATCH(N:N,'Issue Code Table'!A:A,0)),IF(M201="Critical",6,IF(M201="Significant",5,IF(M201="Moderate",3,2))))</f>
        <v>5</v>
      </c>
    </row>
    <row r="202" spans="1:28" ht="93.65" customHeight="1" x14ac:dyDescent="0.35">
      <c r="A202" s="291" t="s">
        <v>586</v>
      </c>
      <c r="B202" s="293" t="s">
        <v>239</v>
      </c>
      <c r="C202" s="300" t="s">
        <v>240</v>
      </c>
      <c r="D202" s="291" t="s">
        <v>232</v>
      </c>
      <c r="E202" s="291" t="s">
        <v>1171</v>
      </c>
      <c r="F202" s="291" t="s">
        <v>2615</v>
      </c>
      <c r="G202" s="291" t="s">
        <v>4334</v>
      </c>
      <c r="H202" s="291" t="s">
        <v>4711</v>
      </c>
      <c r="I202" s="293"/>
      <c r="J202" s="293"/>
      <c r="K202" s="293" t="s">
        <v>6189</v>
      </c>
      <c r="L202" s="294" t="s">
        <v>6022</v>
      </c>
      <c r="M202" s="294" t="s">
        <v>154</v>
      </c>
      <c r="N202" s="295" t="s">
        <v>805</v>
      </c>
      <c r="O202" s="295" t="s">
        <v>1354</v>
      </c>
      <c r="P202" s="286"/>
      <c r="Q202" s="294" t="s">
        <v>297</v>
      </c>
      <c r="R202" s="294" t="s">
        <v>587</v>
      </c>
      <c r="S202" s="291" t="s">
        <v>1173</v>
      </c>
      <c r="T202" s="291"/>
      <c r="U202" s="291" t="s">
        <v>4184</v>
      </c>
      <c r="V202" s="291" t="s">
        <v>4551</v>
      </c>
      <c r="W202" s="291" t="s">
        <v>5491</v>
      </c>
      <c r="X202" s="287"/>
      <c r="Y202" s="296"/>
      <c r="Z202" s="297"/>
      <c r="AA202" s="297"/>
      <c r="AB202" s="298">
        <f>IF(OR(J202="Fail",ISBLANK(J202)),INDEX('Issue Code Table'!C:C,MATCH(N:N,'Issue Code Table'!A:A,0)),IF(M202="Critical",6,IF(M202="Significant",5,IF(M202="Moderate",3,2))))</f>
        <v>4</v>
      </c>
    </row>
    <row r="203" spans="1:28" ht="93.65" customHeight="1" x14ac:dyDescent="0.35">
      <c r="A203" s="281" t="s">
        <v>588</v>
      </c>
      <c r="B203" s="282" t="s">
        <v>239</v>
      </c>
      <c r="C203" s="283" t="s">
        <v>240</v>
      </c>
      <c r="D203" s="281" t="s">
        <v>232</v>
      </c>
      <c r="E203" s="281" t="s">
        <v>3360</v>
      </c>
      <c r="F203" s="281" t="s">
        <v>1175</v>
      </c>
      <c r="G203" s="281" t="s">
        <v>4335</v>
      </c>
      <c r="H203" s="281" t="s">
        <v>4712</v>
      </c>
      <c r="I203" s="282"/>
      <c r="J203" s="282"/>
      <c r="K203" s="282" t="s">
        <v>4996</v>
      </c>
      <c r="L203" s="284" t="s">
        <v>6022</v>
      </c>
      <c r="M203" s="284" t="s">
        <v>143</v>
      </c>
      <c r="N203" s="285" t="s">
        <v>537</v>
      </c>
      <c r="O203" s="285" t="s">
        <v>1971</v>
      </c>
      <c r="P203" s="286"/>
      <c r="Q203" s="284" t="s">
        <v>297</v>
      </c>
      <c r="R203" s="284" t="s">
        <v>589</v>
      </c>
      <c r="S203" s="281" t="s">
        <v>242</v>
      </c>
      <c r="T203" s="281" t="s">
        <v>7064</v>
      </c>
      <c r="U203" s="281" t="s">
        <v>5273</v>
      </c>
      <c r="V203" s="281" t="s">
        <v>5330</v>
      </c>
      <c r="W203" s="281" t="s">
        <v>5521</v>
      </c>
      <c r="X203" s="287"/>
      <c r="Y203" s="288"/>
      <c r="Z203" s="289"/>
      <c r="AA203" s="289"/>
      <c r="AB203" s="290">
        <f>IF(OR(J203="Fail",ISBLANK(J203)),INDEX('Issue Code Table'!C:C,MATCH(N:N,'Issue Code Table'!A:A,0)),IF(M203="Critical",6,IF(M203="Significant",5,IF(M203="Moderate",3,2))))</f>
        <v>6</v>
      </c>
    </row>
    <row r="204" spans="1:28" ht="93.65" customHeight="1" x14ac:dyDescent="0.35">
      <c r="A204" s="291" t="s">
        <v>590</v>
      </c>
      <c r="B204" s="291" t="s">
        <v>292</v>
      </c>
      <c r="C204" s="300" t="s">
        <v>293</v>
      </c>
      <c r="D204" s="291" t="s">
        <v>232</v>
      </c>
      <c r="E204" s="291" t="s">
        <v>3358</v>
      </c>
      <c r="F204" s="291" t="s">
        <v>294</v>
      </c>
      <c r="G204" s="291" t="s">
        <v>4408</v>
      </c>
      <c r="H204" s="291" t="s">
        <v>4708</v>
      </c>
      <c r="I204" s="293"/>
      <c r="J204" s="293"/>
      <c r="K204" s="293" t="s">
        <v>4884</v>
      </c>
      <c r="L204" s="294" t="s">
        <v>6023</v>
      </c>
      <c r="M204" s="294" t="s">
        <v>218</v>
      </c>
      <c r="N204" s="295" t="s">
        <v>295</v>
      </c>
      <c r="O204" s="295" t="s">
        <v>296</v>
      </c>
      <c r="P204" s="286"/>
      <c r="Q204" s="294" t="s">
        <v>297</v>
      </c>
      <c r="R204" s="294" t="s">
        <v>298</v>
      </c>
      <c r="S204" s="291" t="s">
        <v>299</v>
      </c>
      <c r="T204" s="291"/>
      <c r="U204" s="291" t="s">
        <v>5274</v>
      </c>
      <c r="V204" s="291" t="s">
        <v>5327</v>
      </c>
      <c r="W204" s="291" t="s">
        <v>5515</v>
      </c>
      <c r="X204" s="287"/>
      <c r="Y204" s="296"/>
      <c r="Z204" s="297"/>
      <c r="AA204" s="297"/>
      <c r="AB204" s="298" t="e">
        <f>IF(OR(J204="Fail",ISBLANK(J204)),INDEX('Issue Code Table'!C:C,MATCH(N:N,'Issue Code Table'!A:A,0)),IF(M204="Critical",6,IF(M204="Significant",5,IF(M204="Moderate",3,2))))</f>
        <v>#N/A</v>
      </c>
    </row>
    <row r="205" spans="1:28" ht="93.65" customHeight="1" x14ac:dyDescent="0.35">
      <c r="A205" s="281" t="s">
        <v>601</v>
      </c>
      <c r="B205" s="282" t="s">
        <v>1260</v>
      </c>
      <c r="C205" s="299" t="s">
        <v>1261</v>
      </c>
      <c r="D205" s="281" t="s">
        <v>232</v>
      </c>
      <c r="E205" s="281" t="s">
        <v>1192</v>
      </c>
      <c r="F205" s="281" t="s">
        <v>1193</v>
      </c>
      <c r="G205" s="281" t="s">
        <v>5163</v>
      </c>
      <c r="H205" s="281" t="s">
        <v>4716</v>
      </c>
      <c r="I205" s="282"/>
      <c r="J205" s="282"/>
      <c r="K205" s="282" t="s">
        <v>4889</v>
      </c>
      <c r="L205" s="284"/>
      <c r="M205" s="284" t="s">
        <v>143</v>
      </c>
      <c r="N205" s="285" t="s">
        <v>351</v>
      </c>
      <c r="O205" s="285" t="s">
        <v>1508</v>
      </c>
      <c r="P205" s="286"/>
      <c r="Q205" s="284" t="s">
        <v>308</v>
      </c>
      <c r="R205" s="284" t="s">
        <v>309</v>
      </c>
      <c r="S205" s="281" t="s">
        <v>350</v>
      </c>
      <c r="T205" s="281"/>
      <c r="U205" s="281" t="s">
        <v>5275</v>
      </c>
      <c r="V205" s="281" t="s">
        <v>5334</v>
      </c>
      <c r="W205" s="281" t="s">
        <v>5532</v>
      </c>
      <c r="X205" s="287"/>
      <c r="Y205" s="288"/>
      <c r="Z205" s="289"/>
      <c r="AA205" s="289"/>
      <c r="AB205" s="290">
        <f>IF(OR(J205="Fail",ISBLANK(J205)),INDEX('Issue Code Table'!C:C,MATCH(N:N,'Issue Code Table'!A:A,0)),IF(M205="Critical",6,IF(M205="Significant",5,IF(M205="Moderate",3,2))))</f>
        <v>3</v>
      </c>
    </row>
    <row r="206" spans="1:28" ht="93.65" customHeight="1" x14ac:dyDescent="0.35">
      <c r="A206" s="291" t="s">
        <v>602</v>
      </c>
      <c r="B206" s="293" t="s">
        <v>200</v>
      </c>
      <c r="C206" s="300" t="s">
        <v>201</v>
      </c>
      <c r="D206" s="291" t="s">
        <v>232</v>
      </c>
      <c r="E206" s="291" t="s">
        <v>3373</v>
      </c>
      <c r="F206" s="291" t="s">
        <v>327</v>
      </c>
      <c r="G206" s="291" t="s">
        <v>4409</v>
      </c>
      <c r="H206" s="291" t="s">
        <v>4857</v>
      </c>
      <c r="I206" s="293"/>
      <c r="J206" s="293"/>
      <c r="K206" s="293" t="s">
        <v>4987</v>
      </c>
      <c r="L206" s="294" t="s">
        <v>6024</v>
      </c>
      <c r="M206" s="294" t="s">
        <v>143</v>
      </c>
      <c r="N206" s="295" t="s">
        <v>314</v>
      </c>
      <c r="O206" s="295" t="s">
        <v>315</v>
      </c>
      <c r="P206" s="286"/>
      <c r="Q206" s="294" t="s">
        <v>325</v>
      </c>
      <c r="R206" s="294" t="s">
        <v>326</v>
      </c>
      <c r="S206" s="291" t="s">
        <v>605</v>
      </c>
      <c r="T206" s="291" t="s">
        <v>7065</v>
      </c>
      <c r="U206" s="291" t="s">
        <v>5276</v>
      </c>
      <c r="V206" s="291" t="s">
        <v>5337</v>
      </c>
      <c r="W206" s="291" t="s">
        <v>5535</v>
      </c>
      <c r="X206" s="287"/>
      <c r="Y206" s="296"/>
      <c r="Z206" s="297"/>
      <c r="AA206" s="297"/>
      <c r="AB206" s="298">
        <f>IF(OR(J206="Fail",ISBLANK(J206)),INDEX('Issue Code Table'!C:C,MATCH(N:N,'Issue Code Table'!A:A,0)),IF(M206="Critical",6,IF(M206="Significant",5,IF(M206="Moderate",3,2))))</f>
        <v>5</v>
      </c>
    </row>
    <row r="207" spans="1:28" ht="93.65" customHeight="1" x14ac:dyDescent="0.35">
      <c r="A207" s="281" t="s">
        <v>604</v>
      </c>
      <c r="B207" s="282" t="s">
        <v>200</v>
      </c>
      <c r="C207" s="283" t="s">
        <v>201</v>
      </c>
      <c r="D207" s="281" t="s">
        <v>232</v>
      </c>
      <c r="E207" s="281" t="s">
        <v>3376</v>
      </c>
      <c r="F207" s="281" t="s">
        <v>2538</v>
      </c>
      <c r="G207" s="281" t="s">
        <v>5164</v>
      </c>
      <c r="H207" s="281" t="s">
        <v>4733</v>
      </c>
      <c r="I207" s="282"/>
      <c r="J207" s="282"/>
      <c r="K207" s="282" t="s">
        <v>4905</v>
      </c>
      <c r="L207" s="284" t="s">
        <v>6024</v>
      </c>
      <c r="M207" s="284" t="s">
        <v>143</v>
      </c>
      <c r="N207" s="285" t="s">
        <v>205</v>
      </c>
      <c r="O207" s="285" t="s">
        <v>206</v>
      </c>
      <c r="P207" s="286"/>
      <c r="Q207" s="284" t="s">
        <v>325</v>
      </c>
      <c r="R207" s="284" t="s">
        <v>328</v>
      </c>
      <c r="S207" s="281" t="s">
        <v>1196</v>
      </c>
      <c r="T207" s="281" t="s">
        <v>7066</v>
      </c>
      <c r="U207" s="281" t="s">
        <v>5277</v>
      </c>
      <c r="V207" s="281" t="s">
        <v>5338</v>
      </c>
      <c r="W207" s="281" t="s">
        <v>5536</v>
      </c>
      <c r="X207" s="287"/>
      <c r="Y207" s="288"/>
      <c r="Z207" s="289"/>
      <c r="AA207" s="289"/>
      <c r="AB207" s="290">
        <f>IF(OR(J207="Fail",ISBLANK(J207)),INDEX('Issue Code Table'!C:C,MATCH(N:N,'Issue Code Table'!A:A,0)),IF(M207="Critical",6,IF(M207="Significant",5,IF(M207="Moderate",3,2))))</f>
        <v>5</v>
      </c>
    </row>
    <row r="208" spans="1:28" ht="93.65" customHeight="1" x14ac:dyDescent="0.35">
      <c r="A208" s="291" t="s">
        <v>606</v>
      </c>
      <c r="B208" s="293" t="s">
        <v>200</v>
      </c>
      <c r="C208" s="300" t="s">
        <v>201</v>
      </c>
      <c r="D208" s="291" t="s">
        <v>232</v>
      </c>
      <c r="E208" s="291" t="s">
        <v>3377</v>
      </c>
      <c r="F208" s="291" t="s">
        <v>335</v>
      </c>
      <c r="G208" s="291" t="s">
        <v>4411</v>
      </c>
      <c r="H208" s="291" t="s">
        <v>4734</v>
      </c>
      <c r="I208" s="293"/>
      <c r="J208" s="293"/>
      <c r="K208" s="293" t="s">
        <v>4906</v>
      </c>
      <c r="L208" s="294" t="s">
        <v>6024</v>
      </c>
      <c r="M208" s="294" t="s">
        <v>143</v>
      </c>
      <c r="N208" s="295" t="s">
        <v>205</v>
      </c>
      <c r="O208" s="295" t="s">
        <v>206</v>
      </c>
      <c r="P208" s="286"/>
      <c r="Q208" s="294" t="s">
        <v>325</v>
      </c>
      <c r="R208" s="294" t="s">
        <v>330</v>
      </c>
      <c r="S208" s="291" t="s">
        <v>610</v>
      </c>
      <c r="T208" s="291" t="s">
        <v>7067</v>
      </c>
      <c r="U208" s="291" t="s">
        <v>5278</v>
      </c>
      <c r="V208" s="291" t="s">
        <v>5339</v>
      </c>
      <c r="W208" s="291" t="s">
        <v>5537</v>
      </c>
      <c r="X208" s="287"/>
      <c r="Y208" s="296"/>
      <c r="Z208" s="297"/>
      <c r="AA208" s="297"/>
      <c r="AB208" s="298">
        <f>IF(OR(J208="Fail",ISBLANK(J208)),INDEX('Issue Code Table'!C:C,MATCH(N:N,'Issue Code Table'!A:A,0)),IF(M208="Critical",6,IF(M208="Significant",5,IF(M208="Moderate",3,2))))</f>
        <v>5</v>
      </c>
    </row>
    <row r="209" spans="1:28" ht="93.65" customHeight="1" x14ac:dyDescent="0.35">
      <c r="A209" s="281" t="s">
        <v>607</v>
      </c>
      <c r="B209" s="282" t="s">
        <v>200</v>
      </c>
      <c r="C209" s="283" t="s">
        <v>201</v>
      </c>
      <c r="D209" s="281" t="s">
        <v>232</v>
      </c>
      <c r="E209" s="281" t="s">
        <v>3378</v>
      </c>
      <c r="F209" s="281" t="s">
        <v>2539</v>
      </c>
      <c r="G209" s="281" t="s">
        <v>4412</v>
      </c>
      <c r="H209" s="281" t="s">
        <v>4735</v>
      </c>
      <c r="I209" s="282"/>
      <c r="J209" s="282"/>
      <c r="K209" s="282" t="s">
        <v>4907</v>
      </c>
      <c r="L209" s="284" t="s">
        <v>6024</v>
      </c>
      <c r="M209" s="284" t="s">
        <v>143</v>
      </c>
      <c r="N209" s="285" t="s">
        <v>205</v>
      </c>
      <c r="O209" s="285" t="s">
        <v>206</v>
      </c>
      <c r="P209" s="286"/>
      <c r="Q209" s="284" t="s">
        <v>325</v>
      </c>
      <c r="R209" s="284" t="s">
        <v>331</v>
      </c>
      <c r="S209" s="281" t="s">
        <v>1202</v>
      </c>
      <c r="T209" s="281" t="s">
        <v>7068</v>
      </c>
      <c r="U209" s="281" t="s">
        <v>5279</v>
      </c>
      <c r="V209" s="281" t="s">
        <v>5340</v>
      </c>
      <c r="W209" s="281" t="s">
        <v>5538</v>
      </c>
      <c r="X209" s="287"/>
      <c r="Y209" s="288"/>
      <c r="Z209" s="289"/>
      <c r="AA209" s="289"/>
      <c r="AB209" s="290">
        <f>IF(OR(J209="Fail",ISBLANK(J209)),INDEX('Issue Code Table'!C:C,MATCH(N:N,'Issue Code Table'!A:A,0)),IF(M209="Critical",6,IF(M209="Significant",5,IF(M209="Moderate",3,2))))</f>
        <v>5</v>
      </c>
    </row>
    <row r="210" spans="1:28" ht="93.65" customHeight="1" x14ac:dyDescent="0.35">
      <c r="A210" s="291" t="s">
        <v>608</v>
      </c>
      <c r="B210" s="293" t="s">
        <v>200</v>
      </c>
      <c r="C210" s="300" t="s">
        <v>201</v>
      </c>
      <c r="D210" s="291" t="s">
        <v>232</v>
      </c>
      <c r="E210" s="291" t="s">
        <v>3379</v>
      </c>
      <c r="F210" s="291" t="s">
        <v>616</v>
      </c>
      <c r="G210" s="291" t="s">
        <v>4413</v>
      </c>
      <c r="H210" s="291" t="s">
        <v>4736</v>
      </c>
      <c r="I210" s="293"/>
      <c r="J210" s="293"/>
      <c r="K210" s="293" t="s">
        <v>4908</v>
      </c>
      <c r="L210" s="294" t="s">
        <v>6024</v>
      </c>
      <c r="M210" s="294" t="s">
        <v>143</v>
      </c>
      <c r="N210" s="295" t="s">
        <v>205</v>
      </c>
      <c r="O210" s="295" t="s">
        <v>206</v>
      </c>
      <c r="P210" s="286"/>
      <c r="Q210" s="294" t="s">
        <v>325</v>
      </c>
      <c r="R210" s="294" t="s">
        <v>332</v>
      </c>
      <c r="S210" s="291" t="s">
        <v>617</v>
      </c>
      <c r="T210" s="291" t="s">
        <v>7069</v>
      </c>
      <c r="U210" s="291" t="s">
        <v>5280</v>
      </c>
      <c r="V210" s="291" t="s">
        <v>5349</v>
      </c>
      <c r="W210" s="291" t="s">
        <v>5548</v>
      </c>
      <c r="X210" s="287"/>
      <c r="Y210" s="296"/>
      <c r="Z210" s="297"/>
      <c r="AA210" s="297"/>
      <c r="AB210" s="298">
        <f>IF(OR(J210="Fail",ISBLANK(J210)),INDEX('Issue Code Table'!C:C,MATCH(N:N,'Issue Code Table'!A:A,0)),IF(M210="Critical",6,IF(M210="Significant",5,IF(M210="Moderate",3,2))))</f>
        <v>5</v>
      </c>
    </row>
    <row r="211" spans="1:28" ht="93.65" customHeight="1" x14ac:dyDescent="0.35">
      <c r="A211" s="281" t="s">
        <v>609</v>
      </c>
      <c r="B211" s="282" t="s">
        <v>200</v>
      </c>
      <c r="C211" s="283" t="s">
        <v>201</v>
      </c>
      <c r="D211" s="281" t="s">
        <v>232</v>
      </c>
      <c r="E211" s="281" t="s">
        <v>3380</v>
      </c>
      <c r="F211" s="281" t="s">
        <v>612</v>
      </c>
      <c r="G211" s="281" t="s">
        <v>4414</v>
      </c>
      <c r="H211" s="281" t="s">
        <v>4737</v>
      </c>
      <c r="I211" s="282"/>
      <c r="J211" s="282"/>
      <c r="K211" s="282" t="s">
        <v>4909</v>
      </c>
      <c r="L211" s="284" t="s">
        <v>6024</v>
      </c>
      <c r="M211" s="284" t="s">
        <v>143</v>
      </c>
      <c r="N211" s="285" t="s">
        <v>205</v>
      </c>
      <c r="O211" s="285" t="s">
        <v>206</v>
      </c>
      <c r="P211" s="286"/>
      <c r="Q211" s="284" t="s">
        <v>325</v>
      </c>
      <c r="R211" s="284" t="s">
        <v>334</v>
      </c>
      <c r="S211" s="281" t="s">
        <v>1198</v>
      </c>
      <c r="T211" s="281" t="s">
        <v>7070</v>
      </c>
      <c r="U211" s="281" t="s">
        <v>5281</v>
      </c>
      <c r="V211" s="281" t="s">
        <v>5341</v>
      </c>
      <c r="W211" s="281" t="s">
        <v>5539</v>
      </c>
      <c r="X211" s="287"/>
      <c r="Y211" s="288"/>
      <c r="Z211" s="289"/>
      <c r="AA211" s="289"/>
      <c r="AB211" s="290">
        <f>IF(OR(J211="Fail",ISBLANK(J211)),INDEX('Issue Code Table'!C:C,MATCH(N:N,'Issue Code Table'!A:A,0)),IF(M211="Critical",6,IF(M211="Significant",5,IF(M211="Moderate",3,2))))</f>
        <v>5</v>
      </c>
    </row>
    <row r="212" spans="1:28" ht="93.65" customHeight="1" x14ac:dyDescent="0.35">
      <c r="A212" s="291" t="s">
        <v>611</v>
      </c>
      <c r="B212" s="293" t="s">
        <v>200</v>
      </c>
      <c r="C212" s="300" t="s">
        <v>201</v>
      </c>
      <c r="D212" s="291" t="s">
        <v>232</v>
      </c>
      <c r="E212" s="291" t="s">
        <v>3381</v>
      </c>
      <c r="F212" s="291" t="s">
        <v>2540</v>
      </c>
      <c r="G212" s="291" t="s">
        <v>4415</v>
      </c>
      <c r="H212" s="291" t="s">
        <v>4738</v>
      </c>
      <c r="I212" s="293"/>
      <c r="J212" s="293"/>
      <c r="K212" s="293" t="s">
        <v>4910</v>
      </c>
      <c r="L212" s="294" t="s">
        <v>6024</v>
      </c>
      <c r="M212" s="294" t="s">
        <v>143</v>
      </c>
      <c r="N212" s="295" t="s">
        <v>205</v>
      </c>
      <c r="O212" s="295" t="s">
        <v>206</v>
      </c>
      <c r="P212" s="286"/>
      <c r="Q212" s="294" t="s">
        <v>325</v>
      </c>
      <c r="R212" s="294" t="s">
        <v>336</v>
      </c>
      <c r="S212" s="291" t="s">
        <v>2876</v>
      </c>
      <c r="T212" s="291" t="s">
        <v>7071</v>
      </c>
      <c r="U212" s="291" t="s">
        <v>5282</v>
      </c>
      <c r="V212" s="291" t="s">
        <v>5342</v>
      </c>
      <c r="W212" s="291" t="s">
        <v>5541</v>
      </c>
      <c r="X212" s="287"/>
      <c r="Y212" s="296"/>
      <c r="Z212" s="297"/>
      <c r="AA212" s="297"/>
      <c r="AB212" s="298">
        <f>IF(OR(J212="Fail",ISBLANK(J212)),INDEX('Issue Code Table'!C:C,MATCH(N:N,'Issue Code Table'!A:A,0)),IF(M212="Critical",6,IF(M212="Significant",5,IF(M212="Moderate",3,2))))</f>
        <v>5</v>
      </c>
    </row>
    <row r="213" spans="1:28" ht="93.65" customHeight="1" x14ac:dyDescent="0.35">
      <c r="A213" s="281" t="s">
        <v>613</v>
      </c>
      <c r="B213" s="282" t="s">
        <v>200</v>
      </c>
      <c r="C213" s="283" t="s">
        <v>201</v>
      </c>
      <c r="D213" s="281" t="s">
        <v>232</v>
      </c>
      <c r="E213" s="281" t="s">
        <v>3382</v>
      </c>
      <c r="F213" s="281" t="s">
        <v>333</v>
      </c>
      <c r="G213" s="281" t="s">
        <v>4416</v>
      </c>
      <c r="H213" s="281" t="s">
        <v>4739</v>
      </c>
      <c r="I213" s="282"/>
      <c r="J213" s="282"/>
      <c r="K213" s="282" t="s">
        <v>4911</v>
      </c>
      <c r="L213" s="284" t="s">
        <v>6024</v>
      </c>
      <c r="M213" s="284" t="s">
        <v>143</v>
      </c>
      <c r="N213" s="285" t="s">
        <v>205</v>
      </c>
      <c r="O213" s="285" t="s">
        <v>206</v>
      </c>
      <c r="P213" s="286"/>
      <c r="Q213" s="284" t="s">
        <v>325</v>
      </c>
      <c r="R213" s="284" t="s">
        <v>337</v>
      </c>
      <c r="S213" s="281" t="s">
        <v>2877</v>
      </c>
      <c r="T213" s="281" t="s">
        <v>7072</v>
      </c>
      <c r="U213" s="281" t="s">
        <v>5283</v>
      </c>
      <c r="V213" s="281" t="s">
        <v>5343</v>
      </c>
      <c r="W213" s="281" t="s">
        <v>5542</v>
      </c>
      <c r="X213" s="287"/>
      <c r="Y213" s="288"/>
      <c r="Z213" s="289"/>
      <c r="AA213" s="289"/>
      <c r="AB213" s="290">
        <f>IF(OR(J213="Fail",ISBLANK(J213)),INDEX('Issue Code Table'!C:C,MATCH(N:N,'Issue Code Table'!A:A,0)),IF(M213="Critical",6,IF(M213="Significant",5,IF(M213="Moderate",3,2))))</f>
        <v>5</v>
      </c>
    </row>
    <row r="214" spans="1:28" ht="93.65" customHeight="1" x14ac:dyDescent="0.35">
      <c r="A214" s="291" t="s">
        <v>614</v>
      </c>
      <c r="B214" s="293" t="s">
        <v>200</v>
      </c>
      <c r="C214" s="300" t="s">
        <v>201</v>
      </c>
      <c r="D214" s="291" t="s">
        <v>232</v>
      </c>
      <c r="E214" s="291" t="s">
        <v>3363</v>
      </c>
      <c r="F214" s="291" t="s">
        <v>634</v>
      </c>
      <c r="G214" s="291" t="s">
        <v>4417</v>
      </c>
      <c r="H214" s="291" t="s">
        <v>4720</v>
      </c>
      <c r="I214" s="293"/>
      <c r="J214" s="293"/>
      <c r="K214" s="293" t="s">
        <v>4893</v>
      </c>
      <c r="L214" s="294" t="s">
        <v>6024</v>
      </c>
      <c r="M214" s="294" t="s">
        <v>143</v>
      </c>
      <c r="N214" s="295" t="s">
        <v>205</v>
      </c>
      <c r="O214" s="295" t="s">
        <v>206</v>
      </c>
      <c r="P214" s="286"/>
      <c r="Q214" s="294" t="s">
        <v>325</v>
      </c>
      <c r="R214" s="294" t="s">
        <v>338</v>
      </c>
      <c r="S214" s="291" t="s">
        <v>355</v>
      </c>
      <c r="T214" s="291" t="s">
        <v>7073</v>
      </c>
      <c r="U214" s="291" t="s">
        <v>5284</v>
      </c>
      <c r="V214" s="291" t="s">
        <v>5344</v>
      </c>
      <c r="W214" s="291" t="s">
        <v>5543</v>
      </c>
      <c r="X214" s="287"/>
      <c r="Y214" s="296"/>
      <c r="Z214" s="297"/>
      <c r="AA214" s="297"/>
      <c r="AB214" s="298">
        <f>IF(OR(J214="Fail",ISBLANK(J214)),INDEX('Issue Code Table'!C:C,MATCH(N:N,'Issue Code Table'!A:A,0)),IF(M214="Critical",6,IF(M214="Significant",5,IF(M214="Moderate",3,2))))</f>
        <v>5</v>
      </c>
    </row>
    <row r="215" spans="1:28" ht="93.65" customHeight="1" x14ac:dyDescent="0.35">
      <c r="A215" s="281" t="s">
        <v>615</v>
      </c>
      <c r="B215" s="282" t="s">
        <v>200</v>
      </c>
      <c r="C215" s="283" t="s">
        <v>201</v>
      </c>
      <c r="D215" s="281" t="s">
        <v>232</v>
      </c>
      <c r="E215" s="281" t="s">
        <v>3364</v>
      </c>
      <c r="F215" s="281" t="s">
        <v>329</v>
      </c>
      <c r="G215" s="281" t="s">
        <v>4418</v>
      </c>
      <c r="H215" s="281" t="s">
        <v>4721</v>
      </c>
      <c r="I215" s="282"/>
      <c r="J215" s="282"/>
      <c r="K215" s="282" t="s">
        <v>4894</v>
      </c>
      <c r="L215" s="284" t="s">
        <v>6024</v>
      </c>
      <c r="M215" s="284" t="s">
        <v>143</v>
      </c>
      <c r="N215" s="285" t="s">
        <v>205</v>
      </c>
      <c r="O215" s="285" t="s">
        <v>206</v>
      </c>
      <c r="P215" s="286"/>
      <c r="Q215" s="284" t="s">
        <v>325</v>
      </c>
      <c r="R215" s="284" t="s">
        <v>339</v>
      </c>
      <c r="S215" s="281" t="s">
        <v>2878</v>
      </c>
      <c r="T215" s="281" t="s">
        <v>7074</v>
      </c>
      <c r="U215" s="281" t="s">
        <v>5285</v>
      </c>
      <c r="V215" s="281" t="s">
        <v>5346</v>
      </c>
      <c r="W215" s="281" t="s">
        <v>5545</v>
      </c>
      <c r="X215" s="287"/>
      <c r="Y215" s="288"/>
      <c r="Z215" s="289"/>
      <c r="AA215" s="289"/>
      <c r="AB215" s="290">
        <f>IF(OR(J215="Fail",ISBLANK(J215)),INDEX('Issue Code Table'!C:C,MATCH(N:N,'Issue Code Table'!A:A,0)),IF(M215="Critical",6,IF(M215="Significant",5,IF(M215="Moderate",3,2))))</f>
        <v>5</v>
      </c>
    </row>
    <row r="216" spans="1:28" ht="93.65" customHeight="1" x14ac:dyDescent="0.35">
      <c r="A216" s="291" t="s">
        <v>618</v>
      </c>
      <c r="B216" s="293" t="s">
        <v>200</v>
      </c>
      <c r="C216" s="300" t="s">
        <v>201</v>
      </c>
      <c r="D216" s="291" t="s">
        <v>232</v>
      </c>
      <c r="E216" s="291" t="s">
        <v>3365</v>
      </c>
      <c r="F216" s="291" t="s">
        <v>2541</v>
      </c>
      <c r="G216" s="291" t="s">
        <v>4419</v>
      </c>
      <c r="H216" s="291" t="s">
        <v>4722</v>
      </c>
      <c r="I216" s="293"/>
      <c r="J216" s="293"/>
      <c r="K216" s="293" t="s">
        <v>4895</v>
      </c>
      <c r="L216" s="294" t="s">
        <v>6024</v>
      </c>
      <c r="M216" s="294" t="s">
        <v>143</v>
      </c>
      <c r="N216" s="295" t="s">
        <v>205</v>
      </c>
      <c r="O216" s="295" t="s">
        <v>206</v>
      </c>
      <c r="P216" s="286"/>
      <c r="Q216" s="294" t="s">
        <v>325</v>
      </c>
      <c r="R216" s="294" t="s">
        <v>340</v>
      </c>
      <c r="S216" s="291" t="s">
        <v>2879</v>
      </c>
      <c r="T216" s="291" t="s">
        <v>7075</v>
      </c>
      <c r="U216" s="291" t="s">
        <v>5286</v>
      </c>
      <c r="V216" s="291" t="s">
        <v>5347</v>
      </c>
      <c r="W216" s="291" t="s">
        <v>5546</v>
      </c>
      <c r="X216" s="287"/>
      <c r="Y216" s="296"/>
      <c r="Z216" s="297"/>
      <c r="AA216" s="297"/>
      <c r="AB216" s="298">
        <f>IF(OR(J216="Fail",ISBLANK(J216)),INDEX('Issue Code Table'!C:C,MATCH(N:N,'Issue Code Table'!A:A,0)),IF(M216="Critical",6,IF(M216="Significant",5,IF(M216="Moderate",3,2))))</f>
        <v>5</v>
      </c>
    </row>
    <row r="217" spans="1:28" ht="93.65" customHeight="1" x14ac:dyDescent="0.35">
      <c r="A217" s="281" t="s">
        <v>619</v>
      </c>
      <c r="B217" s="282" t="s">
        <v>200</v>
      </c>
      <c r="C217" s="283" t="s">
        <v>201</v>
      </c>
      <c r="D217" s="281" t="s">
        <v>232</v>
      </c>
      <c r="E217" s="281" t="s">
        <v>3366</v>
      </c>
      <c r="F217" s="281" t="s">
        <v>2542</v>
      </c>
      <c r="G217" s="281" t="s">
        <v>5165</v>
      </c>
      <c r="H217" s="281" t="s">
        <v>4723</v>
      </c>
      <c r="I217" s="282"/>
      <c r="J217" s="282"/>
      <c r="K217" s="282" t="s">
        <v>4896</v>
      </c>
      <c r="L217" s="284" t="s">
        <v>6024</v>
      </c>
      <c r="M217" s="284" t="s">
        <v>143</v>
      </c>
      <c r="N217" s="285" t="s">
        <v>205</v>
      </c>
      <c r="O217" s="285" t="s">
        <v>206</v>
      </c>
      <c r="P217" s="286"/>
      <c r="Q217" s="284" t="s">
        <v>325</v>
      </c>
      <c r="R217" s="284" t="s">
        <v>342</v>
      </c>
      <c r="S217" s="281" t="s">
        <v>5182</v>
      </c>
      <c r="T217" s="281" t="s">
        <v>7076</v>
      </c>
      <c r="U217" s="281" t="s">
        <v>5287</v>
      </c>
      <c r="V217" s="281" t="s">
        <v>5348</v>
      </c>
      <c r="W217" s="281" t="s">
        <v>5547</v>
      </c>
      <c r="X217" s="287"/>
      <c r="Y217" s="288"/>
      <c r="Z217" s="289"/>
      <c r="AA217" s="289"/>
      <c r="AB217" s="290">
        <f>IF(OR(J217="Fail",ISBLANK(J217)),INDEX('Issue Code Table'!C:C,MATCH(N:N,'Issue Code Table'!A:A,0)),IF(M217="Critical",6,IF(M217="Significant",5,IF(M217="Moderate",3,2))))</f>
        <v>5</v>
      </c>
    </row>
    <row r="218" spans="1:28" ht="93.65" customHeight="1" x14ac:dyDescent="0.35">
      <c r="A218" s="291" t="s">
        <v>621</v>
      </c>
      <c r="B218" s="293" t="s">
        <v>200</v>
      </c>
      <c r="C218" s="300" t="s">
        <v>201</v>
      </c>
      <c r="D218" s="291" t="s">
        <v>232</v>
      </c>
      <c r="E218" s="291" t="s">
        <v>3367</v>
      </c>
      <c r="F218" s="291" t="s">
        <v>620</v>
      </c>
      <c r="G218" s="291" t="s">
        <v>4421</v>
      </c>
      <c r="H218" s="291" t="s">
        <v>4724</v>
      </c>
      <c r="I218" s="293"/>
      <c r="J218" s="293"/>
      <c r="K218" s="293" t="s">
        <v>4897</v>
      </c>
      <c r="L218" s="294" t="s">
        <v>6024</v>
      </c>
      <c r="M218" s="294" t="s">
        <v>143</v>
      </c>
      <c r="N218" s="295" t="s">
        <v>314</v>
      </c>
      <c r="O218" s="295" t="s">
        <v>315</v>
      </c>
      <c r="P218" s="286"/>
      <c r="Q218" s="294" t="s">
        <v>325</v>
      </c>
      <c r="R218" s="294" t="s">
        <v>343</v>
      </c>
      <c r="S218" s="291" t="s">
        <v>2881</v>
      </c>
      <c r="T218" s="291" t="s">
        <v>7077</v>
      </c>
      <c r="U218" s="291" t="s">
        <v>5288</v>
      </c>
      <c r="V218" s="291" t="s">
        <v>5350</v>
      </c>
      <c r="W218" s="291" t="s">
        <v>5549</v>
      </c>
      <c r="X218" s="287"/>
      <c r="Y218" s="296"/>
      <c r="Z218" s="297"/>
      <c r="AA218" s="297"/>
      <c r="AB218" s="298">
        <f>IF(OR(J218="Fail",ISBLANK(J218)),INDEX('Issue Code Table'!C:C,MATCH(N:N,'Issue Code Table'!A:A,0)),IF(M218="Critical",6,IF(M218="Significant",5,IF(M218="Moderate",3,2))))</f>
        <v>5</v>
      </c>
    </row>
    <row r="219" spans="1:28" ht="93.65" customHeight="1" x14ac:dyDescent="0.35">
      <c r="A219" s="281" t="s">
        <v>622</v>
      </c>
      <c r="B219" s="282" t="s">
        <v>200</v>
      </c>
      <c r="C219" s="283" t="s">
        <v>201</v>
      </c>
      <c r="D219" s="281" t="s">
        <v>232</v>
      </c>
      <c r="E219" s="281" t="s">
        <v>3368</v>
      </c>
      <c r="F219" s="281" t="s">
        <v>623</v>
      </c>
      <c r="G219" s="281" t="s">
        <v>4422</v>
      </c>
      <c r="H219" s="281" t="s">
        <v>4725</v>
      </c>
      <c r="I219" s="282"/>
      <c r="J219" s="282"/>
      <c r="K219" s="282" t="s">
        <v>4898</v>
      </c>
      <c r="L219" s="284" t="s">
        <v>6024</v>
      </c>
      <c r="M219" s="284" t="s">
        <v>143</v>
      </c>
      <c r="N219" s="285" t="s">
        <v>205</v>
      </c>
      <c r="O219" s="285" t="s">
        <v>206</v>
      </c>
      <c r="P219" s="286"/>
      <c r="Q219" s="284" t="s">
        <v>325</v>
      </c>
      <c r="R219" s="284" t="s">
        <v>345</v>
      </c>
      <c r="S219" s="281" t="s">
        <v>319</v>
      </c>
      <c r="T219" s="281" t="s">
        <v>7078</v>
      </c>
      <c r="U219" s="281" t="s">
        <v>5289</v>
      </c>
      <c r="V219" s="281" t="s">
        <v>5351</v>
      </c>
      <c r="W219" s="281" t="s">
        <v>5550</v>
      </c>
      <c r="X219" s="287"/>
      <c r="Y219" s="288"/>
      <c r="Z219" s="289"/>
      <c r="AA219" s="289"/>
      <c r="AB219" s="290">
        <f>IF(OR(J219="Fail",ISBLANK(J219)),INDEX('Issue Code Table'!C:C,MATCH(N:N,'Issue Code Table'!A:A,0)),IF(M219="Critical",6,IF(M219="Significant",5,IF(M219="Moderate",3,2))))</f>
        <v>5</v>
      </c>
    </row>
    <row r="220" spans="1:28" ht="93.65" customHeight="1" x14ac:dyDescent="0.35">
      <c r="A220" s="291" t="s">
        <v>624</v>
      </c>
      <c r="B220" s="293" t="s">
        <v>200</v>
      </c>
      <c r="C220" s="300" t="s">
        <v>201</v>
      </c>
      <c r="D220" s="291" t="s">
        <v>232</v>
      </c>
      <c r="E220" s="291" t="s">
        <v>3369</v>
      </c>
      <c r="F220" s="291" t="s">
        <v>1199</v>
      </c>
      <c r="G220" s="291" t="s">
        <v>4423</v>
      </c>
      <c r="H220" s="291" t="s">
        <v>4726</v>
      </c>
      <c r="I220" s="293"/>
      <c r="J220" s="293"/>
      <c r="K220" s="293" t="s">
        <v>4899</v>
      </c>
      <c r="L220" s="294" t="s">
        <v>6024</v>
      </c>
      <c r="M220" s="294" t="s">
        <v>154</v>
      </c>
      <c r="N220" s="295" t="s">
        <v>272</v>
      </c>
      <c r="O220" s="295" t="s">
        <v>273</v>
      </c>
      <c r="P220" s="286"/>
      <c r="Q220" s="294" t="s">
        <v>325</v>
      </c>
      <c r="R220" s="294" t="s">
        <v>347</v>
      </c>
      <c r="S220" s="291" t="s">
        <v>1200</v>
      </c>
      <c r="T220" s="291" t="s">
        <v>7079</v>
      </c>
      <c r="U220" s="291" t="s">
        <v>5290</v>
      </c>
      <c r="V220" s="291" t="s">
        <v>5352</v>
      </c>
      <c r="W220" s="291" t="s">
        <v>5551</v>
      </c>
      <c r="X220" s="287"/>
      <c r="Y220" s="296"/>
      <c r="Z220" s="297"/>
      <c r="AA220" s="297"/>
      <c r="AB220" s="298">
        <f>IF(OR(J220="Fail",ISBLANK(J220)),INDEX('Issue Code Table'!C:C,MATCH(N:N,'Issue Code Table'!A:A,0)),IF(M220="Critical",6,IF(M220="Significant",5,IF(M220="Moderate",3,2))))</f>
        <v>4</v>
      </c>
    </row>
    <row r="221" spans="1:28" ht="93.65" customHeight="1" x14ac:dyDescent="0.35">
      <c r="A221" s="281" t="s">
        <v>625</v>
      </c>
      <c r="B221" s="282" t="s">
        <v>200</v>
      </c>
      <c r="C221" s="283" t="s">
        <v>201</v>
      </c>
      <c r="D221" s="281" t="s">
        <v>232</v>
      </c>
      <c r="E221" s="281" t="s">
        <v>3370</v>
      </c>
      <c r="F221" s="281" t="s">
        <v>341</v>
      </c>
      <c r="G221" s="281" t="s">
        <v>4424</v>
      </c>
      <c r="H221" s="281" t="s">
        <v>4727</v>
      </c>
      <c r="I221" s="282"/>
      <c r="J221" s="282"/>
      <c r="K221" s="282" t="s">
        <v>4900</v>
      </c>
      <c r="L221" s="284" t="s">
        <v>6024</v>
      </c>
      <c r="M221" s="284" t="s">
        <v>143</v>
      </c>
      <c r="N221" s="285" t="s">
        <v>314</v>
      </c>
      <c r="O221" s="285" t="s">
        <v>315</v>
      </c>
      <c r="P221" s="286"/>
      <c r="Q221" s="284" t="s">
        <v>325</v>
      </c>
      <c r="R221" s="284" t="s">
        <v>626</v>
      </c>
      <c r="S221" s="281" t="s">
        <v>2882</v>
      </c>
      <c r="T221" s="281" t="s">
        <v>7080</v>
      </c>
      <c r="U221" s="281" t="s">
        <v>5291</v>
      </c>
      <c r="V221" s="281" t="s">
        <v>5353</v>
      </c>
      <c r="W221" s="281" t="s">
        <v>5552</v>
      </c>
      <c r="X221" s="287"/>
      <c r="Y221" s="288"/>
      <c r="Z221" s="289"/>
      <c r="AA221" s="289"/>
      <c r="AB221" s="290">
        <f>IF(OR(J221="Fail",ISBLANK(J221)),INDEX('Issue Code Table'!C:C,MATCH(N:N,'Issue Code Table'!A:A,0)),IF(M221="Critical",6,IF(M221="Significant",5,IF(M221="Moderate",3,2))))</f>
        <v>5</v>
      </c>
    </row>
    <row r="222" spans="1:28" ht="93.65" customHeight="1" x14ac:dyDescent="0.35">
      <c r="A222" s="291" t="s">
        <v>627</v>
      </c>
      <c r="B222" s="293" t="s">
        <v>200</v>
      </c>
      <c r="C222" s="300" t="s">
        <v>201</v>
      </c>
      <c r="D222" s="291" t="s">
        <v>232</v>
      </c>
      <c r="E222" s="291" t="s">
        <v>3371</v>
      </c>
      <c r="F222" s="291" t="s">
        <v>1201</v>
      </c>
      <c r="G222" s="291" t="s">
        <v>4425</v>
      </c>
      <c r="H222" s="291" t="s">
        <v>4728</v>
      </c>
      <c r="I222" s="293"/>
      <c r="J222" s="293"/>
      <c r="K222" s="293" t="s">
        <v>4901</v>
      </c>
      <c r="L222" s="294" t="s">
        <v>6024</v>
      </c>
      <c r="M222" s="294" t="s">
        <v>143</v>
      </c>
      <c r="N222" s="295" t="s">
        <v>314</v>
      </c>
      <c r="O222" s="295" t="s">
        <v>315</v>
      </c>
      <c r="P222" s="286"/>
      <c r="Q222" s="294" t="s">
        <v>325</v>
      </c>
      <c r="R222" s="294" t="s">
        <v>628</v>
      </c>
      <c r="S222" s="291" t="s">
        <v>2883</v>
      </c>
      <c r="T222" s="291" t="s">
        <v>7081</v>
      </c>
      <c r="U222" s="291" t="s">
        <v>5292</v>
      </c>
      <c r="V222" s="291" t="s">
        <v>5354</v>
      </c>
      <c r="W222" s="291" t="s">
        <v>5553</v>
      </c>
      <c r="X222" s="287"/>
      <c r="Y222" s="296"/>
      <c r="Z222" s="297"/>
      <c r="AA222" s="297"/>
      <c r="AB222" s="298">
        <f>IF(OR(J222="Fail",ISBLANK(J222)),INDEX('Issue Code Table'!C:C,MATCH(N:N,'Issue Code Table'!A:A,0)),IF(M222="Critical",6,IF(M222="Significant",5,IF(M222="Moderate",3,2))))</f>
        <v>5</v>
      </c>
    </row>
    <row r="223" spans="1:28" ht="93.65" customHeight="1" x14ac:dyDescent="0.35">
      <c r="A223" s="281" t="s">
        <v>629</v>
      </c>
      <c r="B223" s="282" t="s">
        <v>200</v>
      </c>
      <c r="C223" s="283" t="s">
        <v>201</v>
      </c>
      <c r="D223" s="281" t="s">
        <v>232</v>
      </c>
      <c r="E223" s="281" t="s">
        <v>3372</v>
      </c>
      <c r="F223" s="281" t="s">
        <v>322</v>
      </c>
      <c r="G223" s="281" t="s">
        <v>4339</v>
      </c>
      <c r="H223" s="281" t="s">
        <v>4729</v>
      </c>
      <c r="I223" s="282"/>
      <c r="J223" s="282"/>
      <c r="K223" s="282" t="s">
        <v>4902</v>
      </c>
      <c r="L223" s="284" t="s">
        <v>6024</v>
      </c>
      <c r="M223" s="284" t="s">
        <v>143</v>
      </c>
      <c r="N223" s="285" t="s">
        <v>205</v>
      </c>
      <c r="O223" s="285" t="s">
        <v>206</v>
      </c>
      <c r="P223" s="286"/>
      <c r="Q223" s="284" t="s">
        <v>325</v>
      </c>
      <c r="R223" s="284" t="s">
        <v>630</v>
      </c>
      <c r="S223" s="281" t="s">
        <v>5183</v>
      </c>
      <c r="T223" s="281" t="s">
        <v>7082</v>
      </c>
      <c r="U223" s="281" t="s">
        <v>5293</v>
      </c>
      <c r="V223" s="281" t="s">
        <v>5355</v>
      </c>
      <c r="W223" s="281" t="s">
        <v>5554</v>
      </c>
      <c r="X223" s="287"/>
      <c r="Y223" s="288"/>
      <c r="Z223" s="289"/>
      <c r="AA223" s="289"/>
      <c r="AB223" s="290">
        <f>IF(OR(J223="Fail",ISBLANK(J223)),INDEX('Issue Code Table'!C:C,MATCH(N:N,'Issue Code Table'!A:A,0)),IF(M223="Critical",6,IF(M223="Significant",5,IF(M223="Moderate",3,2))))</f>
        <v>5</v>
      </c>
    </row>
    <row r="224" spans="1:28" ht="93.65" customHeight="1" x14ac:dyDescent="0.35">
      <c r="A224" s="291" t="s">
        <v>631</v>
      </c>
      <c r="B224" s="293" t="s">
        <v>1260</v>
      </c>
      <c r="C224" s="292" t="s">
        <v>1261</v>
      </c>
      <c r="D224" s="291" t="s">
        <v>232</v>
      </c>
      <c r="E224" s="291" t="s">
        <v>3387</v>
      </c>
      <c r="F224" s="291" t="s">
        <v>632</v>
      </c>
      <c r="G224" s="291" t="s">
        <v>5166</v>
      </c>
      <c r="H224" s="291" t="s">
        <v>4717</v>
      </c>
      <c r="I224" s="293"/>
      <c r="J224" s="293"/>
      <c r="K224" s="293" t="s">
        <v>4890</v>
      </c>
      <c r="L224" s="294"/>
      <c r="M224" s="294" t="s">
        <v>218</v>
      </c>
      <c r="N224" s="295" t="s">
        <v>351</v>
      </c>
      <c r="O224" s="295" t="s">
        <v>352</v>
      </c>
      <c r="P224" s="286"/>
      <c r="Q224" s="294" t="s">
        <v>308</v>
      </c>
      <c r="R224" s="294" t="s">
        <v>310</v>
      </c>
      <c r="S224" s="291" t="s">
        <v>2940</v>
      </c>
      <c r="T224" s="291"/>
      <c r="U224" s="291" t="s">
        <v>5294</v>
      </c>
      <c r="V224" s="291" t="s">
        <v>5321</v>
      </c>
      <c r="W224" s="291" t="s">
        <v>5504</v>
      </c>
      <c r="X224" s="287"/>
      <c r="Y224" s="296"/>
      <c r="Z224" s="297"/>
      <c r="AA224" s="297"/>
      <c r="AB224" s="298">
        <f>IF(OR(J224="Fail",ISBLANK(J224)),INDEX('Issue Code Table'!C:C,MATCH(N:N,'Issue Code Table'!A:A,0)),IF(M224="Critical",6,IF(M224="Significant",5,IF(M224="Moderate",3,2))))</f>
        <v>3</v>
      </c>
    </row>
    <row r="225" spans="1:28" ht="93.65" customHeight="1" x14ac:dyDescent="0.35">
      <c r="A225" s="281" t="s">
        <v>633</v>
      </c>
      <c r="B225" s="282" t="s">
        <v>200</v>
      </c>
      <c r="C225" s="283" t="s">
        <v>201</v>
      </c>
      <c r="D225" s="281" t="s">
        <v>232</v>
      </c>
      <c r="E225" s="281" t="s">
        <v>3383</v>
      </c>
      <c r="F225" s="281" t="s">
        <v>612</v>
      </c>
      <c r="G225" s="281" t="s">
        <v>2681</v>
      </c>
      <c r="H225" s="281" t="s">
        <v>4740</v>
      </c>
      <c r="I225" s="282"/>
      <c r="J225" s="282"/>
      <c r="K225" s="282" t="s">
        <v>4912</v>
      </c>
      <c r="L225" s="284"/>
      <c r="M225" s="284" t="s">
        <v>143</v>
      </c>
      <c r="N225" s="285" t="s">
        <v>314</v>
      </c>
      <c r="O225" s="285" t="s">
        <v>315</v>
      </c>
      <c r="P225" s="286"/>
      <c r="Q225" s="284" t="s">
        <v>353</v>
      </c>
      <c r="R225" s="284" t="s">
        <v>354</v>
      </c>
      <c r="S225" s="281" t="s">
        <v>1206</v>
      </c>
      <c r="T225" s="281"/>
      <c r="U225" s="281" t="s">
        <v>5295</v>
      </c>
      <c r="V225" s="281" t="s">
        <v>5356</v>
      </c>
      <c r="W225" s="281" t="s">
        <v>5555</v>
      </c>
      <c r="X225" s="287"/>
      <c r="Y225" s="288"/>
      <c r="Z225" s="289"/>
      <c r="AA225" s="289"/>
      <c r="AB225" s="290">
        <f>IF(OR(J225="Fail",ISBLANK(J225)),INDEX('Issue Code Table'!C:C,MATCH(N:N,'Issue Code Table'!A:A,0)),IF(M225="Critical",6,IF(M225="Significant",5,IF(M225="Moderate",3,2))))</f>
        <v>5</v>
      </c>
    </row>
    <row r="226" spans="1:28" ht="93.65" customHeight="1" x14ac:dyDescent="0.35">
      <c r="A226" s="291" t="s">
        <v>635</v>
      </c>
      <c r="B226" s="293" t="s">
        <v>200</v>
      </c>
      <c r="C226" s="300" t="s">
        <v>201</v>
      </c>
      <c r="D226" s="291" t="s">
        <v>232</v>
      </c>
      <c r="E226" s="291" t="s">
        <v>3384</v>
      </c>
      <c r="F226" s="291" t="s">
        <v>634</v>
      </c>
      <c r="G226" s="291" t="s">
        <v>2809</v>
      </c>
      <c r="H226" s="291" t="s">
        <v>4741</v>
      </c>
      <c r="I226" s="293"/>
      <c r="J226" s="293"/>
      <c r="K226" s="293" t="s">
        <v>4913</v>
      </c>
      <c r="L226" s="294"/>
      <c r="M226" s="294" t="s">
        <v>143</v>
      </c>
      <c r="N226" s="295" t="s">
        <v>314</v>
      </c>
      <c r="O226" s="295" t="s">
        <v>315</v>
      </c>
      <c r="P226" s="286"/>
      <c r="Q226" s="294" t="s">
        <v>353</v>
      </c>
      <c r="R226" s="294" t="s">
        <v>357</v>
      </c>
      <c r="S226" s="291" t="s">
        <v>355</v>
      </c>
      <c r="T226" s="291" t="s">
        <v>7083</v>
      </c>
      <c r="U226" s="291" t="s">
        <v>5296</v>
      </c>
      <c r="V226" s="291" t="s">
        <v>5357</v>
      </c>
      <c r="W226" s="291" t="s">
        <v>5556</v>
      </c>
      <c r="X226" s="287"/>
      <c r="Y226" s="296"/>
      <c r="Z226" s="297"/>
      <c r="AA226" s="297"/>
      <c r="AB226" s="298">
        <f>IF(OR(J226="Fail",ISBLANK(J226)),INDEX('Issue Code Table'!C:C,MATCH(N:N,'Issue Code Table'!A:A,0)),IF(M226="Critical",6,IF(M226="Significant",5,IF(M226="Moderate",3,2))))</f>
        <v>5</v>
      </c>
    </row>
    <row r="227" spans="1:28" ht="93.65" customHeight="1" x14ac:dyDescent="0.35">
      <c r="A227" s="281" t="s">
        <v>636</v>
      </c>
      <c r="B227" s="282" t="s">
        <v>200</v>
      </c>
      <c r="C227" s="283" t="s">
        <v>201</v>
      </c>
      <c r="D227" s="281" t="s">
        <v>232</v>
      </c>
      <c r="E227" s="281" t="s">
        <v>3385</v>
      </c>
      <c r="F227" s="281" t="s">
        <v>637</v>
      </c>
      <c r="G227" s="281" t="s">
        <v>2810</v>
      </c>
      <c r="H227" s="281" t="s">
        <v>4742</v>
      </c>
      <c r="I227" s="282"/>
      <c r="J227" s="282"/>
      <c r="K227" s="282" t="s">
        <v>4914</v>
      </c>
      <c r="L227" s="284"/>
      <c r="M227" s="284" t="s">
        <v>143</v>
      </c>
      <c r="N227" s="285" t="s">
        <v>314</v>
      </c>
      <c r="O227" s="285" t="s">
        <v>315</v>
      </c>
      <c r="P227" s="286"/>
      <c r="Q227" s="284" t="s">
        <v>353</v>
      </c>
      <c r="R227" s="284" t="s">
        <v>358</v>
      </c>
      <c r="S227" s="281" t="s">
        <v>359</v>
      </c>
      <c r="T227" s="281" t="s">
        <v>7083</v>
      </c>
      <c r="U227" s="281" t="s">
        <v>5297</v>
      </c>
      <c r="V227" s="281" t="s">
        <v>5358</v>
      </c>
      <c r="W227" s="281" t="s">
        <v>5557</v>
      </c>
      <c r="X227" s="287"/>
      <c r="Y227" s="288"/>
      <c r="Z227" s="289"/>
      <c r="AA227" s="289"/>
      <c r="AB227" s="290">
        <f>IF(OR(J227="Fail",ISBLANK(J227)),INDEX('Issue Code Table'!C:C,MATCH(N:N,'Issue Code Table'!A:A,0)),IF(M227="Critical",6,IF(M227="Significant",5,IF(M227="Moderate",3,2))))</f>
        <v>5</v>
      </c>
    </row>
    <row r="228" spans="1:28" ht="93.65" customHeight="1" x14ac:dyDescent="0.35">
      <c r="A228" s="291" t="s">
        <v>638</v>
      </c>
      <c r="B228" s="293" t="s">
        <v>200</v>
      </c>
      <c r="C228" s="300" t="s">
        <v>201</v>
      </c>
      <c r="D228" s="291" t="s">
        <v>232</v>
      </c>
      <c r="E228" s="291" t="s">
        <v>3386</v>
      </c>
      <c r="F228" s="291" t="s">
        <v>1199</v>
      </c>
      <c r="G228" s="291" t="s">
        <v>2811</v>
      </c>
      <c r="H228" s="291" t="s">
        <v>4743</v>
      </c>
      <c r="I228" s="293"/>
      <c r="J228" s="293"/>
      <c r="K228" s="293" t="s">
        <v>4915</v>
      </c>
      <c r="L228" s="294"/>
      <c r="M228" s="294" t="s">
        <v>143</v>
      </c>
      <c r="N228" s="295" t="s">
        <v>314</v>
      </c>
      <c r="O228" s="295" t="s">
        <v>315</v>
      </c>
      <c r="P228" s="286"/>
      <c r="Q228" s="294" t="s">
        <v>353</v>
      </c>
      <c r="R228" s="294" t="s">
        <v>360</v>
      </c>
      <c r="S228" s="291" t="s">
        <v>1205</v>
      </c>
      <c r="T228" s="291"/>
      <c r="U228" s="291" t="s">
        <v>5298</v>
      </c>
      <c r="V228" s="291" t="s">
        <v>5359</v>
      </c>
      <c r="W228" s="291" t="s">
        <v>5558</v>
      </c>
      <c r="X228" s="287"/>
      <c r="Y228" s="296"/>
      <c r="Z228" s="297"/>
      <c r="AA228" s="297"/>
      <c r="AB228" s="298">
        <f>IF(OR(J228="Fail",ISBLANK(J228)),INDEX('Issue Code Table'!C:C,MATCH(N:N,'Issue Code Table'!A:A,0)),IF(M228="Critical",6,IF(M228="Significant",5,IF(M228="Moderate",3,2))))</f>
        <v>5</v>
      </c>
    </row>
    <row r="229" spans="1:28" ht="93.65" customHeight="1" x14ac:dyDescent="0.35">
      <c r="A229" s="281" t="s">
        <v>639</v>
      </c>
      <c r="B229" s="282" t="s">
        <v>200</v>
      </c>
      <c r="C229" s="283" t="s">
        <v>201</v>
      </c>
      <c r="D229" s="281" t="s">
        <v>232</v>
      </c>
      <c r="E229" s="281" t="s">
        <v>3397</v>
      </c>
      <c r="F229" s="281" t="s">
        <v>640</v>
      </c>
      <c r="G229" s="281" t="s">
        <v>2814</v>
      </c>
      <c r="H229" s="281" t="s">
        <v>4745</v>
      </c>
      <c r="I229" s="282"/>
      <c r="J229" s="282"/>
      <c r="K229" s="282" t="s">
        <v>4998</v>
      </c>
      <c r="L229" s="284"/>
      <c r="M229" s="284" t="s">
        <v>143</v>
      </c>
      <c r="N229" s="285" t="s">
        <v>314</v>
      </c>
      <c r="O229" s="285" t="s">
        <v>315</v>
      </c>
      <c r="P229" s="286"/>
      <c r="Q229" s="284" t="s">
        <v>361</v>
      </c>
      <c r="R229" s="284" t="s">
        <v>364</v>
      </c>
      <c r="S229" s="281" t="s">
        <v>4305</v>
      </c>
      <c r="T229" s="281" t="s">
        <v>7084</v>
      </c>
      <c r="U229" s="281" t="s">
        <v>3126</v>
      </c>
      <c r="V229" s="281" t="s">
        <v>3724</v>
      </c>
      <c r="W229" s="281" t="s">
        <v>5561</v>
      </c>
      <c r="X229" s="287"/>
      <c r="Y229" s="288"/>
      <c r="Z229" s="289"/>
      <c r="AA229" s="289"/>
      <c r="AB229" s="290">
        <f>IF(OR(J229="Fail",ISBLANK(J229)),INDEX('Issue Code Table'!C:C,MATCH(N:N,'Issue Code Table'!A:A,0)),IF(M229="Critical",6,IF(M229="Significant",5,IF(M229="Moderate",3,2))))</f>
        <v>5</v>
      </c>
    </row>
    <row r="230" spans="1:28" ht="93.65" customHeight="1" x14ac:dyDescent="0.35">
      <c r="A230" s="291" t="s">
        <v>642</v>
      </c>
      <c r="B230" s="291" t="s">
        <v>200</v>
      </c>
      <c r="C230" s="302" t="s">
        <v>201</v>
      </c>
      <c r="D230" s="291" t="s">
        <v>232</v>
      </c>
      <c r="E230" s="291" t="s">
        <v>3402</v>
      </c>
      <c r="F230" s="291" t="s">
        <v>363</v>
      </c>
      <c r="G230" s="291" t="s">
        <v>5167</v>
      </c>
      <c r="H230" s="291" t="s">
        <v>4750</v>
      </c>
      <c r="I230" s="293"/>
      <c r="J230" s="293"/>
      <c r="K230" s="293" t="s">
        <v>5000</v>
      </c>
      <c r="L230" s="294"/>
      <c r="M230" s="294" t="s">
        <v>143</v>
      </c>
      <c r="N230" s="295" t="s">
        <v>205</v>
      </c>
      <c r="O230" s="291" t="s">
        <v>206</v>
      </c>
      <c r="P230" s="286"/>
      <c r="Q230" s="294" t="s">
        <v>373</v>
      </c>
      <c r="R230" s="294" t="s">
        <v>375</v>
      </c>
      <c r="S230" s="291" t="s">
        <v>365</v>
      </c>
      <c r="T230" s="291" t="s">
        <v>7085</v>
      </c>
      <c r="U230" s="291" t="s">
        <v>5299</v>
      </c>
      <c r="V230" s="291" t="s">
        <v>5367</v>
      </c>
      <c r="W230" s="291" t="s">
        <v>5568</v>
      </c>
      <c r="X230" s="287"/>
      <c r="Y230" s="296"/>
      <c r="Z230" s="297"/>
      <c r="AA230" s="297"/>
      <c r="AB230" s="298">
        <f>IF(OR(J230="Fail",ISBLANK(J230)),INDEX('Issue Code Table'!C:C,MATCH(N:N,'Issue Code Table'!A:A,0)),IF(M230="Critical",6,IF(M230="Significant",5,IF(M230="Moderate",3,2))))</f>
        <v>5</v>
      </c>
    </row>
    <row r="231" spans="1:28" ht="93.65" customHeight="1" x14ac:dyDescent="0.35">
      <c r="A231" s="281" t="s">
        <v>643</v>
      </c>
      <c r="B231" s="281" t="s">
        <v>200</v>
      </c>
      <c r="C231" s="306" t="s">
        <v>201</v>
      </c>
      <c r="D231" s="281" t="s">
        <v>232</v>
      </c>
      <c r="E231" s="281" t="s">
        <v>3403</v>
      </c>
      <c r="F231" s="281" t="s">
        <v>2621</v>
      </c>
      <c r="G231" s="281" t="s">
        <v>5169</v>
      </c>
      <c r="H231" s="281" t="s">
        <v>4751</v>
      </c>
      <c r="I231" s="282"/>
      <c r="J231" s="282"/>
      <c r="K231" s="282" t="s">
        <v>4920</v>
      </c>
      <c r="L231" s="284"/>
      <c r="M231" s="284" t="s">
        <v>143</v>
      </c>
      <c r="N231" s="285" t="s">
        <v>205</v>
      </c>
      <c r="O231" s="281" t="s">
        <v>206</v>
      </c>
      <c r="P231" s="286"/>
      <c r="Q231" s="284" t="s">
        <v>373</v>
      </c>
      <c r="R231" s="284" t="s">
        <v>376</v>
      </c>
      <c r="S231" s="281" t="s">
        <v>371</v>
      </c>
      <c r="T231" s="281"/>
      <c r="U231" s="281" t="s">
        <v>5301</v>
      </c>
      <c r="V231" s="281" t="s">
        <v>5361</v>
      </c>
      <c r="W231" s="281" t="s">
        <v>5562</v>
      </c>
      <c r="X231" s="287"/>
      <c r="Y231" s="288"/>
      <c r="Z231" s="289"/>
      <c r="AA231" s="289"/>
      <c r="AB231" s="290">
        <f>IF(OR(J231="Fail",ISBLANK(J231)),INDEX('Issue Code Table'!C:C,MATCH(N:N,'Issue Code Table'!A:A,0)),IF(M231="Critical",6,IF(M231="Significant",5,IF(M231="Moderate",3,2))))</f>
        <v>5</v>
      </c>
    </row>
    <row r="232" spans="1:28" ht="93.65" customHeight="1" x14ac:dyDescent="0.35">
      <c r="A232" s="291" t="s">
        <v>645</v>
      </c>
      <c r="B232" s="291" t="s">
        <v>200</v>
      </c>
      <c r="C232" s="302" t="s">
        <v>201</v>
      </c>
      <c r="D232" s="291" t="s">
        <v>232</v>
      </c>
      <c r="E232" s="291" t="s">
        <v>3404</v>
      </c>
      <c r="F232" s="291" t="s">
        <v>2546</v>
      </c>
      <c r="G232" s="291" t="s">
        <v>5111</v>
      </c>
      <c r="H232" s="291" t="s">
        <v>4752</v>
      </c>
      <c r="I232" s="293"/>
      <c r="J232" s="293"/>
      <c r="K232" s="293" t="s">
        <v>4921</v>
      </c>
      <c r="L232" s="294"/>
      <c r="M232" s="294" t="s">
        <v>143</v>
      </c>
      <c r="N232" s="295" t="s">
        <v>648</v>
      </c>
      <c r="O232" s="291" t="s">
        <v>649</v>
      </c>
      <c r="P232" s="286"/>
      <c r="Q232" s="294" t="s">
        <v>373</v>
      </c>
      <c r="R232" s="294" t="s">
        <v>646</v>
      </c>
      <c r="S232" s="291" t="s">
        <v>651</v>
      </c>
      <c r="T232" s="291"/>
      <c r="U232" s="291" t="s">
        <v>5221</v>
      </c>
      <c r="V232" s="291" t="s">
        <v>5362</v>
      </c>
      <c r="W232" s="291" t="s">
        <v>5563</v>
      </c>
      <c r="X232" s="287"/>
      <c r="Y232" s="296"/>
      <c r="Z232" s="297"/>
      <c r="AA232" s="297"/>
      <c r="AB232" s="298">
        <f>IF(OR(J232="Fail",ISBLANK(J232)),INDEX('Issue Code Table'!C:C,MATCH(N:N,'Issue Code Table'!A:A,0)),IF(M232="Critical",6,IF(M232="Significant",5,IF(M232="Moderate",3,2))))</f>
        <v>5</v>
      </c>
    </row>
    <row r="233" spans="1:28" ht="93.65" customHeight="1" x14ac:dyDescent="0.35">
      <c r="A233" s="281" t="s">
        <v>647</v>
      </c>
      <c r="B233" s="281" t="s">
        <v>200</v>
      </c>
      <c r="C233" s="306" t="s">
        <v>201</v>
      </c>
      <c r="D233" s="281" t="s">
        <v>232</v>
      </c>
      <c r="E233" s="281" t="s">
        <v>3405</v>
      </c>
      <c r="F233" s="281" t="s">
        <v>2622</v>
      </c>
      <c r="G233" s="281" t="s">
        <v>5171</v>
      </c>
      <c r="H233" s="281" t="s">
        <v>4753</v>
      </c>
      <c r="I233" s="282"/>
      <c r="J233" s="282"/>
      <c r="K233" s="282" t="s">
        <v>4922</v>
      </c>
      <c r="L233" s="284"/>
      <c r="M233" s="284" t="s">
        <v>143</v>
      </c>
      <c r="N233" s="285" t="s">
        <v>648</v>
      </c>
      <c r="O233" s="281" t="s">
        <v>649</v>
      </c>
      <c r="P233" s="286"/>
      <c r="Q233" s="284" t="s">
        <v>373</v>
      </c>
      <c r="R233" s="284" t="s">
        <v>650</v>
      </c>
      <c r="S233" s="281" t="s">
        <v>2945</v>
      </c>
      <c r="T233" s="281"/>
      <c r="U233" s="281" t="s">
        <v>5303</v>
      </c>
      <c r="V233" s="281" t="s">
        <v>5363</v>
      </c>
      <c r="W233" s="281" t="s">
        <v>5564</v>
      </c>
      <c r="X233" s="287"/>
      <c r="Y233" s="288"/>
      <c r="Z233" s="289"/>
      <c r="AA233" s="289"/>
      <c r="AB233" s="290">
        <f>IF(OR(J233="Fail",ISBLANK(J233)),INDEX('Issue Code Table'!C:C,MATCH(N:N,'Issue Code Table'!A:A,0)),IF(M233="Critical",6,IF(M233="Significant",5,IF(M233="Moderate",3,2))))</f>
        <v>5</v>
      </c>
    </row>
    <row r="234" spans="1:28" ht="93.65" customHeight="1" x14ac:dyDescent="0.35">
      <c r="A234" s="291" t="s">
        <v>652</v>
      </c>
      <c r="B234" s="291" t="s">
        <v>200</v>
      </c>
      <c r="C234" s="302" t="s">
        <v>201</v>
      </c>
      <c r="D234" s="291" t="s">
        <v>232</v>
      </c>
      <c r="E234" s="291" t="s">
        <v>3406</v>
      </c>
      <c r="F234" s="291" t="s">
        <v>644</v>
      </c>
      <c r="G234" s="291" t="s">
        <v>5172</v>
      </c>
      <c r="H234" s="291" t="s">
        <v>4754</v>
      </c>
      <c r="I234" s="293"/>
      <c r="J234" s="293"/>
      <c r="K234" s="293" t="s">
        <v>4923</v>
      </c>
      <c r="L234" s="294"/>
      <c r="M234" s="294" t="s">
        <v>143</v>
      </c>
      <c r="N234" s="295" t="s">
        <v>648</v>
      </c>
      <c r="O234" s="291" t="s">
        <v>649</v>
      </c>
      <c r="P234" s="286"/>
      <c r="Q234" s="294" t="s">
        <v>373</v>
      </c>
      <c r="R234" s="294" t="s">
        <v>653</v>
      </c>
      <c r="S234" s="291" t="s">
        <v>2946</v>
      </c>
      <c r="T234" s="291"/>
      <c r="U234" s="291" t="s">
        <v>5304</v>
      </c>
      <c r="V234" s="291" t="s">
        <v>5369</v>
      </c>
      <c r="W234" s="291" t="s">
        <v>5570</v>
      </c>
      <c r="X234" s="287"/>
      <c r="Y234" s="296"/>
      <c r="Z234" s="297"/>
      <c r="AA234" s="297"/>
      <c r="AB234" s="298">
        <f>IF(OR(J234="Fail",ISBLANK(J234)),INDEX('Issue Code Table'!C:C,MATCH(N:N,'Issue Code Table'!A:A,0)),IF(M234="Critical",6,IF(M234="Significant",5,IF(M234="Moderate",3,2))))</f>
        <v>5</v>
      </c>
    </row>
    <row r="235" spans="1:28" ht="93.65" customHeight="1" x14ac:dyDescent="0.35">
      <c r="A235" s="281" t="s">
        <v>654</v>
      </c>
      <c r="B235" s="282" t="s">
        <v>239</v>
      </c>
      <c r="C235" s="283" t="s">
        <v>240</v>
      </c>
      <c r="D235" s="281" t="s">
        <v>232</v>
      </c>
      <c r="E235" s="281" t="s">
        <v>3407</v>
      </c>
      <c r="F235" s="281" t="s">
        <v>2623</v>
      </c>
      <c r="G235" s="281" t="s">
        <v>5173</v>
      </c>
      <c r="H235" s="281" t="s">
        <v>4755</v>
      </c>
      <c r="I235" s="282"/>
      <c r="J235" s="282"/>
      <c r="K235" s="282" t="s">
        <v>4924</v>
      </c>
      <c r="L235" s="284"/>
      <c r="M235" s="284" t="s">
        <v>143</v>
      </c>
      <c r="N235" s="285" t="s">
        <v>648</v>
      </c>
      <c r="O235" s="285" t="s">
        <v>649</v>
      </c>
      <c r="P235" s="286"/>
      <c r="Q235" s="284" t="s">
        <v>373</v>
      </c>
      <c r="R235" s="284" t="s">
        <v>655</v>
      </c>
      <c r="S235" s="281" t="s">
        <v>2947</v>
      </c>
      <c r="T235" s="281" t="s">
        <v>7086</v>
      </c>
      <c r="U235" s="281" t="s">
        <v>5305</v>
      </c>
      <c r="V235" s="281" t="s">
        <v>5368</v>
      </c>
      <c r="W235" s="281" t="s">
        <v>5569</v>
      </c>
      <c r="X235" s="287"/>
      <c r="Y235" s="288"/>
      <c r="Z235" s="289"/>
      <c r="AA235" s="289"/>
      <c r="AB235" s="290">
        <f>IF(OR(J235="Fail",ISBLANK(J235)),INDEX('Issue Code Table'!C:C,MATCH(N:N,'Issue Code Table'!A:A,0)),IF(M235="Critical",6,IF(M235="Significant",5,IF(M235="Moderate",3,2))))</f>
        <v>5</v>
      </c>
    </row>
    <row r="236" spans="1:28" ht="93.65" customHeight="1" x14ac:dyDescent="0.35">
      <c r="A236" s="291" t="s">
        <v>656</v>
      </c>
      <c r="B236" s="291" t="s">
        <v>200</v>
      </c>
      <c r="C236" s="302" t="s">
        <v>201</v>
      </c>
      <c r="D236" s="291" t="s">
        <v>232</v>
      </c>
      <c r="E236" s="291" t="s">
        <v>1213</v>
      </c>
      <c r="F236" s="291" t="s">
        <v>368</v>
      </c>
      <c r="G236" s="291" t="s">
        <v>5168</v>
      </c>
      <c r="H236" s="291" t="s">
        <v>4756</v>
      </c>
      <c r="I236" s="293"/>
      <c r="J236" s="293"/>
      <c r="K236" s="293" t="s">
        <v>4925</v>
      </c>
      <c r="L236" s="294"/>
      <c r="M236" s="294" t="s">
        <v>143</v>
      </c>
      <c r="N236" s="295" t="s">
        <v>648</v>
      </c>
      <c r="O236" s="291" t="s">
        <v>649</v>
      </c>
      <c r="P236" s="286"/>
      <c r="Q236" s="294" t="s">
        <v>373</v>
      </c>
      <c r="R236" s="294" t="s">
        <v>658</v>
      </c>
      <c r="S236" s="291" t="s">
        <v>1214</v>
      </c>
      <c r="T236" s="291"/>
      <c r="U236" s="291" t="s">
        <v>5300</v>
      </c>
      <c r="V236" s="291" t="s">
        <v>5371</v>
      </c>
      <c r="W236" s="291" t="s">
        <v>5572</v>
      </c>
      <c r="X236" s="287"/>
      <c r="Y236" s="296"/>
      <c r="Z236" s="297"/>
      <c r="AA236" s="297"/>
      <c r="AB236" s="298">
        <f>IF(OR(J236="Fail",ISBLANK(J236)),INDEX('Issue Code Table'!C:C,MATCH(N:N,'Issue Code Table'!A:A,0)),IF(M236="Critical",6,IF(M236="Significant",5,IF(M236="Moderate",3,2))))</f>
        <v>5</v>
      </c>
    </row>
    <row r="237" spans="1:28" ht="93.65" customHeight="1" x14ac:dyDescent="0.35">
      <c r="A237" s="281" t="s">
        <v>659</v>
      </c>
      <c r="B237" s="282" t="s">
        <v>1260</v>
      </c>
      <c r="C237" s="299" t="s">
        <v>1261</v>
      </c>
      <c r="D237" s="281" t="s">
        <v>232</v>
      </c>
      <c r="E237" s="281" t="s">
        <v>3408</v>
      </c>
      <c r="F237" s="281" t="s">
        <v>370</v>
      </c>
      <c r="G237" s="281" t="s">
        <v>5170</v>
      </c>
      <c r="H237" s="281" t="s">
        <v>4757</v>
      </c>
      <c r="I237" s="282"/>
      <c r="J237" s="282"/>
      <c r="K237" s="282" t="s">
        <v>4926</v>
      </c>
      <c r="L237" s="284"/>
      <c r="M237" s="284" t="s">
        <v>154</v>
      </c>
      <c r="N237" s="285" t="s">
        <v>213</v>
      </c>
      <c r="O237" s="285" t="s">
        <v>214</v>
      </c>
      <c r="P237" s="286"/>
      <c r="Q237" s="284" t="s">
        <v>373</v>
      </c>
      <c r="R237" s="284" t="s">
        <v>660</v>
      </c>
      <c r="S237" s="281" t="s">
        <v>4296</v>
      </c>
      <c r="T237" s="281"/>
      <c r="U237" s="281" t="s">
        <v>5302</v>
      </c>
      <c r="V237" s="281" t="s">
        <v>5373</v>
      </c>
      <c r="W237" s="281" t="s">
        <v>5574</v>
      </c>
      <c r="X237" s="287"/>
      <c r="Y237" s="288"/>
      <c r="Z237" s="289"/>
      <c r="AA237" s="289"/>
      <c r="AB237" s="290">
        <f>IF(OR(J237="Fail",ISBLANK(J237)),INDEX('Issue Code Table'!C:C,MATCH(N:N,'Issue Code Table'!A:A,0)),IF(M237="Critical",6,IF(M237="Significant",5,IF(M237="Moderate",3,2))))</f>
        <v>2</v>
      </c>
    </row>
    <row r="238" spans="1:28" ht="93.65" customHeight="1" x14ac:dyDescent="0.35">
      <c r="A238" s="291" t="s">
        <v>661</v>
      </c>
      <c r="B238" s="293" t="s">
        <v>3187</v>
      </c>
      <c r="C238" s="300" t="s">
        <v>3957</v>
      </c>
      <c r="D238" s="291" t="s">
        <v>232</v>
      </c>
      <c r="E238" s="291" t="s">
        <v>5068</v>
      </c>
      <c r="F238" s="291" t="s">
        <v>5076</v>
      </c>
      <c r="G238" s="291" t="s">
        <v>5174</v>
      </c>
      <c r="H238" s="291" t="s">
        <v>6146</v>
      </c>
      <c r="I238" s="293"/>
      <c r="J238" s="293"/>
      <c r="K238" s="293" t="s">
        <v>6190</v>
      </c>
      <c r="L238" s="294"/>
      <c r="M238" s="294" t="s">
        <v>143</v>
      </c>
      <c r="N238" s="295" t="s">
        <v>205</v>
      </c>
      <c r="O238" s="291" t="s">
        <v>206</v>
      </c>
      <c r="P238" s="286"/>
      <c r="Q238" s="294" t="s">
        <v>378</v>
      </c>
      <c r="R238" s="294" t="s">
        <v>1030</v>
      </c>
      <c r="S238" s="291" t="s">
        <v>5184</v>
      </c>
      <c r="T238" s="291" t="s">
        <v>7058</v>
      </c>
      <c r="U238" s="291" t="s">
        <v>5306</v>
      </c>
      <c r="V238" s="291" t="s">
        <v>5325</v>
      </c>
      <c r="W238" s="291" t="s">
        <v>5513</v>
      </c>
      <c r="X238" s="287"/>
      <c r="Y238" s="296"/>
      <c r="Z238" s="297"/>
      <c r="AA238" s="297"/>
      <c r="AB238" s="298">
        <f>IF(OR(J238="Fail",ISBLANK(J238)),INDEX('Issue Code Table'!C:C,MATCH(N:N,'Issue Code Table'!A:A,0)),IF(M238="Critical",6,IF(M238="Significant",5,IF(M238="Moderate",3,2))))</f>
        <v>5</v>
      </c>
    </row>
    <row r="239" spans="1:28" ht="93.65" customHeight="1" x14ac:dyDescent="0.35">
      <c r="A239" s="281" t="s">
        <v>662</v>
      </c>
      <c r="B239" s="282" t="s">
        <v>3187</v>
      </c>
      <c r="C239" s="283" t="s">
        <v>3957</v>
      </c>
      <c r="D239" s="281" t="s">
        <v>232</v>
      </c>
      <c r="E239" s="281" t="s">
        <v>5069</v>
      </c>
      <c r="F239" s="281" t="s">
        <v>663</v>
      </c>
      <c r="G239" s="281" t="s">
        <v>5175</v>
      </c>
      <c r="H239" s="281" t="s">
        <v>6147</v>
      </c>
      <c r="I239" s="282"/>
      <c r="J239" s="282"/>
      <c r="K239" s="282" t="s">
        <v>6191</v>
      </c>
      <c r="L239" s="284"/>
      <c r="M239" s="284" t="s">
        <v>143</v>
      </c>
      <c r="N239" s="285" t="s">
        <v>205</v>
      </c>
      <c r="O239" s="281" t="s">
        <v>206</v>
      </c>
      <c r="P239" s="286"/>
      <c r="Q239" s="284" t="s">
        <v>378</v>
      </c>
      <c r="R239" s="284" t="s">
        <v>1032</v>
      </c>
      <c r="S239" s="281" t="s">
        <v>664</v>
      </c>
      <c r="T239" s="281" t="s">
        <v>7087</v>
      </c>
      <c r="U239" s="281" t="s">
        <v>5307</v>
      </c>
      <c r="V239" s="281" t="s">
        <v>5326</v>
      </c>
      <c r="W239" s="281" t="s">
        <v>5490</v>
      </c>
      <c r="X239" s="287"/>
      <c r="Y239" s="288"/>
      <c r="Z239" s="289"/>
      <c r="AA239" s="289"/>
      <c r="AB239" s="290">
        <f>IF(OR(J239="Fail",ISBLANK(J239)),INDEX('Issue Code Table'!C:C,MATCH(N:N,'Issue Code Table'!A:A,0)),IF(M239="Critical",6,IF(M239="Significant",5,IF(M239="Moderate",3,2))))</f>
        <v>5</v>
      </c>
    </row>
    <row r="240" spans="1:28" ht="93.65" customHeight="1" x14ac:dyDescent="0.35">
      <c r="A240" s="291" t="s">
        <v>666</v>
      </c>
      <c r="B240" s="293" t="s">
        <v>3187</v>
      </c>
      <c r="C240" s="300" t="s">
        <v>3957</v>
      </c>
      <c r="D240" s="291" t="s">
        <v>227</v>
      </c>
      <c r="E240" s="291" t="s">
        <v>5070</v>
      </c>
      <c r="F240" s="291" t="s">
        <v>667</v>
      </c>
      <c r="G240" s="291" t="s">
        <v>5176</v>
      </c>
      <c r="H240" s="291" t="s">
        <v>6148</v>
      </c>
      <c r="I240" s="293"/>
      <c r="J240" s="293"/>
      <c r="K240" s="293" t="s">
        <v>6192</v>
      </c>
      <c r="L240" s="294"/>
      <c r="M240" s="294" t="s">
        <v>218</v>
      </c>
      <c r="N240" s="295" t="s">
        <v>351</v>
      </c>
      <c r="O240" s="291" t="s">
        <v>352</v>
      </c>
      <c r="P240" s="286"/>
      <c r="Q240" s="294" t="s">
        <v>378</v>
      </c>
      <c r="R240" s="294" t="s">
        <v>1036</v>
      </c>
      <c r="S240" s="291" t="s">
        <v>668</v>
      </c>
      <c r="T240" s="291" t="s">
        <v>7087</v>
      </c>
      <c r="U240" s="291" t="s">
        <v>5308</v>
      </c>
      <c r="V240" s="291" t="s">
        <v>5382</v>
      </c>
      <c r="W240" s="291" t="s">
        <v>5589</v>
      </c>
      <c r="X240" s="287"/>
      <c r="Y240" s="296"/>
      <c r="Z240" s="297"/>
      <c r="AA240" s="297"/>
      <c r="AB240" s="298">
        <f>IF(OR(J240="Fail",ISBLANK(J240)),INDEX('Issue Code Table'!C:C,MATCH(N:N,'Issue Code Table'!A:A,0)),IF(M240="Critical",6,IF(M240="Significant",5,IF(M240="Moderate",3,2))))</f>
        <v>3</v>
      </c>
    </row>
    <row r="241" spans="1:28" ht="93.65" customHeight="1" x14ac:dyDescent="0.35">
      <c r="A241" s="281" t="s">
        <v>669</v>
      </c>
      <c r="B241" s="282" t="s">
        <v>3187</v>
      </c>
      <c r="C241" s="283" t="s">
        <v>3957</v>
      </c>
      <c r="D241" s="281" t="s">
        <v>227</v>
      </c>
      <c r="E241" s="281" t="s">
        <v>670</v>
      </c>
      <c r="F241" s="281" t="s">
        <v>4483</v>
      </c>
      <c r="G241" s="281" t="s">
        <v>2825</v>
      </c>
      <c r="H241" s="281" t="s">
        <v>4761</v>
      </c>
      <c r="I241" s="282"/>
      <c r="J241" s="282"/>
      <c r="K241" s="282" t="s">
        <v>6193</v>
      </c>
      <c r="L241" s="284"/>
      <c r="M241" s="284" t="s">
        <v>143</v>
      </c>
      <c r="N241" s="285" t="s">
        <v>648</v>
      </c>
      <c r="O241" s="281" t="s">
        <v>671</v>
      </c>
      <c r="P241" s="286"/>
      <c r="Q241" s="284" t="s">
        <v>378</v>
      </c>
      <c r="R241" s="284" t="s">
        <v>1034</v>
      </c>
      <c r="S241" s="281" t="s">
        <v>672</v>
      </c>
      <c r="T241" s="281"/>
      <c r="U241" s="281" t="s">
        <v>3137</v>
      </c>
      <c r="V241" s="281" t="s">
        <v>3519</v>
      </c>
      <c r="W241" s="281" t="s">
        <v>5489</v>
      </c>
      <c r="X241" s="287"/>
      <c r="Y241" s="288"/>
      <c r="Z241" s="289"/>
      <c r="AA241" s="289"/>
      <c r="AB241" s="290">
        <f>IF(OR(J241="Fail",ISBLANK(J241)),INDEX('Issue Code Table'!C:C,MATCH(N:N,'Issue Code Table'!A:A,0)),IF(M241="Critical",6,IF(M241="Significant",5,IF(M241="Moderate",3,2))))</f>
        <v>5</v>
      </c>
    </row>
    <row r="242" spans="1:28" ht="93.65" customHeight="1" x14ac:dyDescent="0.35">
      <c r="A242" s="307" t="s">
        <v>673</v>
      </c>
      <c r="B242" s="308" t="s">
        <v>3187</v>
      </c>
      <c r="C242" s="309" t="s">
        <v>3957</v>
      </c>
      <c r="D242" s="307" t="s">
        <v>232</v>
      </c>
      <c r="E242" s="307" t="s">
        <v>3409</v>
      </c>
      <c r="F242" s="307" t="s">
        <v>5077</v>
      </c>
      <c r="G242" s="307" t="s">
        <v>2822</v>
      </c>
      <c r="H242" s="307" t="s">
        <v>4758</v>
      </c>
      <c r="I242" s="308"/>
      <c r="J242" s="308"/>
      <c r="K242" s="293" t="s">
        <v>4927</v>
      </c>
      <c r="L242" s="310"/>
      <c r="M242" s="310" t="s">
        <v>154</v>
      </c>
      <c r="N242" s="311" t="s">
        <v>674</v>
      </c>
      <c r="O242" s="307" t="s">
        <v>675</v>
      </c>
      <c r="P242" s="312"/>
      <c r="Q242" s="310" t="s">
        <v>379</v>
      </c>
      <c r="R242" s="310" t="s">
        <v>1041</v>
      </c>
      <c r="S242" s="307" t="s">
        <v>676</v>
      </c>
      <c r="T242" s="307" t="s">
        <v>7058</v>
      </c>
      <c r="U242" s="307" t="s">
        <v>5309</v>
      </c>
      <c r="V242" s="307" t="s">
        <v>5386</v>
      </c>
      <c r="W242" s="307" t="s">
        <v>5593</v>
      </c>
      <c r="X242" s="313"/>
      <c r="Y242" s="314"/>
      <c r="Z242" s="280"/>
      <c r="AA242" s="280"/>
      <c r="AB242" s="143">
        <f>IF(OR(J242="Fail",ISBLANK(J242)),INDEX('Issue Code Table'!C:C,MATCH(N:N,'Issue Code Table'!A:A,0)),IF(M242="Critical",6,IF(M242="Significant",5,IF(M242="Moderate",3,2))))</f>
        <v>3</v>
      </c>
    </row>
    <row r="243" spans="1:28" ht="14.5" x14ac:dyDescent="0.35">
      <c r="A243" s="118"/>
      <c r="B243" s="260"/>
      <c r="C243" s="217"/>
      <c r="D243" s="118"/>
      <c r="E243" s="118"/>
      <c r="F243" s="118"/>
      <c r="G243" s="118"/>
      <c r="H243" s="118"/>
      <c r="I243" s="118"/>
      <c r="J243" s="118"/>
      <c r="K243" s="118"/>
      <c r="L243" s="118"/>
      <c r="M243" s="118"/>
      <c r="N243" s="118"/>
      <c r="O243" s="187"/>
      <c r="P243" s="118"/>
      <c r="Q243" s="118"/>
      <c r="R243" s="118"/>
      <c r="S243" s="118"/>
      <c r="T243" s="118"/>
      <c r="U243" s="118"/>
      <c r="V243" s="226"/>
      <c r="W243" s="226"/>
      <c r="X243" s="227"/>
      <c r="AB243" s="118"/>
    </row>
    <row r="244" spans="1:28" ht="51.75" hidden="1" customHeight="1" x14ac:dyDescent="0.35">
      <c r="A244" s="247"/>
      <c r="B244" s="247"/>
      <c r="C244" s="249"/>
      <c r="D244" s="247"/>
      <c r="E244" s="247"/>
      <c r="F244" s="247"/>
      <c r="G244" s="247"/>
      <c r="H244" s="247"/>
      <c r="I244" s="247"/>
      <c r="J244" s="247"/>
      <c r="K244" s="247"/>
      <c r="L244" s="247"/>
      <c r="P244" s="247"/>
      <c r="Q244" s="247"/>
      <c r="R244" s="247"/>
      <c r="S244" s="247"/>
      <c r="T244" s="247"/>
      <c r="U244" s="247"/>
      <c r="V244" s="224"/>
    </row>
    <row r="245" spans="1:28" ht="51.75" hidden="1" customHeight="1" x14ac:dyDescent="0.35">
      <c r="A245" s="247"/>
      <c r="B245" s="247"/>
      <c r="C245" s="249"/>
      <c r="D245" s="247"/>
      <c r="E245" s="247"/>
      <c r="F245" s="247"/>
      <c r="G245" s="247"/>
      <c r="H245" s="247"/>
      <c r="I245" s="247"/>
      <c r="J245" s="247"/>
      <c r="K245" s="247"/>
      <c r="L245" s="247"/>
      <c r="P245" s="247"/>
      <c r="Q245" s="247"/>
      <c r="R245" s="247"/>
      <c r="S245" s="247"/>
      <c r="T245" s="247"/>
      <c r="U245" s="247"/>
      <c r="V245" s="224"/>
    </row>
    <row r="246" spans="1:28" ht="51.75" hidden="1" customHeight="1" x14ac:dyDescent="0.35">
      <c r="A246" s="247"/>
      <c r="B246" s="247"/>
      <c r="C246" s="249"/>
      <c r="D246" s="247"/>
      <c r="E246" s="247"/>
      <c r="F246" s="247"/>
      <c r="G246" s="247"/>
      <c r="H246" s="247"/>
      <c r="I246" s="61" t="s">
        <v>54</v>
      </c>
      <c r="J246" s="247"/>
      <c r="K246" s="247"/>
      <c r="L246" s="247"/>
      <c r="M246" s="61"/>
      <c r="P246" s="247"/>
      <c r="Q246" s="247"/>
      <c r="R246" s="247"/>
      <c r="S246" s="247"/>
      <c r="T246" s="247"/>
      <c r="U246" s="247"/>
      <c r="V246" s="224"/>
    </row>
    <row r="247" spans="1:28" ht="51.75" hidden="1" customHeight="1" x14ac:dyDescent="0.35">
      <c r="A247" s="247"/>
      <c r="B247" s="247"/>
      <c r="C247" s="249"/>
      <c r="D247" s="247"/>
      <c r="E247" s="247"/>
      <c r="F247" s="247"/>
      <c r="G247" s="247"/>
      <c r="H247" s="247"/>
      <c r="I247" s="61" t="s">
        <v>55</v>
      </c>
      <c r="J247" s="247"/>
      <c r="K247" s="247"/>
      <c r="L247" s="247"/>
      <c r="M247" s="61"/>
      <c r="P247" s="247"/>
      <c r="Q247" s="247"/>
      <c r="R247" s="247"/>
      <c r="S247" s="247"/>
      <c r="T247" s="247"/>
      <c r="U247" s="247"/>
      <c r="V247" s="224"/>
    </row>
    <row r="248" spans="1:28" ht="51.75" hidden="1" customHeight="1" x14ac:dyDescent="0.35">
      <c r="A248" s="247"/>
      <c r="B248" s="247"/>
      <c r="C248" s="249"/>
      <c r="D248" s="247"/>
      <c r="E248" s="247"/>
      <c r="F248" s="247"/>
      <c r="G248" s="247"/>
      <c r="H248" s="247"/>
      <c r="I248" s="61" t="s">
        <v>43</v>
      </c>
      <c r="J248" s="247"/>
      <c r="K248" s="247"/>
      <c r="L248" s="247"/>
      <c r="M248" s="61"/>
      <c r="P248" s="247"/>
      <c r="Q248" s="247"/>
      <c r="R248" s="247"/>
      <c r="S248" s="247"/>
      <c r="T248" s="247"/>
      <c r="U248" s="247"/>
      <c r="V248" s="224"/>
    </row>
    <row r="249" spans="1:28" ht="51.75" hidden="1" customHeight="1" x14ac:dyDescent="0.35">
      <c r="A249" s="247"/>
      <c r="B249" s="247"/>
      <c r="C249" s="249"/>
      <c r="D249" s="247"/>
      <c r="E249" s="247"/>
      <c r="F249" s="247"/>
      <c r="G249" s="247"/>
      <c r="H249" s="247"/>
      <c r="I249" s="61" t="s">
        <v>216</v>
      </c>
      <c r="J249" s="247"/>
      <c r="K249" s="247"/>
      <c r="L249" s="247"/>
      <c r="M249" s="61"/>
      <c r="P249" s="247"/>
      <c r="Q249" s="247"/>
      <c r="R249" s="247"/>
      <c r="S249" s="247"/>
      <c r="T249" s="247"/>
      <c r="U249" s="247"/>
      <c r="V249" s="224"/>
    </row>
    <row r="250" spans="1:28" ht="51.75" hidden="1" customHeight="1" x14ac:dyDescent="0.35">
      <c r="A250" s="247"/>
      <c r="B250" s="247"/>
      <c r="C250" s="249"/>
      <c r="D250" s="247"/>
      <c r="E250" s="247"/>
      <c r="F250" s="247"/>
      <c r="G250" s="247"/>
      <c r="H250" s="247"/>
      <c r="I250" s="247"/>
      <c r="J250" s="247"/>
      <c r="K250" s="247"/>
      <c r="L250" s="247"/>
      <c r="M250" s="61"/>
      <c r="P250" s="247"/>
      <c r="Q250" s="247"/>
      <c r="R250" s="247"/>
      <c r="S250" s="247"/>
      <c r="T250" s="247"/>
      <c r="U250" s="247"/>
      <c r="V250" s="224"/>
    </row>
    <row r="251" spans="1:28" ht="51.75" hidden="1" customHeight="1" x14ac:dyDescent="0.35">
      <c r="A251" s="247"/>
      <c r="B251" s="247"/>
      <c r="C251" s="249"/>
      <c r="D251" s="247"/>
      <c r="E251" s="247"/>
      <c r="F251" s="247"/>
      <c r="G251" s="247"/>
      <c r="H251" s="247"/>
      <c r="I251" s="61" t="s">
        <v>217</v>
      </c>
      <c r="J251" s="247"/>
      <c r="K251" s="247"/>
      <c r="L251" s="247"/>
      <c r="P251" s="247"/>
      <c r="Q251" s="247"/>
      <c r="R251" s="247"/>
      <c r="S251" s="247"/>
      <c r="T251" s="247"/>
      <c r="U251" s="247"/>
      <c r="V251" s="224"/>
    </row>
    <row r="252" spans="1:28" ht="51.75" hidden="1" customHeight="1" x14ac:dyDescent="0.35">
      <c r="A252" s="247"/>
      <c r="B252" s="247"/>
      <c r="C252" s="249"/>
      <c r="D252" s="247"/>
      <c r="E252" s="247"/>
      <c r="F252" s="247"/>
      <c r="G252" s="247"/>
      <c r="H252" s="247"/>
      <c r="I252" s="61" t="s">
        <v>133</v>
      </c>
      <c r="J252" s="247"/>
      <c r="K252" s="247"/>
      <c r="L252" s="247"/>
      <c r="P252" s="247"/>
      <c r="Q252" s="247"/>
      <c r="R252" s="247"/>
      <c r="S252" s="247"/>
      <c r="T252" s="247"/>
      <c r="U252" s="247"/>
      <c r="V252" s="224"/>
    </row>
    <row r="253" spans="1:28" ht="51.75" hidden="1" customHeight="1" x14ac:dyDescent="0.35">
      <c r="A253" s="247"/>
      <c r="B253" s="247"/>
      <c r="C253" s="249"/>
      <c r="D253" s="247"/>
      <c r="E253" s="247"/>
      <c r="F253" s="247"/>
      <c r="G253" s="247"/>
      <c r="H253" s="247"/>
      <c r="I253" s="61" t="s">
        <v>143</v>
      </c>
      <c r="J253" s="247"/>
      <c r="K253" s="247"/>
      <c r="L253" s="247"/>
      <c r="P253" s="247"/>
      <c r="Q253" s="247"/>
      <c r="R253" s="247"/>
      <c r="S253" s="247"/>
      <c r="T253" s="247"/>
      <c r="U253" s="247"/>
      <c r="V253" s="224"/>
    </row>
    <row r="254" spans="1:28" ht="51.75" hidden="1" customHeight="1" x14ac:dyDescent="0.35">
      <c r="A254" s="247"/>
      <c r="B254" s="247"/>
      <c r="C254" s="249"/>
      <c r="D254" s="247"/>
      <c r="E254" s="247"/>
      <c r="F254" s="247"/>
      <c r="G254" s="247"/>
      <c r="H254" s="247"/>
      <c r="I254" s="61" t="s">
        <v>154</v>
      </c>
      <c r="J254" s="247"/>
      <c r="K254" s="247"/>
      <c r="L254" s="247"/>
      <c r="P254" s="247"/>
      <c r="Q254" s="247"/>
      <c r="R254" s="247"/>
      <c r="S254" s="247"/>
      <c r="T254" s="247"/>
      <c r="U254" s="247"/>
      <c r="V254" s="224"/>
    </row>
    <row r="255" spans="1:28" ht="51.75" hidden="1" customHeight="1" x14ac:dyDescent="0.35">
      <c r="I255" s="61" t="s">
        <v>218</v>
      </c>
      <c r="J255" s="247"/>
      <c r="K255" s="247"/>
      <c r="L255" s="247"/>
      <c r="P255" s="247"/>
      <c r="Q255" s="247"/>
      <c r="R255" s="247"/>
      <c r="S255" s="247"/>
      <c r="T255" s="247"/>
      <c r="U255" s="247"/>
      <c r="V255" s="224"/>
    </row>
    <row r="256" spans="1:28" ht="51.75" hidden="1" customHeight="1" x14ac:dyDescent="0.35">
      <c r="I256" s="247"/>
      <c r="J256" s="247"/>
      <c r="K256" s="247"/>
      <c r="L256" s="247"/>
      <c r="P256" s="247"/>
      <c r="Q256" s="247"/>
      <c r="R256" s="247"/>
      <c r="S256" s="247"/>
      <c r="T256" s="247"/>
      <c r="U256" s="247"/>
      <c r="V256" s="224"/>
    </row>
    <row r="257" spans="9:22" ht="51.75" hidden="1" customHeight="1" x14ac:dyDescent="0.35">
      <c r="I257" s="247"/>
      <c r="J257" s="247"/>
      <c r="K257" s="247"/>
      <c r="L257" s="247"/>
      <c r="P257" s="247"/>
      <c r="Q257" s="247"/>
      <c r="R257" s="247"/>
      <c r="S257" s="247"/>
      <c r="T257" s="247"/>
      <c r="U257" s="247"/>
      <c r="V257" s="224"/>
    </row>
    <row r="258" spans="9:22" ht="51.75" hidden="1" customHeight="1" x14ac:dyDescent="0.35">
      <c r="I258" s="247"/>
      <c r="J258" s="247"/>
      <c r="K258" s="247"/>
      <c r="L258" s="247"/>
      <c r="P258" s="247"/>
      <c r="Q258" s="247"/>
      <c r="R258" s="247"/>
      <c r="S258" s="247"/>
      <c r="T258" s="247"/>
      <c r="U258" s="247"/>
      <c r="V258" s="224"/>
    </row>
    <row r="259" spans="9:22" ht="51.75" hidden="1" customHeight="1" x14ac:dyDescent="0.35">
      <c r="I259" s="247"/>
      <c r="J259" s="247"/>
      <c r="K259" s="247"/>
      <c r="L259" s="247"/>
      <c r="P259" s="247"/>
      <c r="Q259" s="247"/>
      <c r="R259" s="247"/>
      <c r="S259" s="247"/>
      <c r="T259" s="247"/>
      <c r="U259" s="247"/>
      <c r="V259" s="224"/>
    </row>
    <row r="260" spans="9:22" ht="51.75" hidden="1" customHeight="1" x14ac:dyDescent="0.35">
      <c r="I260" s="247"/>
      <c r="J260" s="247"/>
      <c r="K260" s="247"/>
      <c r="L260" s="247"/>
      <c r="P260" s="247"/>
      <c r="Q260" s="247"/>
      <c r="R260" s="247"/>
      <c r="S260" s="247"/>
      <c r="T260" s="247"/>
      <c r="U260" s="247"/>
      <c r="V260" s="224"/>
    </row>
    <row r="261" spans="9:22" ht="51.75" hidden="1" customHeight="1" x14ac:dyDescent="0.35">
      <c r="I261" s="247"/>
      <c r="J261" s="247"/>
      <c r="K261" s="247"/>
      <c r="L261" s="247"/>
      <c r="P261" s="247"/>
      <c r="Q261" s="247"/>
      <c r="R261" s="247"/>
      <c r="S261" s="247"/>
      <c r="T261" s="247"/>
      <c r="U261" s="247"/>
      <c r="V261" s="224"/>
    </row>
    <row r="262" spans="9:22" ht="51.75" hidden="1" customHeight="1" x14ac:dyDescent="0.35">
      <c r="I262" s="247"/>
      <c r="J262" s="247"/>
      <c r="K262" s="247"/>
      <c r="L262" s="247"/>
      <c r="P262" s="247"/>
      <c r="Q262" s="247"/>
      <c r="R262" s="247"/>
      <c r="S262" s="247"/>
      <c r="T262" s="247"/>
      <c r="U262" s="247"/>
      <c r="V262" s="224"/>
    </row>
    <row r="263" spans="9:22" ht="51.75" hidden="1" customHeight="1" x14ac:dyDescent="0.35">
      <c r="I263" s="247"/>
      <c r="J263" s="247"/>
      <c r="K263" s="247"/>
      <c r="L263" s="247"/>
      <c r="P263" s="247"/>
      <c r="Q263" s="247"/>
      <c r="R263" s="247"/>
      <c r="S263" s="247"/>
      <c r="T263" s="247"/>
      <c r="U263" s="247"/>
      <c r="V263" s="224"/>
    </row>
    <row r="264" spans="9:22" ht="51.75" hidden="1" customHeight="1" x14ac:dyDescent="0.35">
      <c r="I264" s="247"/>
      <c r="J264" s="247"/>
      <c r="K264" s="247"/>
      <c r="L264" s="247"/>
      <c r="P264" s="247"/>
      <c r="Q264" s="247"/>
      <c r="R264" s="247"/>
      <c r="S264" s="247"/>
      <c r="T264" s="247"/>
      <c r="U264" s="247"/>
      <c r="V264" s="224"/>
    </row>
    <row r="265" spans="9:22" ht="51.75" hidden="1" customHeight="1" x14ac:dyDescent="0.35">
      <c r="I265" s="247"/>
      <c r="J265" s="247"/>
      <c r="K265" s="247"/>
      <c r="L265" s="247"/>
      <c r="P265" s="247"/>
      <c r="Q265" s="247"/>
      <c r="R265" s="247"/>
      <c r="S265" s="247"/>
      <c r="T265" s="247"/>
      <c r="U265" s="247"/>
      <c r="V265" s="224"/>
    </row>
    <row r="266" spans="9:22" ht="51.75" hidden="1" customHeight="1" x14ac:dyDescent="0.35">
      <c r="I266" s="247"/>
      <c r="J266" s="247"/>
      <c r="K266" s="247"/>
      <c r="L266" s="247"/>
      <c r="P266" s="247"/>
      <c r="Q266" s="247"/>
      <c r="R266" s="247"/>
      <c r="S266" s="247"/>
      <c r="T266" s="247"/>
      <c r="U266" s="247"/>
      <c r="V266" s="224"/>
    </row>
    <row r="267" spans="9:22" ht="51.75" hidden="1" customHeight="1" x14ac:dyDescent="0.35">
      <c r="I267" s="247"/>
      <c r="J267" s="247"/>
      <c r="K267" s="247"/>
      <c r="L267" s="247"/>
      <c r="P267" s="247"/>
      <c r="Q267" s="247"/>
      <c r="R267" s="247"/>
      <c r="S267" s="247"/>
      <c r="T267" s="247"/>
      <c r="U267" s="247"/>
      <c r="V267" s="224"/>
    </row>
    <row r="268" spans="9:22" ht="51.75" hidden="1" customHeight="1" x14ac:dyDescent="0.35">
      <c r="I268" s="247"/>
      <c r="J268" s="247"/>
      <c r="K268" s="247"/>
      <c r="L268" s="247"/>
      <c r="P268" s="247"/>
      <c r="Q268" s="247"/>
      <c r="R268" s="247"/>
      <c r="S268" s="247"/>
      <c r="T268" s="247"/>
      <c r="U268" s="247"/>
      <c r="V268" s="224"/>
    </row>
    <row r="269" spans="9:22" ht="51.75" hidden="1" customHeight="1" x14ac:dyDescent="0.35">
      <c r="I269" s="247"/>
      <c r="J269" s="247"/>
      <c r="K269" s="247"/>
      <c r="L269" s="247"/>
      <c r="P269" s="247"/>
      <c r="Q269" s="247"/>
      <c r="R269" s="247"/>
      <c r="S269" s="247"/>
      <c r="T269" s="247"/>
      <c r="U269" s="247"/>
      <c r="V269" s="224"/>
    </row>
    <row r="270" spans="9:22" ht="51.75" hidden="1" customHeight="1" x14ac:dyDescent="0.35">
      <c r="I270" s="247"/>
      <c r="J270" s="247"/>
      <c r="K270" s="247"/>
      <c r="L270" s="247"/>
      <c r="P270" s="247"/>
      <c r="Q270" s="247"/>
      <c r="R270" s="247"/>
      <c r="S270" s="247"/>
      <c r="T270" s="247"/>
      <c r="U270" s="247"/>
      <c r="V270" s="224"/>
    </row>
    <row r="271" spans="9:22" ht="51.75" hidden="1" customHeight="1" x14ac:dyDescent="0.35">
      <c r="V271" s="224"/>
    </row>
    <row r="272" spans="9:22" ht="51.75" hidden="1" customHeight="1" x14ac:dyDescent="0.35">
      <c r="V272" s="224"/>
    </row>
    <row r="273" spans="22:22" ht="51.75" hidden="1" customHeight="1" x14ac:dyDescent="0.35">
      <c r="V273" s="224"/>
    </row>
    <row r="274" spans="22:22" ht="51.75" hidden="1" customHeight="1" x14ac:dyDescent="0.35">
      <c r="V274" s="224"/>
    </row>
    <row r="275" spans="22:22" ht="51.75" hidden="1" customHeight="1" x14ac:dyDescent="0.35">
      <c r="V275" s="224"/>
    </row>
    <row r="276" spans="22:22" ht="51.75" hidden="1" customHeight="1" x14ac:dyDescent="0.35">
      <c r="V276" s="224"/>
    </row>
    <row r="277" spans="22:22" ht="51.75" hidden="1" customHeight="1" x14ac:dyDescent="0.35">
      <c r="V277" s="224"/>
    </row>
    <row r="278" spans="22:22" ht="51.75" hidden="1" customHeight="1" x14ac:dyDescent="0.35">
      <c r="V278" s="224"/>
    </row>
    <row r="279" spans="22:22" ht="51.75" hidden="1" customHeight="1" x14ac:dyDescent="0.35">
      <c r="V279" s="224"/>
    </row>
    <row r="280" spans="22:22" ht="51.75" hidden="1" customHeight="1" x14ac:dyDescent="0.35">
      <c r="V280" s="224"/>
    </row>
    <row r="281" spans="22:22" ht="51.75" hidden="1" customHeight="1" x14ac:dyDescent="0.35">
      <c r="V281" s="224"/>
    </row>
    <row r="282" spans="22:22" ht="51.75" hidden="1" customHeight="1" x14ac:dyDescent="0.35">
      <c r="V282" s="224"/>
    </row>
    <row r="283" spans="22:22" ht="51.75" hidden="1" customHeight="1" x14ac:dyDescent="0.35">
      <c r="V283" s="224"/>
    </row>
    <row r="284" spans="22:22" ht="51.75" hidden="1" customHeight="1" x14ac:dyDescent="0.35">
      <c r="V284" s="224"/>
    </row>
    <row r="285" spans="22:22" ht="51.75" hidden="1" customHeight="1" x14ac:dyDescent="0.35">
      <c r="V285" s="224"/>
    </row>
    <row r="286" spans="22:22" ht="51.75" hidden="1" customHeight="1" x14ac:dyDescent="0.35">
      <c r="V286" s="224"/>
    </row>
    <row r="287" spans="22:22" ht="51.75" hidden="1" customHeight="1" x14ac:dyDescent="0.35">
      <c r="V287" s="224"/>
    </row>
    <row r="288" spans="22:22" ht="51.75" hidden="1" customHeight="1" x14ac:dyDescent="0.35">
      <c r="V288" s="224"/>
    </row>
    <row r="289" spans="22:22" ht="51.75" hidden="1" customHeight="1" x14ac:dyDescent="0.35">
      <c r="V289" s="224"/>
    </row>
    <row r="290" spans="22:22" ht="51.75" hidden="1" customHeight="1" x14ac:dyDescent="0.35">
      <c r="V290" s="224"/>
    </row>
    <row r="291" spans="22:22" ht="51.75" hidden="1" customHeight="1" x14ac:dyDescent="0.35">
      <c r="V291" s="224"/>
    </row>
    <row r="292" spans="22:22" ht="51.75" hidden="1" customHeight="1" x14ac:dyDescent="0.35">
      <c r="V292" s="224"/>
    </row>
    <row r="293" spans="22:22" ht="51.75" hidden="1" customHeight="1" x14ac:dyDescent="0.35">
      <c r="V293" s="224"/>
    </row>
    <row r="294" spans="22:22" ht="51.75" hidden="1" customHeight="1" x14ac:dyDescent="0.35">
      <c r="V294" s="224"/>
    </row>
    <row r="295" spans="22:22" ht="51.75" hidden="1" customHeight="1" x14ac:dyDescent="0.35">
      <c r="V295" s="224"/>
    </row>
    <row r="296" spans="22:22" ht="51.75" hidden="1" customHeight="1" x14ac:dyDescent="0.35">
      <c r="V296" s="224"/>
    </row>
    <row r="297" spans="22:22" ht="51.75" hidden="1" customHeight="1" x14ac:dyDescent="0.35">
      <c r="V297" s="224"/>
    </row>
    <row r="298" spans="22:22" ht="51.75" hidden="1" customHeight="1" x14ac:dyDescent="0.35">
      <c r="V298" s="224"/>
    </row>
    <row r="299" spans="22:22" ht="51.75" hidden="1" customHeight="1" x14ac:dyDescent="0.35">
      <c r="V299" s="224"/>
    </row>
    <row r="300" spans="22:22" ht="51.75" hidden="1" customHeight="1" x14ac:dyDescent="0.35">
      <c r="V300" s="224"/>
    </row>
    <row r="301" spans="22:22" ht="51.75" hidden="1" customHeight="1" x14ac:dyDescent="0.35">
      <c r="V301" s="224"/>
    </row>
    <row r="302" spans="22:22" ht="51.75" hidden="1" customHeight="1" x14ac:dyDescent="0.35">
      <c r="V302" s="224"/>
    </row>
    <row r="303" spans="22:22" ht="51.75" hidden="1" customHeight="1" x14ac:dyDescent="0.35">
      <c r="V303" s="224"/>
    </row>
    <row r="304" spans="22:22" ht="51.75" hidden="1" customHeight="1" x14ac:dyDescent="0.35">
      <c r="V304" s="224"/>
    </row>
    <row r="305" spans="22:22" ht="51.75" hidden="1" customHeight="1" x14ac:dyDescent="0.35">
      <c r="V305" s="224"/>
    </row>
    <row r="306" spans="22:22" ht="51.75" hidden="1" customHeight="1" x14ac:dyDescent="0.35">
      <c r="V306" s="224"/>
    </row>
    <row r="307" spans="22:22" ht="51.75" hidden="1" customHeight="1" x14ac:dyDescent="0.35">
      <c r="V307" s="224"/>
    </row>
    <row r="308" spans="22:22" ht="51.75" hidden="1" customHeight="1" x14ac:dyDescent="0.35">
      <c r="V308" s="224"/>
    </row>
    <row r="309" spans="22:22" ht="51.75" hidden="1" customHeight="1" x14ac:dyDescent="0.35">
      <c r="V309" s="224"/>
    </row>
    <row r="310" spans="22:22" ht="51.75" hidden="1" customHeight="1" x14ac:dyDescent="0.35">
      <c r="V310" s="224"/>
    </row>
    <row r="311" spans="22:22" ht="51.75" hidden="1" customHeight="1" x14ac:dyDescent="0.35">
      <c r="V311" s="224"/>
    </row>
    <row r="312" spans="22:22" ht="51.75" hidden="1" customHeight="1" x14ac:dyDescent="0.35">
      <c r="V312" s="224"/>
    </row>
    <row r="313" spans="22:22" ht="51.75" hidden="1" customHeight="1" x14ac:dyDescent="0.35">
      <c r="V313" s="224"/>
    </row>
    <row r="314" spans="22:22" ht="51.75" hidden="1" customHeight="1" x14ac:dyDescent="0.35">
      <c r="V314" s="224"/>
    </row>
    <row r="315" spans="22:22" ht="51.75" hidden="1" customHeight="1" x14ac:dyDescent="0.35">
      <c r="V315" s="224"/>
    </row>
    <row r="316" spans="22:22" ht="51.75" hidden="1" customHeight="1" x14ac:dyDescent="0.35">
      <c r="V316" s="224"/>
    </row>
    <row r="317" spans="22:22" ht="51.75" hidden="1" customHeight="1" x14ac:dyDescent="0.35">
      <c r="V317" s="224"/>
    </row>
    <row r="318" spans="22:22" ht="51.75" hidden="1" customHeight="1" x14ac:dyDescent="0.35">
      <c r="V318" s="224"/>
    </row>
    <row r="319" spans="22:22" ht="51.75" hidden="1" customHeight="1" x14ac:dyDescent="0.35">
      <c r="V319" s="224"/>
    </row>
    <row r="320" spans="22:22" ht="51.75" hidden="1" customHeight="1" x14ac:dyDescent="0.35">
      <c r="V320" s="224"/>
    </row>
    <row r="321" spans="22:22" ht="51.75" hidden="1" customHeight="1" x14ac:dyDescent="0.35">
      <c r="V321" s="224"/>
    </row>
    <row r="322" spans="22:22" ht="51.75" hidden="1" customHeight="1" x14ac:dyDescent="0.35">
      <c r="V322" s="224"/>
    </row>
    <row r="323" spans="22:22" ht="51.75" hidden="1" customHeight="1" x14ac:dyDescent="0.35">
      <c r="V323" s="224"/>
    </row>
    <row r="324" spans="22:22" ht="51.75" hidden="1" customHeight="1" x14ac:dyDescent="0.35">
      <c r="V324" s="224"/>
    </row>
    <row r="325" spans="22:22" ht="51.75" hidden="1" customHeight="1" x14ac:dyDescent="0.35">
      <c r="V325" s="224"/>
    </row>
    <row r="326" spans="22:22" ht="51.75" hidden="1" customHeight="1" x14ac:dyDescent="0.35">
      <c r="V326" s="224"/>
    </row>
    <row r="327" spans="22:22" ht="51.75" hidden="1" customHeight="1" x14ac:dyDescent="0.35">
      <c r="V327" s="224"/>
    </row>
    <row r="328" spans="22:22" ht="51.75" hidden="1" customHeight="1" x14ac:dyDescent="0.35">
      <c r="V328" s="224"/>
    </row>
    <row r="329" spans="22:22" ht="51.75" hidden="1" customHeight="1" x14ac:dyDescent="0.35">
      <c r="V329" s="224"/>
    </row>
    <row r="330" spans="22:22" ht="51.75" hidden="1" customHeight="1" x14ac:dyDescent="0.35">
      <c r="V330" s="224"/>
    </row>
    <row r="331" spans="22:22" ht="51.75" hidden="1" customHeight="1" x14ac:dyDescent="0.35">
      <c r="V331" s="224"/>
    </row>
    <row r="332" spans="22:22" ht="51.75" hidden="1" customHeight="1" x14ac:dyDescent="0.35">
      <c r="V332" s="224"/>
    </row>
    <row r="333" spans="22:22" ht="51.75" hidden="1" customHeight="1" x14ac:dyDescent="0.35">
      <c r="V333" s="224"/>
    </row>
    <row r="334" spans="22:22" ht="51.75" hidden="1" customHeight="1" x14ac:dyDescent="0.35">
      <c r="V334" s="224"/>
    </row>
    <row r="335" spans="22:22" ht="51.75" hidden="1" customHeight="1" x14ac:dyDescent="0.35">
      <c r="V335" s="224"/>
    </row>
    <row r="336" spans="22:22" ht="51.75" hidden="1" customHeight="1" x14ac:dyDescent="0.35">
      <c r="V336" s="224"/>
    </row>
    <row r="337" spans="22:22" ht="51.75" hidden="1" customHeight="1" x14ac:dyDescent="0.35">
      <c r="V337" s="224"/>
    </row>
    <row r="338" spans="22:22" ht="51.75" hidden="1" customHeight="1" x14ac:dyDescent="0.35">
      <c r="V338" s="224"/>
    </row>
    <row r="339" spans="22:22" ht="51.75" hidden="1" customHeight="1" x14ac:dyDescent="0.35">
      <c r="V339" s="224"/>
    </row>
    <row r="340" spans="22:22" ht="51.75" hidden="1" customHeight="1" x14ac:dyDescent="0.35">
      <c r="V340" s="224"/>
    </row>
    <row r="341" spans="22:22" ht="51.75" hidden="1" customHeight="1" x14ac:dyDescent="0.35">
      <c r="V341" s="224"/>
    </row>
    <row r="342" spans="22:22" ht="51.75" hidden="1" customHeight="1" x14ac:dyDescent="0.35">
      <c r="V342" s="224"/>
    </row>
    <row r="343" spans="22:22" ht="51.75" hidden="1" customHeight="1" x14ac:dyDescent="0.35">
      <c r="V343" s="224"/>
    </row>
    <row r="344" spans="22:22" ht="51.75" hidden="1" customHeight="1" x14ac:dyDescent="0.35">
      <c r="V344" s="224"/>
    </row>
    <row r="345" spans="22:22" ht="51.75" hidden="1" customHeight="1" x14ac:dyDescent="0.35">
      <c r="V345" s="224"/>
    </row>
    <row r="346" spans="22:22" ht="51.75" hidden="1" customHeight="1" x14ac:dyDescent="0.35">
      <c r="V346" s="224"/>
    </row>
    <row r="347" spans="22:22" ht="51.75" hidden="1" customHeight="1" x14ac:dyDescent="0.35">
      <c r="V347" s="224"/>
    </row>
    <row r="348" spans="22:22" ht="51.75" hidden="1" customHeight="1" x14ac:dyDescent="0.35">
      <c r="V348" s="224"/>
    </row>
    <row r="349" spans="22:22" ht="51.75" hidden="1" customHeight="1" x14ac:dyDescent="0.35">
      <c r="V349" s="224"/>
    </row>
    <row r="350" spans="22:22" ht="51.75" hidden="1" customHeight="1" x14ac:dyDescent="0.35">
      <c r="V350" s="224"/>
    </row>
    <row r="351" spans="22:22" ht="51.75" hidden="1" customHeight="1" x14ac:dyDescent="0.35">
      <c r="V351" s="224"/>
    </row>
    <row r="352" spans="22:22" ht="51.75" hidden="1" customHeight="1" x14ac:dyDescent="0.35">
      <c r="V352" s="224"/>
    </row>
    <row r="353" spans="22:22" ht="51.75" hidden="1" customHeight="1" x14ac:dyDescent="0.35">
      <c r="V353" s="224"/>
    </row>
    <row r="354" spans="22:22" ht="51.75" hidden="1" customHeight="1" x14ac:dyDescent="0.35">
      <c r="V354" s="224"/>
    </row>
    <row r="355" spans="22:22" ht="51.75" hidden="1" customHeight="1" x14ac:dyDescent="0.35">
      <c r="V355" s="224"/>
    </row>
    <row r="356" spans="22:22" ht="51.75" hidden="1" customHeight="1" x14ac:dyDescent="0.35">
      <c r="V356" s="224"/>
    </row>
    <row r="357" spans="22:22" ht="51.75" hidden="1" customHeight="1" x14ac:dyDescent="0.35">
      <c r="V357" s="224"/>
    </row>
    <row r="358" spans="22:22" ht="51.75" hidden="1" customHeight="1" x14ac:dyDescent="0.35">
      <c r="V358" s="224"/>
    </row>
    <row r="359" spans="22:22" ht="51.75" hidden="1" customHeight="1" x14ac:dyDescent="0.35">
      <c r="V359" s="224"/>
    </row>
    <row r="360" spans="22:22" ht="51.75" hidden="1" customHeight="1" x14ac:dyDescent="0.35">
      <c r="V360" s="224"/>
    </row>
    <row r="361" spans="22:22" ht="51.75" hidden="1" customHeight="1" x14ac:dyDescent="0.35">
      <c r="V361" s="224"/>
    </row>
    <row r="362" spans="22:22" ht="51.75" hidden="1" customHeight="1" x14ac:dyDescent="0.35">
      <c r="V362" s="224"/>
    </row>
    <row r="363" spans="22:22" ht="51.75" hidden="1" customHeight="1" x14ac:dyDescent="0.35">
      <c r="V363" s="224"/>
    </row>
    <row r="364" spans="22:22" ht="51.75" hidden="1" customHeight="1" x14ac:dyDescent="0.35">
      <c r="V364" s="224"/>
    </row>
    <row r="365" spans="22:22" ht="51.75" hidden="1" customHeight="1" x14ac:dyDescent="0.35">
      <c r="V365" s="224"/>
    </row>
    <row r="366" spans="22:22" ht="51.75" hidden="1" customHeight="1" x14ac:dyDescent="0.35">
      <c r="V366" s="224"/>
    </row>
    <row r="367" spans="22:22" ht="51.75" hidden="1" customHeight="1" x14ac:dyDescent="0.35">
      <c r="V367" s="224"/>
    </row>
    <row r="368" spans="22:22" ht="51.75" hidden="1" customHeight="1" x14ac:dyDescent="0.35">
      <c r="V368" s="224"/>
    </row>
    <row r="369" spans="22:22" ht="51.75" hidden="1" customHeight="1" x14ac:dyDescent="0.35">
      <c r="V369" s="224"/>
    </row>
    <row r="370" spans="22:22" ht="51.75" hidden="1" customHeight="1" x14ac:dyDescent="0.35">
      <c r="V370" s="224"/>
    </row>
    <row r="371" spans="22:22" ht="51.75" hidden="1" customHeight="1" x14ac:dyDescent="0.35">
      <c r="V371" s="224"/>
    </row>
    <row r="372" spans="22:22" ht="51.75" hidden="1" customHeight="1" x14ac:dyDescent="0.35">
      <c r="V372" s="224"/>
    </row>
    <row r="373" spans="22:22" ht="51.75" hidden="1" customHeight="1" x14ac:dyDescent="0.35">
      <c r="V373" s="224"/>
    </row>
    <row r="374" spans="22:22" ht="51.75" hidden="1" customHeight="1" x14ac:dyDescent="0.35">
      <c r="V374" s="224"/>
    </row>
    <row r="375" spans="22:22" ht="51.75" hidden="1" customHeight="1" x14ac:dyDescent="0.35">
      <c r="V375" s="224"/>
    </row>
    <row r="376" spans="22:22" ht="51.75" hidden="1" customHeight="1" x14ac:dyDescent="0.35">
      <c r="V376" s="224"/>
    </row>
    <row r="377" spans="22:22" ht="51.75" hidden="1" customHeight="1" x14ac:dyDescent="0.35">
      <c r="V377" s="224"/>
    </row>
    <row r="378" spans="22:22" ht="51.75" hidden="1" customHeight="1" x14ac:dyDescent="0.35">
      <c r="V378" s="224"/>
    </row>
    <row r="379" spans="22:22" ht="51.75" hidden="1" customHeight="1" x14ac:dyDescent="0.35">
      <c r="V379" s="224"/>
    </row>
    <row r="380" spans="22:22" ht="51.75" hidden="1" customHeight="1" x14ac:dyDescent="0.35">
      <c r="V380" s="224"/>
    </row>
    <row r="381" spans="22:22" ht="51.75" hidden="1" customHeight="1" x14ac:dyDescent="0.35">
      <c r="V381" s="224"/>
    </row>
    <row r="382" spans="22:22" ht="51.75" hidden="1" customHeight="1" x14ac:dyDescent="0.35">
      <c r="V382" s="224"/>
    </row>
    <row r="383" spans="22:22" ht="51.75" hidden="1" customHeight="1" x14ac:dyDescent="0.35">
      <c r="V383" s="224"/>
    </row>
    <row r="384" spans="22:22" ht="51.75" hidden="1" customHeight="1" x14ac:dyDescent="0.35">
      <c r="V384" s="224"/>
    </row>
    <row r="385" spans="22:22" ht="51.75" hidden="1" customHeight="1" x14ac:dyDescent="0.35">
      <c r="V385" s="224"/>
    </row>
    <row r="386" spans="22:22" ht="51.75" hidden="1" customHeight="1" x14ac:dyDescent="0.35">
      <c r="V386" s="224"/>
    </row>
    <row r="387" spans="22:22" ht="51.75" hidden="1" customHeight="1" x14ac:dyDescent="0.35">
      <c r="V387" s="224"/>
    </row>
    <row r="388" spans="22:22" ht="51.75" hidden="1" customHeight="1" x14ac:dyDescent="0.35">
      <c r="V388" s="224"/>
    </row>
    <row r="389" spans="22:22" ht="51.75" hidden="1" customHeight="1" x14ac:dyDescent="0.35">
      <c r="V389" s="224"/>
    </row>
    <row r="390" spans="22:22" ht="51.75" hidden="1" customHeight="1" x14ac:dyDescent="0.35">
      <c r="V390" s="224"/>
    </row>
    <row r="391" spans="22:22" ht="51.75" hidden="1" customHeight="1" x14ac:dyDescent="0.35">
      <c r="V391" s="224"/>
    </row>
    <row r="392" spans="22:22" ht="51.75" hidden="1" customHeight="1" x14ac:dyDescent="0.35">
      <c r="V392" s="224"/>
    </row>
    <row r="393" spans="22:22" ht="51.75" hidden="1" customHeight="1" x14ac:dyDescent="0.35">
      <c r="V393" s="224"/>
    </row>
    <row r="394" spans="22:22" ht="51.75" hidden="1" customHeight="1" x14ac:dyDescent="0.35">
      <c r="V394" s="224"/>
    </row>
    <row r="395" spans="22:22" ht="51.75" hidden="1" customHeight="1" x14ac:dyDescent="0.35">
      <c r="V395" s="224"/>
    </row>
    <row r="396" spans="22:22" ht="51.75" hidden="1" customHeight="1" x14ac:dyDescent="0.35">
      <c r="V396" s="224"/>
    </row>
    <row r="397" spans="22:22" ht="51.75" hidden="1" customHeight="1" x14ac:dyDescent="0.35">
      <c r="V397" s="224"/>
    </row>
    <row r="398" spans="22:22" ht="51.75" hidden="1" customHeight="1" x14ac:dyDescent="0.35">
      <c r="V398" s="224"/>
    </row>
    <row r="399" spans="22:22" ht="51.75" hidden="1" customHeight="1" x14ac:dyDescent="0.35">
      <c r="V399" s="224"/>
    </row>
    <row r="400" spans="22:22" ht="51.75" hidden="1" customHeight="1" x14ac:dyDescent="0.35">
      <c r="V400" s="224"/>
    </row>
    <row r="401" spans="22:22" ht="51.75" hidden="1" customHeight="1" x14ac:dyDescent="0.35">
      <c r="V401" s="224"/>
    </row>
    <row r="402" spans="22:22" ht="51.75" hidden="1" customHeight="1" x14ac:dyDescent="0.35">
      <c r="V402" s="224"/>
    </row>
    <row r="403" spans="22:22" ht="51.75" hidden="1" customHeight="1" x14ac:dyDescent="0.35">
      <c r="V403" s="224"/>
    </row>
    <row r="404" spans="22:22" ht="51.75" hidden="1" customHeight="1" x14ac:dyDescent="0.35">
      <c r="V404" s="224"/>
    </row>
    <row r="405" spans="22:22" ht="51.75" hidden="1" customHeight="1" x14ac:dyDescent="0.35">
      <c r="V405" s="224"/>
    </row>
    <row r="406" spans="22:22" ht="51.75" hidden="1" customHeight="1" x14ac:dyDescent="0.35">
      <c r="V406" s="224"/>
    </row>
    <row r="407" spans="22:22" ht="51.75" hidden="1" customHeight="1" x14ac:dyDescent="0.35">
      <c r="V407" s="224"/>
    </row>
    <row r="408" spans="22:22" ht="51.75" hidden="1" customHeight="1" x14ac:dyDescent="0.35">
      <c r="V408" s="224"/>
    </row>
    <row r="409" spans="22:22" ht="51.75" hidden="1" customHeight="1" x14ac:dyDescent="0.35">
      <c r="V409" s="224"/>
    </row>
    <row r="410" spans="22:22" ht="51.75" hidden="1" customHeight="1" x14ac:dyDescent="0.35">
      <c r="V410" s="224"/>
    </row>
    <row r="411" spans="22:22" ht="51.75" hidden="1" customHeight="1" x14ac:dyDescent="0.35">
      <c r="V411" s="224"/>
    </row>
    <row r="412" spans="22:22" ht="51.75" hidden="1" customHeight="1" x14ac:dyDescent="0.35">
      <c r="V412" s="224"/>
    </row>
    <row r="413" spans="22:22" ht="51.75" hidden="1" customHeight="1" x14ac:dyDescent="0.35">
      <c r="V413" s="224"/>
    </row>
    <row r="414" spans="22:22" ht="51.75" hidden="1" customHeight="1" x14ac:dyDescent="0.35">
      <c r="V414" s="224"/>
    </row>
    <row r="415" spans="22:22" ht="51.75" hidden="1" customHeight="1" x14ac:dyDescent="0.35">
      <c r="V415" s="224"/>
    </row>
    <row r="416" spans="22:22" ht="51.75" hidden="1" customHeight="1" x14ac:dyDescent="0.35">
      <c r="V416" s="224"/>
    </row>
    <row r="417" spans="22:22" ht="51.75" hidden="1" customHeight="1" x14ac:dyDescent="0.35">
      <c r="V417" s="224"/>
    </row>
    <row r="418" spans="22:22" ht="51.75" hidden="1" customHeight="1" x14ac:dyDescent="0.35">
      <c r="V418" s="224"/>
    </row>
    <row r="419" spans="22:22" ht="51.75" hidden="1" customHeight="1" x14ac:dyDescent="0.35">
      <c r="V419" s="224"/>
    </row>
    <row r="420" spans="22:22" ht="51.75" hidden="1" customHeight="1" x14ac:dyDescent="0.35">
      <c r="V420" s="224"/>
    </row>
    <row r="421" spans="22:22" ht="51.75" hidden="1" customHeight="1" x14ac:dyDescent="0.35">
      <c r="V421" s="224"/>
    </row>
    <row r="422" spans="22:22" ht="51.75" hidden="1" customHeight="1" x14ac:dyDescent="0.35">
      <c r="V422" s="224"/>
    </row>
    <row r="423" spans="22:22" ht="51.75" hidden="1" customHeight="1" x14ac:dyDescent="0.35">
      <c r="V423" s="224"/>
    </row>
    <row r="424" spans="22:22" ht="51.75" hidden="1" customHeight="1" x14ac:dyDescent="0.35">
      <c r="V424" s="224"/>
    </row>
    <row r="425" spans="22:22" ht="51.75" hidden="1" customHeight="1" x14ac:dyDescent="0.35">
      <c r="V425" s="224"/>
    </row>
    <row r="426" spans="22:22" ht="51.75" hidden="1" customHeight="1" x14ac:dyDescent="0.35">
      <c r="V426" s="224"/>
    </row>
    <row r="427" spans="22:22" ht="51.75" hidden="1" customHeight="1" x14ac:dyDescent="0.35">
      <c r="V427" s="224"/>
    </row>
    <row r="428" spans="22:22" ht="51.75" hidden="1" customHeight="1" x14ac:dyDescent="0.35">
      <c r="V428" s="224"/>
    </row>
    <row r="429" spans="22:22" ht="51.75" hidden="1" customHeight="1" x14ac:dyDescent="0.35">
      <c r="V429" s="224"/>
    </row>
    <row r="430" spans="22:22" ht="51.75" hidden="1" customHeight="1" x14ac:dyDescent="0.35">
      <c r="V430" s="224"/>
    </row>
    <row r="431" spans="22:22" ht="51.75" hidden="1" customHeight="1" x14ac:dyDescent="0.35">
      <c r="V431" s="224"/>
    </row>
    <row r="432" spans="22:22" ht="51.75" hidden="1" customHeight="1" x14ac:dyDescent="0.35">
      <c r="V432" s="224"/>
    </row>
    <row r="433" spans="22:22" ht="51.75" hidden="1" customHeight="1" x14ac:dyDescent="0.35">
      <c r="V433" s="224"/>
    </row>
    <row r="434" spans="22:22" ht="51.75" hidden="1" customHeight="1" x14ac:dyDescent="0.35">
      <c r="V434" s="224"/>
    </row>
    <row r="435" spans="22:22" ht="51.75" hidden="1" customHeight="1" x14ac:dyDescent="0.35">
      <c r="V435" s="224"/>
    </row>
    <row r="436" spans="22:22" ht="51.75" hidden="1" customHeight="1" x14ac:dyDescent="0.35">
      <c r="V436" s="224"/>
    </row>
    <row r="437" spans="22:22" ht="51.75" hidden="1" customHeight="1" x14ac:dyDescent="0.35">
      <c r="V437" s="224"/>
    </row>
    <row r="438" spans="22:22" ht="51.75" hidden="1" customHeight="1" x14ac:dyDescent="0.35">
      <c r="V438" s="224"/>
    </row>
    <row r="439" spans="22:22" ht="51.75" hidden="1" customHeight="1" x14ac:dyDescent="0.35">
      <c r="V439" s="224"/>
    </row>
    <row r="440" spans="22:22" ht="51.75" hidden="1" customHeight="1" x14ac:dyDescent="0.35">
      <c r="V440" s="224"/>
    </row>
    <row r="441" spans="22:22" ht="51.75" hidden="1" customHeight="1" x14ac:dyDescent="0.35">
      <c r="V441" s="224"/>
    </row>
    <row r="442" spans="22:22" ht="51.75" hidden="1" customHeight="1" x14ac:dyDescent="0.35">
      <c r="V442" s="224"/>
    </row>
    <row r="443" spans="22:22" ht="51.75" hidden="1" customHeight="1" x14ac:dyDescent="0.35">
      <c r="V443" s="224"/>
    </row>
    <row r="444" spans="22:22" ht="51.75" hidden="1" customHeight="1" x14ac:dyDescent="0.35">
      <c r="V444" s="224"/>
    </row>
    <row r="445" spans="22:22" ht="51.75" hidden="1" customHeight="1" x14ac:dyDescent="0.35">
      <c r="V445" s="224"/>
    </row>
    <row r="446" spans="22:22" ht="51.75" hidden="1" customHeight="1" x14ac:dyDescent="0.35">
      <c r="V446" s="224"/>
    </row>
    <row r="447" spans="22:22" ht="51.75" hidden="1" customHeight="1" x14ac:dyDescent="0.35">
      <c r="V447" s="224"/>
    </row>
    <row r="448" spans="22:22" ht="51.75" hidden="1" customHeight="1" x14ac:dyDescent="0.35">
      <c r="V448" s="224"/>
    </row>
    <row r="449" spans="22:22" ht="51.75" hidden="1" customHeight="1" x14ac:dyDescent="0.35">
      <c r="V449" s="224"/>
    </row>
    <row r="450" spans="22:22" ht="51.75" hidden="1" customHeight="1" x14ac:dyDescent="0.35">
      <c r="V450" s="224"/>
    </row>
    <row r="451" spans="22:22" ht="51.75" hidden="1" customHeight="1" x14ac:dyDescent="0.35">
      <c r="V451" s="224"/>
    </row>
    <row r="452" spans="22:22" ht="51.75" hidden="1" customHeight="1" x14ac:dyDescent="0.35">
      <c r="V452" s="224"/>
    </row>
    <row r="453" spans="22:22" ht="51.75" hidden="1" customHeight="1" x14ac:dyDescent="0.35">
      <c r="V453" s="224"/>
    </row>
    <row r="454" spans="22:22" ht="51.75" hidden="1" customHeight="1" x14ac:dyDescent="0.35">
      <c r="V454" s="224"/>
    </row>
    <row r="455" spans="22:22" ht="51.75" hidden="1" customHeight="1" x14ac:dyDescent="0.35">
      <c r="V455" s="224"/>
    </row>
    <row r="456" spans="22:22" ht="51.75" hidden="1" customHeight="1" x14ac:dyDescent="0.35">
      <c r="V456" s="224"/>
    </row>
    <row r="457" spans="22:22" ht="51.75" hidden="1" customHeight="1" x14ac:dyDescent="0.35">
      <c r="V457" s="224"/>
    </row>
    <row r="458" spans="22:22" ht="51.75" hidden="1" customHeight="1" x14ac:dyDescent="0.35">
      <c r="V458" s="224"/>
    </row>
    <row r="459" spans="22:22" ht="51.75" hidden="1" customHeight="1" x14ac:dyDescent="0.35">
      <c r="V459" s="224"/>
    </row>
    <row r="460" spans="22:22" ht="51.75" hidden="1" customHeight="1" x14ac:dyDescent="0.35">
      <c r="V460" s="224"/>
    </row>
    <row r="461" spans="22:22" ht="51.75" hidden="1" customHeight="1" x14ac:dyDescent="0.35">
      <c r="V461" s="224"/>
    </row>
    <row r="462" spans="22:22" ht="51.75" hidden="1" customHeight="1" x14ac:dyDescent="0.35">
      <c r="V462" s="224"/>
    </row>
    <row r="463" spans="22:22" ht="51.75" hidden="1" customHeight="1" x14ac:dyDescent="0.35">
      <c r="V463" s="224"/>
    </row>
    <row r="464" spans="22:22" ht="51.75" hidden="1" customHeight="1" x14ac:dyDescent="0.35">
      <c r="V464" s="224"/>
    </row>
    <row r="465" spans="22:22" ht="51.75" hidden="1" customHeight="1" x14ac:dyDescent="0.35">
      <c r="V465" s="224"/>
    </row>
    <row r="466" spans="22:22" ht="51.75" hidden="1" customHeight="1" x14ac:dyDescent="0.35">
      <c r="V466" s="224"/>
    </row>
    <row r="467" spans="22:22" ht="51.75" hidden="1" customHeight="1" x14ac:dyDescent="0.35">
      <c r="V467" s="224"/>
    </row>
    <row r="468" spans="22:22" ht="51.75" hidden="1" customHeight="1" x14ac:dyDescent="0.35">
      <c r="V468" s="224"/>
    </row>
    <row r="469" spans="22:22" ht="51.75" hidden="1" customHeight="1" x14ac:dyDescent="0.35">
      <c r="V469" s="224"/>
    </row>
    <row r="470" spans="22:22" ht="51.75" hidden="1" customHeight="1" x14ac:dyDescent="0.35">
      <c r="V470" s="224"/>
    </row>
    <row r="471" spans="22:22" ht="51.75" hidden="1" customHeight="1" x14ac:dyDescent="0.35">
      <c r="V471" s="224"/>
    </row>
    <row r="472" spans="22:22" ht="51.75" hidden="1" customHeight="1" x14ac:dyDescent="0.35">
      <c r="V472" s="224"/>
    </row>
    <row r="473" spans="22:22" ht="51.75" hidden="1" customHeight="1" x14ac:dyDescent="0.35">
      <c r="V473" s="224"/>
    </row>
    <row r="474" spans="22:22" ht="51.75" hidden="1" customHeight="1" x14ac:dyDescent="0.35">
      <c r="V474" s="224"/>
    </row>
    <row r="475" spans="22:22" ht="51.75" hidden="1" customHeight="1" x14ac:dyDescent="0.35">
      <c r="V475" s="224"/>
    </row>
    <row r="476" spans="22:22" ht="51.75" hidden="1" customHeight="1" x14ac:dyDescent="0.35">
      <c r="V476" s="224"/>
    </row>
    <row r="477" spans="22:22" ht="51.75" hidden="1" customHeight="1" x14ac:dyDescent="0.35">
      <c r="V477" s="224"/>
    </row>
    <row r="478" spans="22:22" ht="51.75" hidden="1" customHeight="1" x14ac:dyDescent="0.35">
      <c r="V478" s="224"/>
    </row>
    <row r="479" spans="22:22" ht="51.75" hidden="1" customHeight="1" x14ac:dyDescent="0.35">
      <c r="V479" s="224"/>
    </row>
    <row r="480" spans="22:22" ht="51.75" hidden="1" customHeight="1" x14ac:dyDescent="0.35">
      <c r="V480" s="224"/>
    </row>
    <row r="481" spans="22:22" ht="51.75" hidden="1" customHeight="1" x14ac:dyDescent="0.35">
      <c r="V481" s="224"/>
    </row>
    <row r="482" spans="22:22" ht="51.75" hidden="1" customHeight="1" x14ac:dyDescent="0.35">
      <c r="V482" s="224"/>
    </row>
    <row r="483" spans="22:22" ht="51.75" hidden="1" customHeight="1" x14ac:dyDescent="0.35">
      <c r="V483" s="224"/>
    </row>
    <row r="484" spans="22:22" ht="51.75" hidden="1" customHeight="1" x14ac:dyDescent="0.35">
      <c r="V484" s="224"/>
    </row>
    <row r="485" spans="22:22" ht="51.75" hidden="1" customHeight="1" x14ac:dyDescent="0.35">
      <c r="V485" s="248"/>
    </row>
  </sheetData>
  <protectedRanges>
    <protectedRange password="E1A2" sqref="N2:O2 Z27 Z25 Y2:Z2 AB2 V2" name="Range1"/>
    <protectedRange password="E1A2" sqref="Z28 Z17:Z24 Z13:Z14 Y3:Z3 Z4:Z11 Y4:Y242" name="Range1_1"/>
    <protectedRange password="E1A2" sqref="Z12" name="Range1_2"/>
    <protectedRange password="E1A2" sqref="Z15" name="Range1_3"/>
    <protectedRange password="E1A2" sqref="Z16" name="Range1_4"/>
    <protectedRange password="E1A2" sqref="Z26" name="Range1_5"/>
    <protectedRange password="E1A2" sqref="Z105 Z97:Z99 Z85:Z92 Z83 Z77:Z81 Z67:Z75 Z46:Z53 Z30 Z32:Z34" name="Range1_6"/>
    <protectedRange password="E1A2" sqref="Z222 Z219 Z111:Z216" name="Range1_7"/>
    <protectedRange password="E1A2" sqref="Z224" name="Range1_8"/>
    <protectedRange password="E1A2" sqref="O35" name="Range1_1_3_34"/>
    <protectedRange password="E1A2" sqref="N35" name="Range1_14_1"/>
    <protectedRange password="E1A2" sqref="O104 O221" name="Range1_1_3_71"/>
    <protectedRange password="E1A2" sqref="O227" name="Range1_1_3_78"/>
    <protectedRange password="E1A2" sqref="O3" name="Range1_2_1"/>
    <protectedRange password="E1A2" sqref="O90:O93" name="Range1_1_3_63_5_1"/>
    <protectedRange password="E1A2" sqref="N90:N93" name="Range1_6_8_1_3_1"/>
    <protectedRange password="E1A2" sqref="O21" name="Range1_1_3_14_1_1"/>
    <protectedRange password="E1A2" sqref="N21" name="Range1_1_7_1_1_1"/>
    <protectedRange password="E1A2" sqref="N100:O100 N98:O98" name="Range1_1_3_18"/>
    <protectedRange password="E1A2" sqref="N101:O101" name="Range1_1_3_49_1"/>
    <protectedRange password="E1A2" sqref="O95" name="Range1_1_3_63_5"/>
    <protectedRange password="E1A2" sqref="N95" name="Range1_6_8_1_3_2"/>
    <protectedRange password="E1A2" sqref="O225:O226" name="Range1_1_2_2_1"/>
    <protectedRange password="E1A2" sqref="N107 N99" name="Range1_1_1"/>
    <protectedRange password="E1A2" sqref="O107 O99" name="Range1_1_2_3"/>
    <protectedRange password="E1A2" sqref="N41" name="Range1_2_2"/>
    <protectedRange password="E1A2" sqref="O41" name="Range1_1_2_4"/>
    <protectedRange password="E1A2" sqref="O103 O96:O97 O94" name="Range1_1_3_72_2"/>
    <protectedRange password="E1A2" sqref="N103 N96:N97 N94" name="Range1_6_3_1_2"/>
    <protectedRange password="E1A2" sqref="N4" name="Range1_1_2_2"/>
    <protectedRange password="E1A2" sqref="O4" name="Range1_1_8_1_1"/>
    <protectedRange password="E1A2" sqref="N6" name="Range1_1_2_2_2"/>
    <protectedRange password="E1A2" sqref="O6" name="Range1_1_8_1_1_1"/>
    <protectedRange password="E1A2" sqref="N7" name="Range1_1_2_2_3"/>
    <protectedRange password="E1A2" sqref="O7" name="Range1_1_8_1_1_2"/>
    <protectedRange password="E1A2" sqref="N8" name="Range1_1_2_2_4"/>
    <protectedRange password="E1A2" sqref="O8" name="Range1_1_8_1_1_3"/>
    <protectedRange password="E1A2" sqref="N72" name="Range1_1_2_2_5"/>
    <protectedRange password="E1A2" sqref="O72" name="Range1_1_8_1_1_4"/>
    <protectedRange password="E1A2" sqref="N76" name="Range1_1_2_2_6"/>
    <protectedRange password="E1A2" sqref="O76" name="Range1_1_8_1_1_5"/>
    <protectedRange password="E1A2" sqref="N38" name="Range1_1_2_2_8"/>
    <protectedRange password="E1A2" sqref="O38" name="Range1_1_8_1_1_7"/>
    <protectedRange password="E1A2" sqref="N39" name="Range1_1_2_2_9"/>
    <protectedRange password="E1A2" sqref="O39" name="Range1_1_8_1_1_8"/>
    <protectedRange password="E1A2" sqref="N40" name="Range1_1_2_2_10"/>
    <protectedRange password="E1A2" sqref="O40" name="Range1_1_8_1_1_9"/>
    <protectedRange password="E1A2" sqref="N114 N205" name="Range1_1_2_2_11"/>
    <protectedRange password="E1A2" sqref="O114 O205" name="Range1_1_8_1_1_10"/>
    <protectedRange password="E1A2" sqref="N117" name="Range1_1_2_2_12"/>
    <protectedRange password="E1A2" sqref="O117" name="Range1_1_8_1_1_11"/>
    <protectedRange password="E1A2" sqref="N45" name="Range1_1_2_2_13"/>
    <protectedRange password="E1A2" sqref="O45" name="Range1_1_8_1_1_12"/>
    <protectedRange password="E1A2" sqref="N54:N55" name="Range1_1_2_2_14"/>
    <protectedRange password="E1A2" sqref="O54:O55" name="Range1_1_8_1_1_13"/>
    <protectedRange password="E1A2" sqref="N56" name="Range1_1_2_2_15"/>
    <protectedRange password="E1A2" sqref="O56" name="Range1_1_8_1_1_14"/>
    <protectedRange password="E1A2" sqref="N58" name="Range1_1_2_2_16"/>
    <protectedRange password="E1A2" sqref="O58" name="Range1_1_8_1_1_15"/>
    <protectedRange password="E1A2" sqref="N62" name="Range1_1_2_2_17"/>
    <protectedRange password="E1A2" sqref="O62" name="Range1_1_8_1_1_16"/>
    <protectedRange password="E1A2" sqref="N22" name="Range1_1_2_2_18"/>
    <protectedRange password="E1A2" sqref="O22" name="Range1_1_8_1_1_17"/>
    <protectedRange password="E1A2" sqref="N57" name="Range1_1_2_2_1_1"/>
    <protectedRange password="E1A2" sqref="O57" name="Range1_1_8_1_1_1_1"/>
    <protectedRange password="E1A2" sqref="N64:O64" name="Range1_1_3_2_1_2"/>
    <protectedRange password="E1A2" sqref="O105" name="Range1_1_3_56_3_2"/>
    <protectedRange password="E1A2" sqref="O106" name="Range1_1_3_56_3_2_1"/>
    <protectedRange password="E1A2" sqref="N196" name="Range1_1_2_2_21"/>
    <protectedRange password="E1A2" sqref="O196" name="Range1_1_8_1_1_20"/>
    <protectedRange password="E1A2" sqref="N229" name="Range1_1_2_2_22"/>
    <protectedRange password="E1A2" sqref="O229" name="Range1_1_8_1_1_21"/>
    <protectedRange password="E1A2" sqref="N232 N201" name="Range1_1_2_2_23"/>
    <protectedRange password="E1A2" sqref="O232 O201" name="Range1_1_8_1_1_22"/>
    <protectedRange password="E1A2" sqref="N197" name="Range1_1_2_2_24"/>
    <protectedRange password="E1A2" sqref="O197" name="Range1_1_8_1_1_23"/>
    <protectedRange password="E1A2" sqref="N198" name="Range1_1_2_2_25"/>
    <protectedRange password="E1A2" sqref="O198" name="Range1_1_8_1_1_24"/>
    <protectedRange password="E1A2" sqref="N234" name="Range1_1_2_2_26"/>
    <protectedRange password="E1A2" sqref="O234" name="Range1_1_8_1_1_25"/>
    <protectedRange password="E1A2" sqref="N233" name="Range1_1_2_2_27"/>
    <protectedRange password="E1A2" sqref="O233" name="Range1_1_8_1_1_26"/>
    <protectedRange password="E1A2" sqref="O216" name="Range1_1_3_81_1_1_1"/>
    <protectedRange password="E1A2" sqref="N216" name="Range1_7_2_1_1_1_1"/>
    <protectedRange password="E1A2" sqref="O215" name="Range1_1_3_81_1_1_1_1"/>
    <protectedRange password="E1A2" sqref="N215" name="Range1_7_2_1_1_1_1_1"/>
    <protectedRange password="E1A2" sqref="O214" name="Range1_1_3_81_1_1_1_2"/>
    <protectedRange password="E1A2" sqref="N214" name="Range1_7_2_1_1_1_1_2"/>
    <protectedRange password="E1A2" sqref="O213" name="Range1_1_3_81_1_1_1_3"/>
    <protectedRange password="E1A2" sqref="N213" name="Range1_7_2_1_1_1_1_3"/>
    <protectedRange password="E1A2" sqref="O212" name="Range1_1_3_81_1_1_1_4"/>
    <protectedRange password="E1A2" sqref="N212" name="Range1_7_2_1_1_1_1_4"/>
    <protectedRange password="E1A2" sqref="O211" name="Range1_1_3_81_1_1_1_5"/>
    <protectedRange password="E1A2" sqref="N211" name="Range1_7_2_1_1_1_1_5"/>
    <protectedRange password="E1A2" sqref="O210" name="Range1_1_3_81_1_1_1_6"/>
    <protectedRange password="E1A2" sqref="N210" name="Range1_7_2_1_1_1_1_6"/>
    <protectedRange password="E1A2" sqref="O192" name="Range1_1_3_64_3_1"/>
    <protectedRange password="E1A2" sqref="N192" name="Range1_6_11_1_1_1_1"/>
    <protectedRange password="E1A2" sqref="O194" name="Range1_1_3_78_4_1_1"/>
    <protectedRange password="E1A2" sqref="O195" name="Range1_1_3_77_3_1"/>
    <protectedRange password="E1A2" sqref="O161" name="Range1_1_3_56_3_2_3"/>
    <protectedRange password="E1A2" sqref="O200" name="Range1_1_3_56_3_2_4"/>
    <protectedRange password="E1A2" sqref="N144" name="Range1_1_2_2_28"/>
    <protectedRange password="E1A2" sqref="O144" name="Range1_1_8_1_1_27"/>
    <protectedRange password="E1A2" sqref="N145" name="Range1_1_2_2_29"/>
    <protectedRange password="E1A2" sqref="O145" name="Range1_1_8_1_1_28"/>
    <protectedRange password="E1A2" sqref="N146" name="Range1_1_2_2_30"/>
    <protectedRange password="E1A2" sqref="O146" name="Range1_1_8_1_1_29"/>
    <protectedRange password="E1A2" sqref="N147" name="Range1_1_2_2_31"/>
    <protectedRange password="E1A2" sqref="O147" name="Range1_1_8_1_1_30"/>
    <protectedRange password="E1A2" sqref="N148" name="Range1_1_2_2_32"/>
    <protectedRange password="E1A2" sqref="O148" name="Range1_1_8_1_1_31"/>
    <protectedRange password="E1A2" sqref="N149" name="Range1_1_2_2_33"/>
    <protectedRange password="E1A2" sqref="O149" name="Range1_1_8_1_1_32"/>
    <protectedRange password="E1A2" sqref="O150" name="Range1_1_3_45_2_1_1"/>
    <protectedRange password="E1A2" sqref="O151" name="Range1_1_3_26_1"/>
    <protectedRange password="E1A2" sqref="N151" name="Range1_6_16_1_1"/>
    <protectedRange password="E1A2" sqref="O152" name="Range1_1_3_9_1"/>
    <protectedRange password="E1A2" sqref="N152" name="Range1_1_4_5_1"/>
    <protectedRange password="E1A2" sqref="O154:O155" name="Range1_1_3_45_2_1_1_1"/>
    <protectedRange password="E1A2" sqref="O156 O159" name="Range1_1_3_27_1"/>
    <protectedRange password="E1A2" sqref="N156 N159" name="Range1_6_16_2_1"/>
    <protectedRange password="E1A2" sqref="O153" name="Range1_1_3_56_3_2_5"/>
    <protectedRange password="E1A2" sqref="O157" name="Range1_1_3_30_1"/>
    <protectedRange password="E1A2" sqref="O158" name="Range1_1_3_30_1_1"/>
    <protectedRange password="E1A2" sqref="O160" name="Range1_1_3_24_1"/>
    <protectedRange password="E1A2" sqref="N160" name="Range1_5_2_1_1"/>
    <protectedRange password="E1A2" sqref="N204" name="Range1_1_2_2_34"/>
    <protectedRange password="E1A2" sqref="O204" name="Range1_1_8_1_1_33"/>
    <protectedRange password="E1A2" sqref="N207" name="Range1_1_2_2_35"/>
    <protectedRange password="E1A2" sqref="O207" name="Range1_1_8_1_1_34"/>
    <protectedRange password="E1A2" sqref="O163" name="Range1_1_3_56_3_2_6"/>
    <protectedRange password="E1A2" sqref="O164" name="Range1_1_3_56_3_2_7"/>
    <protectedRange password="E1A2" sqref="O168" name="Range1_1_3_56_3_2_8"/>
    <protectedRange password="E1A2" sqref="O169" name="Range1_1_3_50_1_1_1"/>
    <protectedRange password="E1A2" sqref="O170" name="Range1_1_3_49_2_1_1"/>
    <protectedRange password="E1A2" sqref="O171" name="Range1_1_3_51_1"/>
    <protectedRange password="E1A2" sqref="O173" name="Range1_1_3_61_1_1"/>
    <protectedRange password="E1A2" sqref="N173" name="Range1_6_6_1_1"/>
    <protectedRange password="E1A2" sqref="O174 O224 O199 O186:O187" name="Range1_1_3_61_1_1_1"/>
    <protectedRange password="E1A2" sqref="N174 N224 N199 N186:N187" name="Range1_6_6_1_1_1"/>
    <protectedRange password="E1A2" sqref="O175" name="Range1_1_3_61_1_1_2"/>
    <protectedRange password="E1A2" sqref="N175" name="Range1_6_6_1_1_2"/>
    <protectedRange password="E1A2" sqref="O176" name="Range1_1_3_61_1_1_3"/>
    <protectedRange password="E1A2" sqref="N176" name="Range1_6_6_1_1_3"/>
    <protectedRange password="E1A2" sqref="O177" name="Range1_1_3_61_1_1_4"/>
    <protectedRange password="E1A2" sqref="N177" name="Range1_6_6_1_1_4"/>
    <protectedRange password="E1A2" sqref="O178" name="Range1_1_3_61_1_1_5"/>
    <protectedRange password="E1A2" sqref="N178" name="Range1_6_6_1_1_5"/>
    <protectedRange password="E1A2" sqref="O179" name="Range1_1_3_61_1_1_6"/>
    <protectedRange password="E1A2" sqref="N179" name="Range1_6_6_1_1_6"/>
    <protectedRange password="E1A2" sqref="N180" name="Range1_6_9_1_2_1_1"/>
    <protectedRange password="E1A2" sqref="N181" name="Range1_6_9_1_2_1_1_1"/>
    <protectedRange password="E1A2" sqref="N182" name="Range1_6_9_1_2_1_1_2"/>
    <protectedRange password="E1A2" sqref="N183" name="Range1_6_9_1_2_1_1_3"/>
    <protectedRange password="E1A2" sqref="O172" name="Range1_1_3_8_1"/>
    <protectedRange password="E1A2" sqref="N172" name="Range1_1_4_4_1"/>
    <protectedRange password="E1A2" sqref="N70" name="Range1_1_7_1_1_1_2_1"/>
    <protectedRange password="E1A2" sqref="O70" name="Range1_1_3_14_1_1_2_1"/>
  </protectedRanges>
  <autoFilter ref="A2:AB242" xr:uid="{00000000-0001-0000-0500-000000000000}">
    <sortState xmlns:xlrd2="http://schemas.microsoft.com/office/spreadsheetml/2017/richdata2" ref="A3:AB242">
      <sortCondition ref="A2:A242"/>
    </sortState>
  </autoFilter>
  <phoneticPr fontId="23" type="noConversion"/>
  <conditionalFormatting sqref="J3:J242">
    <cfRule type="cellIs" dxfId="134" priority="468" operator="equal">
      <formula>"Info"</formula>
    </cfRule>
    <cfRule type="cellIs" dxfId="133" priority="467" operator="equal">
      <formula>"Pass"</formula>
    </cfRule>
    <cfRule type="cellIs" dxfId="132" priority="466" operator="equal">
      <formula>"Fail"</formula>
    </cfRule>
  </conditionalFormatting>
  <conditionalFormatting sqref="J21:J22">
    <cfRule type="cellIs" dxfId="131" priority="459" stopIfTrue="1" operator="equal">
      <formula>"Fail"</formula>
    </cfRule>
    <cfRule type="cellIs" dxfId="130" priority="461" stopIfTrue="1" operator="equal">
      <formula>"Info"</formula>
    </cfRule>
    <cfRule type="cellIs" dxfId="129" priority="460" stopIfTrue="1" operator="equal">
      <formula>"Pass"</formula>
    </cfRule>
  </conditionalFormatting>
  <conditionalFormatting sqref="J24:J26 J35:J41 J49:J50 J53 J103:J236">
    <cfRule type="cellIs" dxfId="128" priority="695" stopIfTrue="1" operator="equal">
      <formula>"Pass"</formula>
    </cfRule>
    <cfRule type="cellIs" dxfId="127" priority="694" stopIfTrue="1" operator="equal">
      <formula>"Fail"</formula>
    </cfRule>
    <cfRule type="cellIs" dxfId="126" priority="696" stopIfTrue="1" operator="equal">
      <formula>"Info"</formula>
    </cfRule>
  </conditionalFormatting>
  <conditionalFormatting sqref="J90">
    <cfRule type="cellIs" dxfId="125" priority="475" stopIfTrue="1" operator="equal">
      <formula>"Info"</formula>
    </cfRule>
    <cfRule type="cellIs" dxfId="124" priority="474" stopIfTrue="1" operator="equal">
      <formula>"Pass"</formula>
    </cfRule>
    <cfRule type="cellIs" dxfId="123" priority="473" stopIfTrue="1" operator="equal">
      <formula>"Fail"</formula>
    </cfRule>
  </conditionalFormatting>
  <conditionalFormatting sqref="J97">
    <cfRule type="cellIs" dxfId="122" priority="484" stopIfTrue="1" operator="equal">
      <formula>"Info"</formula>
    </cfRule>
    <cfRule type="cellIs" dxfId="121" priority="482" stopIfTrue="1" operator="equal">
      <formula>"Fail"</formula>
    </cfRule>
    <cfRule type="cellIs" dxfId="120" priority="483" stopIfTrue="1" operator="equal">
      <formula>"Pass"</formula>
    </cfRule>
  </conditionalFormatting>
  <conditionalFormatting sqref="J237:J242">
    <cfRule type="cellIs" dxfId="119" priority="427" operator="equal">
      <formula>"Pass"</formula>
    </cfRule>
    <cfRule type="cellIs" dxfId="118" priority="428" operator="equal">
      <formula>"Info"</formula>
    </cfRule>
    <cfRule type="cellIs" dxfId="117" priority="426" operator="equal">
      <formula>"Fail"</formula>
    </cfRule>
  </conditionalFormatting>
  <conditionalFormatting sqref="L43:L44">
    <cfRule type="expression" dxfId="116" priority="613" stopIfTrue="1">
      <formula>ISERROR(Z44)</formula>
    </cfRule>
  </conditionalFormatting>
  <conditionalFormatting sqref="L169">
    <cfRule type="expression" dxfId="115" priority="1" stopIfTrue="1">
      <formula>ISERROR(AA169)</formula>
    </cfRule>
  </conditionalFormatting>
  <conditionalFormatting sqref="N3:N69 N71:N104 N107:N143 N162 N165:N168 N184:N185 N188:N191 N193 N202:N203 N205:N206 N208:N209 N217:N223 N225:N228 N230:N231 N235:N242">
    <cfRule type="expression" dxfId="114" priority="211" stopIfTrue="1">
      <formula>ISERROR(AB3)</formula>
    </cfRule>
  </conditionalFormatting>
  <conditionalFormatting sqref="N4 N173:N183">
    <cfRule type="expression" dxfId="113" priority="181" stopIfTrue="1">
      <formula>ISERROR(W4)</formula>
    </cfRule>
  </conditionalFormatting>
  <conditionalFormatting sqref="N6:N8">
    <cfRule type="expression" dxfId="112" priority="175" stopIfTrue="1">
      <formula>ISERROR(W6)</formula>
    </cfRule>
  </conditionalFormatting>
  <conditionalFormatting sqref="N38:N40">
    <cfRule type="expression" dxfId="111" priority="148" stopIfTrue="1">
      <formula>ISERROR(W38)</formula>
    </cfRule>
  </conditionalFormatting>
  <conditionalFormatting sqref="N64">
    <cfRule type="expression" dxfId="110" priority="115" stopIfTrue="1">
      <formula>ISERROR(W64)</formula>
    </cfRule>
  </conditionalFormatting>
  <conditionalFormatting sqref="N70">
    <cfRule type="expression" dxfId="109" priority="4" stopIfTrue="1">
      <formula>ISERROR(AB70)</formula>
    </cfRule>
  </conditionalFormatting>
  <conditionalFormatting sqref="N72">
    <cfRule type="expression" dxfId="108" priority="171" stopIfTrue="1">
      <formula>ISERROR(W72)</formula>
    </cfRule>
  </conditionalFormatting>
  <conditionalFormatting sqref="N76">
    <cfRule type="expression" dxfId="107" priority="169" stopIfTrue="1">
      <formula>ISERROR(W76)</formula>
    </cfRule>
  </conditionalFormatting>
  <conditionalFormatting sqref="N144:N149">
    <cfRule type="expression" dxfId="106" priority="66" stopIfTrue="1">
      <formula>ISERROR(W144)</formula>
    </cfRule>
  </conditionalFormatting>
  <conditionalFormatting sqref="N151">
    <cfRule type="expression" dxfId="105" priority="64" stopIfTrue="1">
      <formula>ISERROR(W151)</formula>
    </cfRule>
  </conditionalFormatting>
  <conditionalFormatting sqref="N152 O173:O183">
    <cfRule type="expression" dxfId="104" priority="63" stopIfTrue="1">
      <formula>ISERROR(X152)</formula>
    </cfRule>
  </conditionalFormatting>
  <conditionalFormatting sqref="N156">
    <cfRule type="expression" dxfId="103" priority="60" stopIfTrue="1">
      <formula>ISERROR(W156)</formula>
    </cfRule>
  </conditionalFormatting>
  <conditionalFormatting sqref="N157:N158">
    <cfRule type="expression" dxfId="102" priority="57" stopIfTrue="1">
      <formula>ISERROR(X157)</formula>
    </cfRule>
  </conditionalFormatting>
  <conditionalFormatting sqref="N159:N160">
    <cfRule type="expression" dxfId="101" priority="50" stopIfTrue="1">
      <formula>ISERROR(W159)</formula>
    </cfRule>
  </conditionalFormatting>
  <conditionalFormatting sqref="N169:N171">
    <cfRule type="expression" dxfId="100" priority="16" stopIfTrue="1">
      <formula>ISERROR(W169)</formula>
    </cfRule>
  </conditionalFormatting>
  <conditionalFormatting sqref="N172">
    <cfRule type="expression" dxfId="99" priority="5" stopIfTrue="1">
      <formula>ISERROR(AB172)</formula>
    </cfRule>
  </conditionalFormatting>
  <conditionalFormatting sqref="N186:N187">
    <cfRule type="expression" dxfId="98" priority="8" stopIfTrue="1">
      <formula>ISERROR(W186)</formula>
    </cfRule>
  </conditionalFormatting>
  <conditionalFormatting sqref="N192">
    <cfRule type="expression" dxfId="97" priority="82" stopIfTrue="1">
      <formula>ISERROR(W192)</formula>
    </cfRule>
  </conditionalFormatting>
  <conditionalFormatting sqref="N194:N199">
    <cfRule type="expression" dxfId="96" priority="12" stopIfTrue="1">
      <formula>ISERROR(W194)</formula>
    </cfRule>
  </conditionalFormatting>
  <conditionalFormatting sqref="N201">
    <cfRule type="expression" dxfId="95" priority="107" stopIfTrue="1">
      <formula>ISERROR(W201)</formula>
    </cfRule>
  </conditionalFormatting>
  <conditionalFormatting sqref="N204">
    <cfRule type="expression" dxfId="94" priority="52" stopIfTrue="1">
      <formula>ISERROR(W204)</formula>
    </cfRule>
  </conditionalFormatting>
  <conditionalFormatting sqref="N207">
    <cfRule type="expression" dxfId="93" priority="49" stopIfTrue="1">
      <formula>ISERROR(W207)</formula>
    </cfRule>
  </conditionalFormatting>
  <conditionalFormatting sqref="N210:N216">
    <cfRule type="expression" dxfId="92" priority="84" stopIfTrue="1">
      <formula>ISERROR(W210)</formula>
    </cfRule>
  </conditionalFormatting>
  <conditionalFormatting sqref="N224">
    <cfRule type="expression" dxfId="91" priority="14" stopIfTrue="1">
      <formula>ISERROR(W224)</formula>
    </cfRule>
  </conditionalFormatting>
  <conditionalFormatting sqref="N229">
    <cfRule type="expression" dxfId="90" priority="111" stopIfTrue="1">
      <formula>ISERROR(W229)</formula>
    </cfRule>
  </conditionalFormatting>
  <conditionalFormatting sqref="N232:N234">
    <cfRule type="expression" dxfId="89" priority="99" stopIfTrue="1">
      <formula>ISERROR(W232)</formula>
    </cfRule>
  </conditionalFormatting>
  <conditionalFormatting sqref="O3">
    <cfRule type="expression" dxfId="88" priority="7" stopIfTrue="1">
      <formula>ISERROR(AD3)</formula>
    </cfRule>
  </conditionalFormatting>
  <conditionalFormatting sqref="O3:O69">
    <cfRule type="expression" dxfId="87" priority="673" stopIfTrue="1">
      <formula>ISERROR(AD3)</formula>
    </cfRule>
  </conditionalFormatting>
  <conditionalFormatting sqref="O4">
    <cfRule type="expression" dxfId="86" priority="182" stopIfTrue="1">
      <formula>ISERROR(Y4)</formula>
    </cfRule>
  </conditionalFormatting>
  <conditionalFormatting sqref="O6:O8">
    <cfRule type="expression" dxfId="85" priority="176" stopIfTrue="1">
      <formula>ISERROR(Y6)</formula>
    </cfRule>
  </conditionalFormatting>
  <conditionalFormatting sqref="O9:O17">
    <cfRule type="expression" dxfId="84" priority="173" stopIfTrue="1">
      <formula>ISERROR(AD9)</formula>
    </cfRule>
  </conditionalFormatting>
  <conditionalFormatting sqref="O19:O21">
    <cfRule type="expression" dxfId="83" priority="457" stopIfTrue="1">
      <formula>ISERROR(AD19)</formula>
    </cfRule>
  </conditionalFormatting>
  <conditionalFormatting sqref="O22">
    <cfRule type="expression" dxfId="82" priority="119" stopIfTrue="1">
      <formula>ISERROR(Y22)</formula>
    </cfRule>
  </conditionalFormatting>
  <conditionalFormatting sqref="O23 O63 O65 O77:O89 O99 L163 O235:O242">
    <cfRule type="expression" dxfId="81" priority="2" stopIfTrue="1">
      <formula>ISERROR(AA23)</formula>
    </cfRule>
  </conditionalFormatting>
  <conditionalFormatting sqref="O24:O25">
    <cfRule type="expression" dxfId="80" priority="657" stopIfTrue="1">
      <formula>ISERROR(AD12)</formula>
    </cfRule>
  </conditionalFormatting>
  <conditionalFormatting sqref="O27:O34">
    <cfRule type="expression" dxfId="79" priority="166" stopIfTrue="1">
      <formula>ISERROR(AD27)</formula>
    </cfRule>
  </conditionalFormatting>
  <conditionalFormatting sqref="O38:O40">
    <cfRule type="expression" dxfId="78" priority="147" stopIfTrue="1">
      <formula>ISERROR(Y38)</formula>
    </cfRule>
  </conditionalFormatting>
  <conditionalFormatting sqref="O41:O44">
    <cfRule type="expression" dxfId="77" priority="164" stopIfTrue="1">
      <formula>ISERROR(AD41)</formula>
    </cfRule>
  </conditionalFormatting>
  <conditionalFormatting sqref="O45">
    <cfRule type="expression" dxfId="76" priority="139" stopIfTrue="1">
      <formula>ISERROR(Y45)</formula>
    </cfRule>
  </conditionalFormatting>
  <conditionalFormatting sqref="O46">
    <cfRule type="expression" dxfId="75" priority="194" stopIfTrue="1">
      <formula>ISERROR(AD46)</formula>
    </cfRule>
  </conditionalFormatting>
  <conditionalFormatting sqref="O54:O58">
    <cfRule type="expression" dxfId="74" priority="122" stopIfTrue="1">
      <formula>ISERROR(Y54)</formula>
    </cfRule>
  </conditionalFormatting>
  <conditionalFormatting sqref="O59:O60">
    <cfRule type="expression" dxfId="73" priority="561" stopIfTrue="1">
      <formula>ISERROR(AD59)</formula>
    </cfRule>
  </conditionalFormatting>
  <conditionalFormatting sqref="O61:O62">
    <cfRule type="expression" dxfId="72" priority="120" stopIfTrue="1">
      <formula>ISERROR(Y61)</formula>
    </cfRule>
  </conditionalFormatting>
  <conditionalFormatting sqref="O64">
    <cfRule type="expression" dxfId="71" priority="116" stopIfTrue="1">
      <formula>ISERROR(Y64)</formula>
    </cfRule>
  </conditionalFormatting>
  <conditionalFormatting sqref="O69:O70">
    <cfRule type="expression" dxfId="70" priority="3" stopIfTrue="1">
      <formula>ISERROR(AD69)</formula>
    </cfRule>
  </conditionalFormatting>
  <conditionalFormatting sqref="O71:O97">
    <cfRule type="expression" dxfId="69" priority="188" stopIfTrue="1">
      <formula>ISERROR(AD71)</formula>
    </cfRule>
  </conditionalFormatting>
  <conditionalFormatting sqref="O72">
    <cfRule type="expression" dxfId="68" priority="172" stopIfTrue="1">
      <formula>ISERROR(Y72)</formula>
    </cfRule>
  </conditionalFormatting>
  <conditionalFormatting sqref="O76">
    <cfRule type="expression" dxfId="67" priority="170" stopIfTrue="1">
      <formula>ISERROR(Y76)</formula>
    </cfRule>
  </conditionalFormatting>
  <conditionalFormatting sqref="O102">
    <cfRule type="expression" dxfId="66" priority="163" stopIfTrue="1">
      <formula>ISERROR(AD102)</formula>
    </cfRule>
  </conditionalFormatting>
  <conditionalFormatting sqref="O107">
    <cfRule type="expression" dxfId="65" priority="190" stopIfTrue="1">
      <formula>ISERROR(AD107)</formula>
    </cfRule>
  </conditionalFormatting>
  <conditionalFormatting sqref="O114">
    <cfRule type="expression" dxfId="64" priority="146" stopIfTrue="1">
      <formula>ISERROR(Y114)</formula>
    </cfRule>
  </conditionalFormatting>
  <conditionalFormatting sqref="O117">
    <cfRule type="expression" dxfId="63" priority="144" stopIfTrue="1">
      <formula>ISERROR(Y117)</formula>
    </cfRule>
  </conditionalFormatting>
  <conditionalFormatting sqref="O121">
    <cfRule type="expression" dxfId="62" priority="162" stopIfTrue="1">
      <formula>ISERROR(AD121)</formula>
    </cfRule>
  </conditionalFormatting>
  <conditionalFormatting sqref="O135">
    <cfRule type="expression" dxfId="61" priority="161" stopIfTrue="1">
      <formula>ISERROR(AD135)</formula>
    </cfRule>
  </conditionalFormatting>
  <conditionalFormatting sqref="O137">
    <cfRule type="expression" dxfId="60" priority="160" stopIfTrue="1">
      <formula>ISERROR(AD137)</formula>
    </cfRule>
  </conditionalFormatting>
  <conditionalFormatting sqref="O139:O140">
    <cfRule type="expression" dxfId="59" priority="158" stopIfTrue="1">
      <formula>ISERROR(AD139)</formula>
    </cfRule>
  </conditionalFormatting>
  <conditionalFormatting sqref="O144:O149">
    <cfRule type="expression" dxfId="58" priority="67" stopIfTrue="1">
      <formula>ISERROR(Y144)</formula>
    </cfRule>
  </conditionalFormatting>
  <conditionalFormatting sqref="O151">
    <cfRule type="expression" dxfId="57" priority="65" stopIfTrue="1">
      <formula>ISERROR(Y151)</formula>
    </cfRule>
  </conditionalFormatting>
  <conditionalFormatting sqref="O152">
    <cfRule type="expression" dxfId="56" priority="62" stopIfTrue="1">
      <formula>ISERROR(X152)</formula>
    </cfRule>
  </conditionalFormatting>
  <conditionalFormatting sqref="O156">
    <cfRule type="expression" dxfId="55" priority="61" stopIfTrue="1">
      <formula>ISERROR(Y156)</formula>
    </cfRule>
  </conditionalFormatting>
  <conditionalFormatting sqref="O157:O158">
    <cfRule type="expression" dxfId="54" priority="56" stopIfTrue="1">
      <formula>ISERROR(X157)</formula>
    </cfRule>
  </conditionalFormatting>
  <conditionalFormatting sqref="O159:O160">
    <cfRule type="expression" dxfId="53" priority="51" stopIfTrue="1">
      <formula>ISERROR(Y159)</formula>
    </cfRule>
  </conditionalFormatting>
  <conditionalFormatting sqref="O169:O171">
    <cfRule type="expression" dxfId="52" priority="17" stopIfTrue="1">
      <formula>ISERROR(Y169)</formula>
    </cfRule>
  </conditionalFormatting>
  <conditionalFormatting sqref="O172">
    <cfRule type="expression" dxfId="51" priority="6" stopIfTrue="1">
      <formula>ISERROR(AD172)</formula>
    </cfRule>
  </conditionalFormatting>
  <conditionalFormatting sqref="O184:O185">
    <cfRule type="expression" dxfId="50" priority="156" stopIfTrue="1">
      <formula>ISERROR(AD184)</formula>
    </cfRule>
  </conditionalFormatting>
  <conditionalFormatting sqref="O186:O187">
    <cfRule type="expression" dxfId="49" priority="9" stopIfTrue="1">
      <formula>ISERROR(Y186)</formula>
    </cfRule>
  </conditionalFormatting>
  <conditionalFormatting sqref="O192">
    <cfRule type="expression" dxfId="48" priority="83" stopIfTrue="1">
      <formula>ISERROR(Y192)</formula>
    </cfRule>
  </conditionalFormatting>
  <conditionalFormatting sqref="O194:O199">
    <cfRule type="expression" dxfId="47" priority="13" stopIfTrue="1">
      <formula>ISERROR(Y194)</formula>
    </cfRule>
  </conditionalFormatting>
  <conditionalFormatting sqref="O201">
    <cfRule type="expression" dxfId="46" priority="106" stopIfTrue="1">
      <formula>ISERROR(Y201)</formula>
    </cfRule>
  </conditionalFormatting>
  <conditionalFormatting sqref="O204:O205">
    <cfRule type="expression" dxfId="45" priority="53" stopIfTrue="1">
      <formula>ISERROR(Y204)</formula>
    </cfRule>
  </conditionalFormatting>
  <conditionalFormatting sqref="O207">
    <cfRule type="expression" dxfId="44" priority="48" stopIfTrue="1">
      <formula>ISERROR(Y207)</formula>
    </cfRule>
  </conditionalFormatting>
  <conditionalFormatting sqref="O210:O216">
    <cfRule type="expression" dxfId="43" priority="85" stopIfTrue="1">
      <formula>ISERROR(Y210)</formula>
    </cfRule>
  </conditionalFormatting>
  <conditionalFormatting sqref="O224">
    <cfRule type="expression" dxfId="42" priority="15" stopIfTrue="1">
      <formula>ISERROR(Y224)</formula>
    </cfRule>
  </conditionalFormatting>
  <conditionalFormatting sqref="O225:O226">
    <cfRule type="expression" dxfId="41" priority="189" stopIfTrue="1">
      <formula>ISERROR(AD225)</formula>
    </cfRule>
  </conditionalFormatting>
  <conditionalFormatting sqref="O229">
    <cfRule type="expression" dxfId="40" priority="110" stopIfTrue="1">
      <formula>ISERROR(Y229)</formula>
    </cfRule>
  </conditionalFormatting>
  <conditionalFormatting sqref="O230:O231">
    <cfRule type="expression" dxfId="39" priority="212" stopIfTrue="1">
      <formula>ISERROR(AD230)</formula>
    </cfRule>
  </conditionalFormatting>
  <conditionalFormatting sqref="O232:O234">
    <cfRule type="expression" dxfId="38" priority="98" stopIfTrue="1">
      <formula>ISERROR(Y232)</formula>
    </cfRule>
  </conditionalFormatting>
  <dataValidations count="3">
    <dataValidation type="list" allowBlank="1" showInputMessage="1" showErrorMessage="1" sqref="M145:M242 M3:M143" xr:uid="{ACBBEF0C-70AE-984B-BB0C-EAD57509D880}">
      <formula1>$I$252:$I$255</formula1>
    </dataValidation>
    <dataValidation type="list" allowBlank="1" showInputMessage="1" showErrorMessage="1" sqref="M144" xr:uid="{7212E57B-8753-7D4D-B4BE-13ED5C6D9985}">
      <formula1>$F$232:$F$235</formula1>
    </dataValidation>
    <dataValidation type="list" allowBlank="1" showInputMessage="1" showErrorMessage="1" sqref="J3:J242" xr:uid="{CF20A8CF-A699-F648-ABB4-E7578FB48435}">
      <formula1>$I$246:$I$249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470"/>
  <sheetViews>
    <sheetView zoomScale="80" zoomScaleNormal="80" workbookViewId="0">
      <pane ySplit="2" topLeftCell="A3" activePane="bottomLeft" state="frozen"/>
      <selection activeCell="H1" sqref="H1"/>
      <selection pane="bottomLeft" activeCell="A2" sqref="A2"/>
    </sheetView>
  </sheetViews>
  <sheetFormatPr defaultColWidth="0" defaultRowHeight="51.75" customHeight="1" x14ac:dyDescent="0.35"/>
  <cols>
    <col min="1" max="1" width="9.26953125" style="55" customWidth="1"/>
    <col min="2" max="2" width="10" style="55" customWidth="1"/>
    <col min="3" max="3" width="18.81640625" style="59" customWidth="1"/>
    <col min="4" max="4" width="13.1796875" style="55" customWidth="1"/>
    <col min="5" max="5" width="22.26953125" style="55" customWidth="1"/>
    <col min="6" max="6" width="36.26953125" style="55" customWidth="1"/>
    <col min="7" max="7" width="39" style="55" customWidth="1"/>
    <col min="8" max="8" width="38.26953125" style="55" customWidth="1"/>
    <col min="9" max="9" width="37.453125" style="55" customWidth="1"/>
    <col min="10" max="10" width="17.1796875" style="55" customWidth="1"/>
    <col min="11" max="11" width="34.81640625" style="55" hidden="1" customWidth="1"/>
    <col min="12" max="12" width="23" style="55" customWidth="1"/>
    <col min="13" max="13" width="12.7265625" style="114" customWidth="1"/>
    <col min="14" max="14" width="19.7265625" style="114" customWidth="1"/>
    <col min="15" max="15" width="40" style="188" customWidth="1"/>
    <col min="16" max="16" width="1.453125" style="55" customWidth="1"/>
    <col min="17" max="17" width="24.26953125" style="55" customWidth="1"/>
    <col min="18" max="18" width="23" style="55" customWidth="1"/>
    <col min="19" max="20" width="43.7265625" style="55" customWidth="1"/>
    <col min="21" max="21" width="43.26953125" style="55" customWidth="1"/>
    <col min="22" max="22" width="50" style="222" hidden="1" customWidth="1"/>
    <col min="23" max="23" width="40.453125" style="224" hidden="1" customWidth="1"/>
    <col min="24" max="24" width="2.453125" style="219" hidden="1" customWidth="1"/>
    <col min="25" max="25" width="2.453125" style="221" hidden="1" customWidth="1"/>
    <col min="26" max="26" width="3.1796875" hidden="1" customWidth="1"/>
    <col min="27" max="27" width="3.26953125" hidden="1" customWidth="1"/>
    <col min="28" max="28" width="18.1796875" style="1" customWidth="1"/>
    <col min="29" max="30" width="0" style="55" hidden="1" customWidth="1"/>
    <col min="31" max="16384" width="9.26953125" style="55" hidden="1"/>
  </cols>
  <sheetData>
    <row r="1" spans="1:28" s="1" customFormat="1" ht="14.5" x14ac:dyDescent="0.35">
      <c r="A1" s="32" t="s">
        <v>53</v>
      </c>
      <c r="B1" s="33"/>
      <c r="C1" s="33"/>
      <c r="D1" s="33"/>
      <c r="E1" s="33"/>
      <c r="F1" s="33"/>
      <c r="G1" s="33"/>
      <c r="H1" s="33"/>
      <c r="I1" s="33"/>
      <c r="J1" s="33"/>
      <c r="K1" s="161"/>
      <c r="L1" s="161"/>
      <c r="M1" s="161"/>
      <c r="N1" s="161"/>
      <c r="O1" s="186"/>
      <c r="P1" s="161"/>
      <c r="Q1" s="161"/>
      <c r="R1" s="161"/>
      <c r="S1" s="161"/>
      <c r="T1" s="161"/>
      <c r="U1" s="161"/>
      <c r="V1" s="225"/>
      <c r="W1" s="259"/>
      <c r="X1" s="227"/>
      <c r="Y1" s="220"/>
      <c r="AA1" s="30"/>
      <c r="AB1" s="33"/>
    </row>
    <row r="2" spans="1:28" s="322" customFormat="1" ht="26" x14ac:dyDescent="0.35">
      <c r="A2" s="315" t="s">
        <v>112</v>
      </c>
      <c r="B2" s="315" t="s">
        <v>113</v>
      </c>
      <c r="C2" s="315" t="s">
        <v>114</v>
      </c>
      <c r="D2" s="315" t="s">
        <v>115</v>
      </c>
      <c r="E2" s="315" t="s">
        <v>219</v>
      </c>
      <c r="F2" s="315" t="s">
        <v>116</v>
      </c>
      <c r="G2" s="315" t="s">
        <v>117</v>
      </c>
      <c r="H2" s="315" t="s">
        <v>118</v>
      </c>
      <c r="I2" s="315" t="s">
        <v>119</v>
      </c>
      <c r="J2" s="315" t="s">
        <v>120</v>
      </c>
      <c r="K2" s="358" t="s">
        <v>220</v>
      </c>
      <c r="L2" s="315" t="s">
        <v>121</v>
      </c>
      <c r="M2" s="316" t="s">
        <v>122</v>
      </c>
      <c r="N2" s="316" t="s">
        <v>123</v>
      </c>
      <c r="O2" s="316" t="s">
        <v>124</v>
      </c>
      <c r="P2" s="317"/>
      <c r="Q2" s="315" t="s">
        <v>221</v>
      </c>
      <c r="R2" s="315" t="s">
        <v>222</v>
      </c>
      <c r="S2" s="315" t="s">
        <v>223</v>
      </c>
      <c r="T2" s="413" t="s">
        <v>7041</v>
      </c>
      <c r="U2" s="315" t="s">
        <v>224</v>
      </c>
      <c r="V2" s="359" t="s">
        <v>225</v>
      </c>
      <c r="W2" s="360" t="s">
        <v>226</v>
      </c>
      <c r="X2" s="318"/>
      <c r="Y2" s="319"/>
      <c r="Z2" s="320"/>
      <c r="AA2" s="320"/>
      <c r="AB2" s="321" t="s">
        <v>125</v>
      </c>
    </row>
    <row r="3" spans="1:28" ht="111" customHeight="1" x14ac:dyDescent="0.35">
      <c r="A3" s="281" t="s">
        <v>865</v>
      </c>
      <c r="B3" s="281" t="s">
        <v>137</v>
      </c>
      <c r="C3" s="299" t="s">
        <v>138</v>
      </c>
      <c r="D3" s="281" t="s">
        <v>227</v>
      </c>
      <c r="E3" s="281" t="s">
        <v>3333</v>
      </c>
      <c r="F3" s="281" t="s">
        <v>228</v>
      </c>
      <c r="G3" s="281" t="s">
        <v>2642</v>
      </c>
      <c r="H3" s="281" t="s">
        <v>6774</v>
      </c>
      <c r="I3" s="281"/>
      <c r="J3" s="323"/>
      <c r="K3" s="281" t="s">
        <v>6998</v>
      </c>
      <c r="L3" s="324" t="s">
        <v>866</v>
      </c>
      <c r="M3" s="281" t="s">
        <v>133</v>
      </c>
      <c r="N3" s="324" t="s">
        <v>144</v>
      </c>
      <c r="O3" s="324" t="s">
        <v>229</v>
      </c>
      <c r="P3" s="325"/>
      <c r="Q3" s="281" t="s">
        <v>254</v>
      </c>
      <c r="R3" s="281" t="s">
        <v>889</v>
      </c>
      <c r="S3" s="281" t="s">
        <v>231</v>
      </c>
      <c r="T3" s="281"/>
      <c r="U3" s="281" t="s">
        <v>2958</v>
      </c>
      <c r="V3" s="281" t="s">
        <v>3511</v>
      </c>
      <c r="W3" s="281" t="s">
        <v>5705</v>
      </c>
      <c r="X3" s="326"/>
      <c r="Y3" s="327"/>
      <c r="Z3" s="328"/>
      <c r="AA3" s="328"/>
      <c r="AB3" s="290" t="e">
        <f>IF(OR(J3="Fail",ISBLANK(J3)),INDEX('Issue Code Table'!C:C,MATCH(N:N,'Issue Code Table'!A:A,0)),IF(M3="Critical",6,IF(M3="Significant",5,IF(M3="Moderate",3,2))))</f>
        <v>#N/A</v>
      </c>
    </row>
    <row r="4" spans="1:28" ht="111" customHeight="1" x14ac:dyDescent="0.35">
      <c r="A4" s="291" t="s">
        <v>983</v>
      </c>
      <c r="B4" s="291" t="s">
        <v>270</v>
      </c>
      <c r="C4" s="302" t="s">
        <v>271</v>
      </c>
      <c r="D4" s="291" t="s">
        <v>232</v>
      </c>
      <c r="E4" s="291" t="s">
        <v>988</v>
      </c>
      <c r="F4" s="291" t="s">
        <v>819</v>
      </c>
      <c r="G4" s="291" t="s">
        <v>2851</v>
      </c>
      <c r="H4" s="291" t="s">
        <v>6702</v>
      </c>
      <c r="I4" s="291"/>
      <c r="J4" s="329"/>
      <c r="K4" s="291" t="s">
        <v>6925</v>
      </c>
      <c r="L4" s="330"/>
      <c r="M4" s="331" t="s">
        <v>143</v>
      </c>
      <c r="N4" s="330" t="s">
        <v>1433</v>
      </c>
      <c r="O4" s="330" t="s">
        <v>1434</v>
      </c>
      <c r="P4" s="332"/>
      <c r="Q4" s="291" t="s">
        <v>471</v>
      </c>
      <c r="R4" s="291" t="s">
        <v>472</v>
      </c>
      <c r="S4" s="291" t="s">
        <v>481</v>
      </c>
      <c r="T4" s="291"/>
      <c r="U4" s="291" t="s">
        <v>3163</v>
      </c>
      <c r="V4" s="291" t="s">
        <v>3553</v>
      </c>
      <c r="W4" s="291" t="s">
        <v>5665</v>
      </c>
      <c r="X4" s="333"/>
      <c r="Y4" s="334"/>
      <c r="Z4" s="335"/>
      <c r="AA4" s="335"/>
      <c r="AB4" s="298">
        <f>IF(OR(J4="Fail",ISBLANK(J4)),INDEX('Issue Code Table'!C:C,MATCH(N:N,'Issue Code Table'!A:A,0)),IF(M4="Critical",6,IF(M4="Significant",5,IF(M4="Moderate",3,2))))</f>
        <v>7</v>
      </c>
    </row>
    <row r="5" spans="1:28" ht="111" customHeight="1" x14ac:dyDescent="0.35">
      <c r="A5" s="281" t="s">
        <v>984</v>
      </c>
      <c r="B5" s="281" t="s">
        <v>270</v>
      </c>
      <c r="C5" s="306" t="s">
        <v>271</v>
      </c>
      <c r="D5" s="281" t="s">
        <v>232</v>
      </c>
      <c r="E5" s="281" t="s">
        <v>3495</v>
      </c>
      <c r="F5" s="281" t="s">
        <v>817</v>
      </c>
      <c r="G5" s="281" t="s">
        <v>2850</v>
      </c>
      <c r="H5" s="281" t="s">
        <v>6701</v>
      </c>
      <c r="I5" s="281"/>
      <c r="J5" s="323"/>
      <c r="K5" s="281" t="s">
        <v>6924</v>
      </c>
      <c r="L5" s="324"/>
      <c r="M5" s="336" t="s">
        <v>143</v>
      </c>
      <c r="N5" s="324" t="s">
        <v>1433</v>
      </c>
      <c r="O5" s="324" t="s">
        <v>1434</v>
      </c>
      <c r="P5" s="325"/>
      <c r="Q5" s="281" t="s">
        <v>471</v>
      </c>
      <c r="R5" s="281" t="s">
        <v>1277</v>
      </c>
      <c r="S5" s="281" t="s">
        <v>473</v>
      </c>
      <c r="T5" s="281"/>
      <c r="U5" s="281" t="s">
        <v>3162</v>
      </c>
      <c r="V5" s="281" t="s">
        <v>3552</v>
      </c>
      <c r="W5" s="281" t="s">
        <v>5664</v>
      </c>
      <c r="X5" s="326"/>
      <c r="Y5" s="327"/>
      <c r="Z5" s="328"/>
      <c r="AA5" s="328"/>
      <c r="AB5" s="290">
        <f>IF(OR(J5="Fail",ISBLANK(J5)),INDEX('Issue Code Table'!C:C,MATCH(N:N,'Issue Code Table'!A:A,0)),IF(M5="Critical",6,IF(M5="Significant",5,IF(M5="Moderate",3,2))))</f>
        <v>7</v>
      </c>
    </row>
    <row r="6" spans="1:28" ht="111" customHeight="1" x14ac:dyDescent="0.35">
      <c r="A6" s="291" t="s">
        <v>985</v>
      </c>
      <c r="B6" s="291" t="s">
        <v>270</v>
      </c>
      <c r="C6" s="302" t="s">
        <v>271</v>
      </c>
      <c r="D6" s="291" t="s">
        <v>232</v>
      </c>
      <c r="E6" s="291" t="s">
        <v>3502</v>
      </c>
      <c r="F6" s="291" t="s">
        <v>821</v>
      </c>
      <c r="G6" s="291" t="s">
        <v>2854</v>
      </c>
      <c r="H6" s="291" t="s">
        <v>6703</v>
      </c>
      <c r="I6" s="291"/>
      <c r="J6" s="329"/>
      <c r="K6" s="291" t="s">
        <v>6926</v>
      </c>
      <c r="L6" s="330"/>
      <c r="M6" s="331" t="s">
        <v>143</v>
      </c>
      <c r="N6" s="330" t="s">
        <v>1433</v>
      </c>
      <c r="O6" s="330" t="s">
        <v>1434</v>
      </c>
      <c r="P6" s="332"/>
      <c r="Q6" s="291" t="s">
        <v>471</v>
      </c>
      <c r="R6" s="291" t="s">
        <v>480</v>
      </c>
      <c r="S6" s="291" t="s">
        <v>475</v>
      </c>
      <c r="T6" s="291"/>
      <c r="U6" s="291" t="s">
        <v>3166</v>
      </c>
      <c r="V6" s="291" t="s">
        <v>3556</v>
      </c>
      <c r="W6" s="291" t="s">
        <v>5666</v>
      </c>
      <c r="X6" s="333"/>
      <c r="Y6" s="334"/>
      <c r="Z6" s="335"/>
      <c r="AA6" s="335"/>
      <c r="AB6" s="298">
        <f>IF(OR(J6="Fail",ISBLANK(J6)),INDEX('Issue Code Table'!C:C,MATCH(N:N,'Issue Code Table'!A:A,0)),IF(M6="Critical",6,IF(M6="Significant",5,IF(M6="Moderate",3,2))))</f>
        <v>7</v>
      </c>
    </row>
    <row r="7" spans="1:28" ht="111" customHeight="1" x14ac:dyDescent="0.35">
      <c r="A7" s="281" t="s">
        <v>986</v>
      </c>
      <c r="B7" s="281" t="s">
        <v>270</v>
      </c>
      <c r="C7" s="306" t="s">
        <v>271</v>
      </c>
      <c r="D7" s="281" t="s">
        <v>232</v>
      </c>
      <c r="E7" s="281" t="s">
        <v>3500</v>
      </c>
      <c r="F7" s="281" t="s">
        <v>829</v>
      </c>
      <c r="G7" s="281" t="s">
        <v>2852</v>
      </c>
      <c r="H7" s="281" t="s">
        <v>6696</v>
      </c>
      <c r="I7" s="281"/>
      <c r="J7" s="323"/>
      <c r="K7" s="281" t="s">
        <v>6919</v>
      </c>
      <c r="L7" s="324"/>
      <c r="M7" s="336" t="s">
        <v>143</v>
      </c>
      <c r="N7" s="324" t="s">
        <v>1433</v>
      </c>
      <c r="O7" s="324" t="s">
        <v>1434</v>
      </c>
      <c r="P7" s="325"/>
      <c r="Q7" s="281" t="s">
        <v>471</v>
      </c>
      <c r="R7" s="281" t="s">
        <v>476</v>
      </c>
      <c r="S7" s="281" t="s">
        <v>477</v>
      </c>
      <c r="T7" s="281"/>
      <c r="U7" s="281" t="s">
        <v>3164</v>
      </c>
      <c r="V7" s="281" t="s">
        <v>3554</v>
      </c>
      <c r="W7" s="281" t="s">
        <v>5658</v>
      </c>
      <c r="X7" s="326"/>
      <c r="Y7" s="327"/>
      <c r="Z7" s="328"/>
      <c r="AA7" s="328"/>
      <c r="AB7" s="290">
        <f>IF(OR(J7="Fail",ISBLANK(J7)),INDEX('Issue Code Table'!C:C,MATCH(N:N,'Issue Code Table'!A:A,0)),IF(M7="Critical",6,IF(M7="Significant",5,IF(M7="Moderate",3,2))))</f>
        <v>7</v>
      </c>
    </row>
    <row r="8" spans="1:28" ht="111" customHeight="1" x14ac:dyDescent="0.35">
      <c r="A8" s="291" t="s">
        <v>987</v>
      </c>
      <c r="B8" s="291" t="s">
        <v>270</v>
      </c>
      <c r="C8" s="302" t="s">
        <v>271</v>
      </c>
      <c r="D8" s="291" t="s">
        <v>232</v>
      </c>
      <c r="E8" s="291" t="s">
        <v>3504</v>
      </c>
      <c r="F8" s="291" t="s">
        <v>827</v>
      </c>
      <c r="G8" s="291" t="s">
        <v>2856</v>
      </c>
      <c r="H8" s="291" t="s">
        <v>6698</v>
      </c>
      <c r="I8" s="291"/>
      <c r="J8" s="329"/>
      <c r="K8" s="291" t="s">
        <v>6921</v>
      </c>
      <c r="L8" s="330"/>
      <c r="M8" s="331" t="s">
        <v>143</v>
      </c>
      <c r="N8" s="330" t="s">
        <v>1433</v>
      </c>
      <c r="O8" s="330" t="s">
        <v>1434</v>
      </c>
      <c r="P8" s="332"/>
      <c r="Q8" s="291" t="s">
        <v>471</v>
      </c>
      <c r="R8" s="291" t="s">
        <v>484</v>
      </c>
      <c r="S8" s="291" t="s">
        <v>479</v>
      </c>
      <c r="T8" s="291"/>
      <c r="U8" s="291" t="s">
        <v>3168</v>
      </c>
      <c r="V8" s="291" t="s">
        <v>3558</v>
      </c>
      <c r="W8" s="291" t="s">
        <v>5690</v>
      </c>
      <c r="X8" s="333"/>
      <c r="Y8" s="334"/>
      <c r="Z8" s="335"/>
      <c r="AA8" s="335"/>
      <c r="AB8" s="298">
        <f>IF(OR(J8="Fail",ISBLANK(J8)),INDEX('Issue Code Table'!C:C,MATCH(N:N,'Issue Code Table'!A:A,0)),IF(M8="Critical",6,IF(M8="Significant",5,IF(M8="Moderate",3,2))))</f>
        <v>7</v>
      </c>
    </row>
    <row r="9" spans="1:28" ht="111" customHeight="1" x14ac:dyDescent="0.35">
      <c r="A9" s="281" t="s">
        <v>989</v>
      </c>
      <c r="B9" s="281" t="s">
        <v>270</v>
      </c>
      <c r="C9" s="306" t="s">
        <v>271</v>
      </c>
      <c r="D9" s="281" t="s">
        <v>232</v>
      </c>
      <c r="E9" s="281" t="s">
        <v>4496</v>
      </c>
      <c r="F9" s="281" t="s">
        <v>2601</v>
      </c>
      <c r="G9" s="281" t="s">
        <v>2751</v>
      </c>
      <c r="H9" s="281" t="s">
        <v>6700</v>
      </c>
      <c r="I9" s="281"/>
      <c r="J9" s="323"/>
      <c r="K9" s="281" t="s">
        <v>6923</v>
      </c>
      <c r="L9" s="324"/>
      <c r="M9" s="336" t="s">
        <v>143</v>
      </c>
      <c r="N9" s="324" t="s">
        <v>1433</v>
      </c>
      <c r="O9" s="324" t="s">
        <v>1434</v>
      </c>
      <c r="P9" s="325"/>
      <c r="Q9" s="281" t="s">
        <v>471</v>
      </c>
      <c r="R9" s="281" t="s">
        <v>474</v>
      </c>
      <c r="S9" s="281" t="s">
        <v>2928</v>
      </c>
      <c r="T9" s="281"/>
      <c r="U9" s="281" t="s">
        <v>3064</v>
      </c>
      <c r="V9" s="281" t="s">
        <v>4652</v>
      </c>
      <c r="W9" s="281" t="s">
        <v>7216</v>
      </c>
      <c r="X9" s="326"/>
      <c r="Y9" s="327"/>
      <c r="Z9" s="328"/>
      <c r="AA9" s="328"/>
      <c r="AB9" s="290">
        <f>IF(OR(J9="Fail",ISBLANK(J9)),INDEX('Issue Code Table'!C:C,MATCH(N:N,'Issue Code Table'!A:A,0)),IF(M9="Critical",6,IF(M9="Significant",5,IF(M9="Moderate",3,2))))</f>
        <v>7</v>
      </c>
    </row>
    <row r="10" spans="1:28" ht="111" customHeight="1" x14ac:dyDescent="0.35">
      <c r="A10" s="291" t="s">
        <v>990</v>
      </c>
      <c r="B10" s="291" t="s">
        <v>270</v>
      </c>
      <c r="C10" s="302" t="s">
        <v>271</v>
      </c>
      <c r="D10" s="291" t="s">
        <v>232</v>
      </c>
      <c r="E10" s="291" t="s">
        <v>3503</v>
      </c>
      <c r="F10" s="291" t="s">
        <v>823</v>
      </c>
      <c r="G10" s="291" t="s">
        <v>2855</v>
      </c>
      <c r="H10" s="291" t="s">
        <v>6704</v>
      </c>
      <c r="I10" s="291"/>
      <c r="J10" s="329"/>
      <c r="K10" s="291" t="s">
        <v>6927</v>
      </c>
      <c r="L10" s="330"/>
      <c r="M10" s="331" t="s">
        <v>143</v>
      </c>
      <c r="N10" s="330" t="s">
        <v>1433</v>
      </c>
      <c r="O10" s="330" t="s">
        <v>1434</v>
      </c>
      <c r="P10" s="332"/>
      <c r="Q10" s="291" t="s">
        <v>471</v>
      </c>
      <c r="R10" s="291" t="s">
        <v>482</v>
      </c>
      <c r="S10" s="291" t="s">
        <v>483</v>
      </c>
      <c r="T10" s="291"/>
      <c r="U10" s="291" t="s">
        <v>3167</v>
      </c>
      <c r="V10" s="291" t="s">
        <v>3557</v>
      </c>
      <c r="W10" s="291" t="s">
        <v>5668</v>
      </c>
      <c r="X10" s="333"/>
      <c r="Y10" s="334"/>
      <c r="Z10" s="335"/>
      <c r="AA10" s="335"/>
      <c r="AB10" s="298">
        <f>IF(OR(J10="Fail",ISBLANK(J10)),INDEX('Issue Code Table'!C:C,MATCH(N:N,'Issue Code Table'!A:A,0)),IF(M10="Critical",6,IF(M10="Significant",5,IF(M10="Moderate",3,2))))</f>
        <v>7</v>
      </c>
    </row>
    <row r="11" spans="1:28" ht="111" customHeight="1" x14ac:dyDescent="0.35">
      <c r="A11" s="281" t="s">
        <v>991</v>
      </c>
      <c r="B11" s="281" t="s">
        <v>270</v>
      </c>
      <c r="C11" s="306" t="s">
        <v>271</v>
      </c>
      <c r="D11" s="281" t="s">
        <v>232</v>
      </c>
      <c r="E11" s="281" t="s">
        <v>3501</v>
      </c>
      <c r="F11" s="281" t="s">
        <v>831</v>
      </c>
      <c r="G11" s="281" t="s">
        <v>2853</v>
      </c>
      <c r="H11" s="281" t="s">
        <v>6697</v>
      </c>
      <c r="I11" s="281"/>
      <c r="J11" s="323"/>
      <c r="K11" s="281" t="s">
        <v>6920</v>
      </c>
      <c r="L11" s="324"/>
      <c r="M11" s="336" t="s">
        <v>143</v>
      </c>
      <c r="N11" s="324" t="s">
        <v>1433</v>
      </c>
      <c r="O11" s="324" t="s">
        <v>1434</v>
      </c>
      <c r="P11" s="325"/>
      <c r="Q11" s="281" t="s">
        <v>471</v>
      </c>
      <c r="R11" s="281" t="s">
        <v>478</v>
      </c>
      <c r="S11" s="281" t="s">
        <v>485</v>
      </c>
      <c r="T11" s="281"/>
      <c r="U11" s="281" t="s">
        <v>3165</v>
      </c>
      <c r="V11" s="281" t="s">
        <v>3555</v>
      </c>
      <c r="W11" s="281" t="s">
        <v>5659</v>
      </c>
      <c r="X11" s="326"/>
      <c r="Y11" s="327"/>
      <c r="Z11" s="328"/>
      <c r="AA11" s="328"/>
      <c r="AB11" s="290">
        <f>IF(OR(J11="Fail",ISBLANK(J11)),INDEX('Issue Code Table'!C:C,MATCH(N:N,'Issue Code Table'!A:A,0)),IF(M11="Critical",6,IF(M11="Significant",5,IF(M11="Moderate",3,2))))</f>
        <v>7</v>
      </c>
    </row>
    <row r="12" spans="1:28" ht="111" customHeight="1" x14ac:dyDescent="0.35">
      <c r="A12" s="291" t="s">
        <v>992</v>
      </c>
      <c r="B12" s="291" t="s">
        <v>270</v>
      </c>
      <c r="C12" s="302" t="s">
        <v>271</v>
      </c>
      <c r="D12" s="291" t="s">
        <v>232</v>
      </c>
      <c r="E12" s="291" t="s">
        <v>3505</v>
      </c>
      <c r="F12" s="291" t="s">
        <v>825</v>
      </c>
      <c r="G12" s="291" t="s">
        <v>2857</v>
      </c>
      <c r="H12" s="291" t="s">
        <v>6699</v>
      </c>
      <c r="I12" s="291"/>
      <c r="J12" s="329"/>
      <c r="K12" s="291" t="s">
        <v>6922</v>
      </c>
      <c r="L12" s="330"/>
      <c r="M12" s="331" t="s">
        <v>143</v>
      </c>
      <c r="N12" s="330" t="s">
        <v>1433</v>
      </c>
      <c r="O12" s="330" t="s">
        <v>1434</v>
      </c>
      <c r="P12" s="332"/>
      <c r="Q12" s="291" t="s">
        <v>471</v>
      </c>
      <c r="R12" s="291" t="s">
        <v>486</v>
      </c>
      <c r="S12" s="291" t="s">
        <v>487</v>
      </c>
      <c r="T12" s="291"/>
      <c r="U12" s="291" t="s">
        <v>3169</v>
      </c>
      <c r="V12" s="291" t="s">
        <v>3559</v>
      </c>
      <c r="W12" s="291" t="s">
        <v>5661</v>
      </c>
      <c r="X12" s="333"/>
      <c r="Y12" s="334"/>
      <c r="Z12" s="335"/>
      <c r="AA12" s="335"/>
      <c r="AB12" s="298">
        <f>IF(OR(J12="Fail",ISBLANK(J12)),INDEX('Issue Code Table'!C:C,MATCH(N:N,'Issue Code Table'!A:A,0)),IF(M12="Critical",6,IF(M12="Significant",5,IF(M12="Moderate",3,2))))</f>
        <v>7</v>
      </c>
    </row>
    <row r="13" spans="1:28" ht="111" customHeight="1" x14ac:dyDescent="0.35">
      <c r="A13" s="281" t="s">
        <v>993</v>
      </c>
      <c r="B13" s="281" t="s">
        <v>270</v>
      </c>
      <c r="C13" s="306" t="s">
        <v>271</v>
      </c>
      <c r="D13" s="281" t="s">
        <v>232</v>
      </c>
      <c r="E13" s="281" t="s">
        <v>3497</v>
      </c>
      <c r="F13" s="281" t="s">
        <v>2602</v>
      </c>
      <c r="G13" s="281" t="s">
        <v>4438</v>
      </c>
      <c r="H13" s="281" t="s">
        <v>6779</v>
      </c>
      <c r="I13" s="281"/>
      <c r="J13" s="323"/>
      <c r="K13" s="281" t="s">
        <v>7003</v>
      </c>
      <c r="L13" s="324"/>
      <c r="M13" s="336" t="s">
        <v>143</v>
      </c>
      <c r="N13" s="324" t="s">
        <v>1433</v>
      </c>
      <c r="O13" s="324" t="s">
        <v>1434</v>
      </c>
      <c r="P13" s="325"/>
      <c r="Q13" s="281" t="s">
        <v>471</v>
      </c>
      <c r="R13" s="281" t="s">
        <v>489</v>
      </c>
      <c r="S13" s="281" t="s">
        <v>2929</v>
      </c>
      <c r="T13" s="281"/>
      <c r="U13" s="281" t="s">
        <v>4275</v>
      </c>
      <c r="V13" s="281" t="s">
        <v>4653</v>
      </c>
      <c r="W13" s="281" t="s">
        <v>5697</v>
      </c>
      <c r="X13" s="326"/>
      <c r="Y13" s="327"/>
      <c r="Z13" s="328"/>
      <c r="AA13" s="328"/>
      <c r="AB13" s="290">
        <f>IF(OR(J13="Fail",ISBLANK(J13)),INDEX('Issue Code Table'!C:C,MATCH(N:N,'Issue Code Table'!A:A,0)),IF(M13="Critical",6,IF(M13="Significant",5,IF(M13="Moderate",3,2))))</f>
        <v>7</v>
      </c>
    </row>
    <row r="14" spans="1:28" ht="111" customHeight="1" x14ac:dyDescent="0.35">
      <c r="A14" s="291" t="s">
        <v>994</v>
      </c>
      <c r="B14" s="291" t="s">
        <v>270</v>
      </c>
      <c r="C14" s="302" t="s">
        <v>271</v>
      </c>
      <c r="D14" s="291" t="s">
        <v>232</v>
      </c>
      <c r="E14" s="291" t="s">
        <v>4500</v>
      </c>
      <c r="F14" s="291" t="s">
        <v>2603</v>
      </c>
      <c r="G14" s="291" t="s">
        <v>4439</v>
      </c>
      <c r="H14" s="291" t="s">
        <v>6646</v>
      </c>
      <c r="I14" s="291"/>
      <c r="J14" s="329"/>
      <c r="K14" s="291" t="s">
        <v>6868</v>
      </c>
      <c r="L14" s="330"/>
      <c r="M14" s="331" t="s">
        <v>143</v>
      </c>
      <c r="N14" s="330" t="s">
        <v>1433</v>
      </c>
      <c r="O14" s="330" t="s">
        <v>1434</v>
      </c>
      <c r="P14" s="332"/>
      <c r="Q14" s="291" t="s">
        <v>471</v>
      </c>
      <c r="R14" s="291" t="s">
        <v>490</v>
      </c>
      <c r="S14" s="291" t="s">
        <v>2930</v>
      </c>
      <c r="T14" s="291"/>
      <c r="U14" s="291" t="s">
        <v>3066</v>
      </c>
      <c r="V14" s="291" t="s">
        <v>4654</v>
      </c>
      <c r="W14" s="291" t="s">
        <v>5687</v>
      </c>
      <c r="X14" s="333"/>
      <c r="Y14" s="334"/>
      <c r="Z14" s="335"/>
      <c r="AA14" s="335"/>
      <c r="AB14" s="298">
        <f>IF(OR(J14="Fail",ISBLANK(J14)),INDEX('Issue Code Table'!C:C,MATCH(N:N,'Issue Code Table'!A:A,0)),IF(M14="Critical",6,IF(M14="Significant",5,IF(M14="Moderate",3,2))))</f>
        <v>7</v>
      </c>
    </row>
    <row r="15" spans="1:28" ht="111" customHeight="1" x14ac:dyDescent="0.35">
      <c r="A15" s="281" t="s">
        <v>995</v>
      </c>
      <c r="B15" s="281" t="s">
        <v>200</v>
      </c>
      <c r="C15" s="299" t="s">
        <v>201</v>
      </c>
      <c r="D15" s="281" t="s">
        <v>227</v>
      </c>
      <c r="E15" s="281" t="s">
        <v>3499</v>
      </c>
      <c r="F15" s="281" t="s">
        <v>2604</v>
      </c>
      <c r="G15" s="281" t="s">
        <v>4440</v>
      </c>
      <c r="H15" s="281" t="s">
        <v>6756</v>
      </c>
      <c r="I15" s="281"/>
      <c r="J15" s="323"/>
      <c r="K15" s="281" t="s">
        <v>6980</v>
      </c>
      <c r="L15" s="324"/>
      <c r="M15" s="336" t="s">
        <v>143</v>
      </c>
      <c r="N15" s="324" t="s">
        <v>1433</v>
      </c>
      <c r="O15" s="324" t="s">
        <v>1434</v>
      </c>
      <c r="P15" s="325"/>
      <c r="Q15" s="281" t="s">
        <v>471</v>
      </c>
      <c r="R15" s="281" t="s">
        <v>491</v>
      </c>
      <c r="S15" s="281" t="s">
        <v>2931</v>
      </c>
      <c r="T15" s="281"/>
      <c r="U15" s="281" t="s">
        <v>3067</v>
      </c>
      <c r="V15" s="281" t="s">
        <v>3691</v>
      </c>
      <c r="W15" s="281" t="s">
        <v>5696</v>
      </c>
      <c r="X15" s="326"/>
      <c r="Y15" s="327"/>
      <c r="Z15" s="328"/>
      <c r="AA15" s="328"/>
      <c r="AB15" s="290">
        <f>IF(OR(J15="Fail",ISBLANK(J15)),INDEX('Issue Code Table'!C:C,MATCH(N:N,'Issue Code Table'!A:A,0)),IF(M15="Critical",6,IF(M15="Significant",5,IF(M15="Moderate",3,2))))</f>
        <v>7</v>
      </c>
    </row>
    <row r="16" spans="1:28" ht="111" customHeight="1" x14ac:dyDescent="0.35">
      <c r="A16" s="291" t="s">
        <v>997</v>
      </c>
      <c r="B16" s="291" t="s">
        <v>277</v>
      </c>
      <c r="C16" s="292" t="s">
        <v>278</v>
      </c>
      <c r="D16" s="291" t="s">
        <v>232</v>
      </c>
      <c r="E16" s="291" t="s">
        <v>838</v>
      </c>
      <c r="F16" s="291" t="s">
        <v>4480</v>
      </c>
      <c r="G16" s="291" t="s">
        <v>4441</v>
      </c>
      <c r="H16" s="291" t="s">
        <v>6567</v>
      </c>
      <c r="I16" s="291"/>
      <c r="J16" s="329"/>
      <c r="K16" s="291" t="s">
        <v>6791</v>
      </c>
      <c r="L16" s="330"/>
      <c r="M16" s="331" t="s">
        <v>143</v>
      </c>
      <c r="N16" s="330" t="s">
        <v>1433</v>
      </c>
      <c r="O16" s="330" t="s">
        <v>1434</v>
      </c>
      <c r="P16" s="332"/>
      <c r="Q16" s="291" t="s">
        <v>493</v>
      </c>
      <c r="R16" s="291" t="s">
        <v>494</v>
      </c>
      <c r="S16" s="291" t="s">
        <v>2956</v>
      </c>
      <c r="T16" s="291"/>
      <c r="U16" s="291" t="s">
        <v>4276</v>
      </c>
      <c r="V16" s="291" t="s">
        <v>4655</v>
      </c>
      <c r="W16" s="291" t="s">
        <v>5486</v>
      </c>
      <c r="X16" s="333"/>
      <c r="Y16" s="334"/>
      <c r="Z16" s="335"/>
      <c r="AA16" s="335"/>
      <c r="AB16" s="298">
        <f>IF(OR(J16="Fail",ISBLANK(J16)),INDEX('Issue Code Table'!C:C,MATCH(N:N,'Issue Code Table'!A:A,0)),IF(M16="Critical",6,IF(M16="Significant",5,IF(M16="Moderate",3,2))))</f>
        <v>7</v>
      </c>
    </row>
    <row r="17" spans="1:28" ht="111" customHeight="1" x14ac:dyDescent="0.35">
      <c r="A17" s="281" t="s">
        <v>998</v>
      </c>
      <c r="B17" s="281" t="s">
        <v>277</v>
      </c>
      <c r="C17" s="299" t="s">
        <v>278</v>
      </c>
      <c r="D17" s="281" t="s">
        <v>232</v>
      </c>
      <c r="E17" s="281" t="s">
        <v>844</v>
      </c>
      <c r="F17" s="281" t="s">
        <v>845</v>
      </c>
      <c r="G17" s="281" t="s">
        <v>4442</v>
      </c>
      <c r="H17" s="281" t="s">
        <v>6571</v>
      </c>
      <c r="I17" s="281"/>
      <c r="J17" s="323"/>
      <c r="K17" s="281" t="s">
        <v>6795</v>
      </c>
      <c r="L17" s="324"/>
      <c r="M17" s="336" t="s">
        <v>143</v>
      </c>
      <c r="N17" s="324" t="s">
        <v>1433</v>
      </c>
      <c r="O17" s="324" t="s">
        <v>1434</v>
      </c>
      <c r="P17" s="325"/>
      <c r="Q17" s="281" t="s">
        <v>493</v>
      </c>
      <c r="R17" s="281" t="s">
        <v>497</v>
      </c>
      <c r="S17" s="281" t="s">
        <v>509</v>
      </c>
      <c r="T17" s="281"/>
      <c r="U17" s="281" t="s">
        <v>510</v>
      </c>
      <c r="V17" s="281" t="s">
        <v>3563</v>
      </c>
      <c r="W17" s="281" t="s">
        <v>5700</v>
      </c>
      <c r="X17" s="326"/>
      <c r="Y17" s="327"/>
      <c r="Z17" s="328"/>
      <c r="AA17" s="328"/>
      <c r="AB17" s="290">
        <f>IF(OR(J17="Fail",ISBLANK(J17)),INDEX('Issue Code Table'!C:C,MATCH(N:N,'Issue Code Table'!A:A,0)),IF(M17="Critical",6,IF(M17="Significant",5,IF(M17="Moderate",3,2))))</f>
        <v>7</v>
      </c>
    </row>
    <row r="18" spans="1:28" ht="111" customHeight="1" x14ac:dyDescent="0.35">
      <c r="A18" s="291" t="s">
        <v>999</v>
      </c>
      <c r="B18" s="291" t="s">
        <v>277</v>
      </c>
      <c r="C18" s="292" t="s">
        <v>278</v>
      </c>
      <c r="D18" s="291" t="s">
        <v>232</v>
      </c>
      <c r="E18" s="291" t="s">
        <v>856</v>
      </c>
      <c r="F18" s="291" t="s">
        <v>857</v>
      </c>
      <c r="G18" s="291" t="s">
        <v>2861</v>
      </c>
      <c r="H18" s="291" t="s">
        <v>6644</v>
      </c>
      <c r="I18" s="291"/>
      <c r="J18" s="329"/>
      <c r="K18" s="291" t="s">
        <v>6866</v>
      </c>
      <c r="L18" s="330"/>
      <c r="M18" s="331" t="s">
        <v>143</v>
      </c>
      <c r="N18" s="330" t="s">
        <v>1433</v>
      </c>
      <c r="O18" s="330" t="s">
        <v>1434</v>
      </c>
      <c r="P18" s="332"/>
      <c r="Q18" s="291" t="s">
        <v>493</v>
      </c>
      <c r="R18" s="291" t="s">
        <v>498</v>
      </c>
      <c r="S18" s="291" t="s">
        <v>511</v>
      </c>
      <c r="T18" s="291"/>
      <c r="U18" s="291" t="s">
        <v>512</v>
      </c>
      <c r="V18" s="291" t="s">
        <v>3564</v>
      </c>
      <c r="W18" s="291" t="s">
        <v>5601</v>
      </c>
      <c r="X18" s="333"/>
      <c r="Y18" s="334"/>
      <c r="Z18" s="335"/>
      <c r="AA18" s="335"/>
      <c r="AB18" s="298">
        <f>IF(OR(J18="Fail",ISBLANK(J18)),INDEX('Issue Code Table'!C:C,MATCH(N:N,'Issue Code Table'!A:A,0)),IF(M18="Critical",6,IF(M18="Significant",5,IF(M18="Moderate",3,2))))</f>
        <v>7</v>
      </c>
    </row>
    <row r="19" spans="1:28" ht="111" customHeight="1" x14ac:dyDescent="0.35">
      <c r="A19" s="281" t="s">
        <v>1000</v>
      </c>
      <c r="B19" s="281" t="s">
        <v>277</v>
      </c>
      <c r="C19" s="299" t="s">
        <v>278</v>
      </c>
      <c r="D19" s="281" t="s">
        <v>232</v>
      </c>
      <c r="E19" s="281" t="s">
        <v>859</v>
      </c>
      <c r="F19" s="281" t="s">
        <v>1012</v>
      </c>
      <c r="G19" s="281" t="s">
        <v>2862</v>
      </c>
      <c r="H19" s="281" t="s">
        <v>6642</v>
      </c>
      <c r="I19" s="281"/>
      <c r="J19" s="323"/>
      <c r="K19" s="281" t="s">
        <v>6864</v>
      </c>
      <c r="L19" s="324"/>
      <c r="M19" s="336" t="s">
        <v>143</v>
      </c>
      <c r="N19" s="324" t="s">
        <v>1433</v>
      </c>
      <c r="O19" s="324" t="s">
        <v>1434</v>
      </c>
      <c r="P19" s="325"/>
      <c r="Q19" s="281" t="s">
        <v>493</v>
      </c>
      <c r="R19" s="281" t="s">
        <v>500</v>
      </c>
      <c r="S19" s="281" t="s">
        <v>513</v>
      </c>
      <c r="T19" s="281"/>
      <c r="U19" s="281" t="s">
        <v>514</v>
      </c>
      <c r="V19" s="281" t="s">
        <v>3565</v>
      </c>
      <c r="W19" s="281" t="s">
        <v>5598</v>
      </c>
      <c r="X19" s="326"/>
      <c r="Y19" s="327"/>
      <c r="Z19" s="328"/>
      <c r="AA19" s="328"/>
      <c r="AB19" s="290">
        <f>IF(OR(J19="Fail",ISBLANK(J19)),INDEX('Issue Code Table'!C:C,MATCH(N:N,'Issue Code Table'!A:A,0)),IF(M19="Critical",6,IF(M19="Significant",5,IF(M19="Moderate",3,2))))</f>
        <v>7</v>
      </c>
    </row>
    <row r="20" spans="1:28" ht="111" customHeight="1" x14ac:dyDescent="0.35">
      <c r="A20" s="291" t="s">
        <v>1001</v>
      </c>
      <c r="B20" s="291" t="s">
        <v>277</v>
      </c>
      <c r="C20" s="292" t="s">
        <v>278</v>
      </c>
      <c r="D20" s="291" t="s">
        <v>232</v>
      </c>
      <c r="E20" s="291" t="s">
        <v>848</v>
      </c>
      <c r="F20" s="291" t="s">
        <v>4481</v>
      </c>
      <c r="G20" s="291" t="s">
        <v>4443</v>
      </c>
      <c r="H20" s="291" t="s">
        <v>6645</v>
      </c>
      <c r="I20" s="291"/>
      <c r="J20" s="329"/>
      <c r="K20" s="291" t="s">
        <v>6867</v>
      </c>
      <c r="L20" s="330"/>
      <c r="M20" s="331" t="s">
        <v>143</v>
      </c>
      <c r="N20" s="330" t="s">
        <v>1433</v>
      </c>
      <c r="O20" s="330" t="s">
        <v>1434</v>
      </c>
      <c r="P20" s="332"/>
      <c r="Q20" s="291" t="s">
        <v>493</v>
      </c>
      <c r="R20" s="291" t="s">
        <v>502</v>
      </c>
      <c r="S20" s="291" t="s">
        <v>515</v>
      </c>
      <c r="T20" s="291"/>
      <c r="U20" s="291" t="s">
        <v>516</v>
      </c>
      <c r="V20" s="291" t="s">
        <v>3567</v>
      </c>
      <c r="W20" s="291" t="s">
        <v>5602</v>
      </c>
      <c r="X20" s="333"/>
      <c r="Y20" s="334"/>
      <c r="Z20" s="335"/>
      <c r="AA20" s="335"/>
      <c r="AB20" s="298">
        <f>IF(OR(J20="Fail",ISBLANK(J20)),INDEX('Issue Code Table'!C:C,MATCH(N:N,'Issue Code Table'!A:A,0)),IF(M20="Critical",6,IF(M20="Significant",5,IF(M20="Moderate",3,2))))</f>
        <v>7</v>
      </c>
    </row>
    <row r="21" spans="1:28" ht="111" customHeight="1" x14ac:dyDescent="0.35">
      <c r="A21" s="281" t="s">
        <v>1002</v>
      </c>
      <c r="B21" s="281" t="s">
        <v>277</v>
      </c>
      <c r="C21" s="299" t="s">
        <v>278</v>
      </c>
      <c r="D21" s="281" t="s">
        <v>232</v>
      </c>
      <c r="E21" s="281" t="s">
        <v>853</v>
      </c>
      <c r="F21" s="281" t="s">
        <v>854</v>
      </c>
      <c r="G21" s="281" t="s">
        <v>2864</v>
      </c>
      <c r="H21" s="281" t="s">
        <v>6643</v>
      </c>
      <c r="I21" s="281"/>
      <c r="J21" s="323"/>
      <c r="K21" s="281" t="s">
        <v>6865</v>
      </c>
      <c r="L21" s="324"/>
      <c r="M21" s="336" t="s">
        <v>143</v>
      </c>
      <c r="N21" s="324" t="s">
        <v>1433</v>
      </c>
      <c r="O21" s="324" t="s">
        <v>1434</v>
      </c>
      <c r="P21" s="325"/>
      <c r="Q21" s="281" t="s">
        <v>493</v>
      </c>
      <c r="R21" s="281" t="s">
        <v>503</v>
      </c>
      <c r="S21" s="281" t="s">
        <v>517</v>
      </c>
      <c r="T21" s="281"/>
      <c r="U21" s="281" t="s">
        <v>518</v>
      </c>
      <c r="V21" s="281" t="s">
        <v>3568</v>
      </c>
      <c r="W21" s="281" t="s">
        <v>5599</v>
      </c>
      <c r="X21" s="326"/>
      <c r="Y21" s="327"/>
      <c r="Z21" s="328"/>
      <c r="AA21" s="328"/>
      <c r="AB21" s="290">
        <f>IF(OR(J21="Fail",ISBLANK(J21)),INDEX('Issue Code Table'!C:C,MATCH(N:N,'Issue Code Table'!A:A,0)),IF(M21="Critical",6,IF(M21="Significant",5,IF(M21="Moderate",3,2))))</f>
        <v>7</v>
      </c>
    </row>
    <row r="22" spans="1:28" ht="111" customHeight="1" x14ac:dyDescent="0.35">
      <c r="A22" s="291" t="s">
        <v>1003</v>
      </c>
      <c r="B22" s="291" t="s">
        <v>277</v>
      </c>
      <c r="C22" s="292" t="s">
        <v>278</v>
      </c>
      <c r="D22" s="291" t="s">
        <v>232</v>
      </c>
      <c r="E22" s="291" t="s">
        <v>3469</v>
      </c>
      <c r="F22" s="291" t="s">
        <v>863</v>
      </c>
      <c r="G22" s="291" t="s">
        <v>2729</v>
      </c>
      <c r="H22" s="291" t="s">
        <v>6717</v>
      </c>
      <c r="I22" s="291"/>
      <c r="J22" s="329"/>
      <c r="K22" s="291" t="s">
        <v>6940</v>
      </c>
      <c r="L22" s="330"/>
      <c r="M22" s="331" t="s">
        <v>143</v>
      </c>
      <c r="N22" s="330" t="s">
        <v>1433</v>
      </c>
      <c r="O22" s="330" t="s">
        <v>1434</v>
      </c>
      <c r="P22" s="332"/>
      <c r="Q22" s="291" t="s">
        <v>493</v>
      </c>
      <c r="R22" s="291" t="s">
        <v>504</v>
      </c>
      <c r="S22" s="291" t="s">
        <v>1293</v>
      </c>
      <c r="T22" s="291"/>
      <c r="U22" s="291" t="s">
        <v>3042</v>
      </c>
      <c r="V22" s="291" t="s">
        <v>3663</v>
      </c>
      <c r="W22" s="291" t="s">
        <v>7201</v>
      </c>
      <c r="X22" s="333"/>
      <c r="Y22" s="334"/>
      <c r="Z22" s="335"/>
      <c r="AA22" s="335"/>
      <c r="AB22" s="298">
        <f>IF(OR(J22="Fail",ISBLANK(J22)),INDEX('Issue Code Table'!C:C,MATCH(N:N,'Issue Code Table'!A:A,0)),IF(M22="Critical",6,IF(M22="Significant",5,IF(M22="Moderate",3,2))))</f>
        <v>7</v>
      </c>
    </row>
    <row r="23" spans="1:28" ht="111" customHeight="1" x14ac:dyDescent="0.35">
      <c r="A23" s="281" t="s">
        <v>1004</v>
      </c>
      <c r="B23" s="281" t="s">
        <v>277</v>
      </c>
      <c r="C23" s="299" t="s">
        <v>278</v>
      </c>
      <c r="D23" s="281" t="s">
        <v>232</v>
      </c>
      <c r="E23" s="281" t="s">
        <v>3465</v>
      </c>
      <c r="F23" s="281" t="s">
        <v>499</v>
      </c>
      <c r="G23" s="281" t="s">
        <v>2865</v>
      </c>
      <c r="H23" s="281" t="s">
        <v>6715</v>
      </c>
      <c r="I23" s="281"/>
      <c r="J23" s="323"/>
      <c r="K23" s="281" t="s">
        <v>6938</v>
      </c>
      <c r="L23" s="324"/>
      <c r="M23" s="336" t="s">
        <v>143</v>
      </c>
      <c r="N23" s="324" t="s">
        <v>1433</v>
      </c>
      <c r="O23" s="324" t="s">
        <v>1434</v>
      </c>
      <c r="P23" s="325"/>
      <c r="Q23" s="281" t="s">
        <v>493</v>
      </c>
      <c r="R23" s="281" t="s">
        <v>505</v>
      </c>
      <c r="S23" s="281" t="s">
        <v>501</v>
      </c>
      <c r="T23" s="281"/>
      <c r="U23" s="281" t="s">
        <v>861</v>
      </c>
      <c r="V23" s="281" t="s">
        <v>4656</v>
      </c>
      <c r="W23" s="281" t="s">
        <v>5706</v>
      </c>
      <c r="X23" s="326"/>
      <c r="Y23" s="327"/>
      <c r="Z23" s="328"/>
      <c r="AA23" s="328"/>
      <c r="AB23" s="290">
        <f>IF(OR(J23="Fail",ISBLANK(J23)),INDEX('Issue Code Table'!C:C,MATCH(N:N,'Issue Code Table'!A:A,0)),IF(M23="Critical",6,IF(M23="Significant",5,IF(M23="Moderate",3,2))))</f>
        <v>7</v>
      </c>
    </row>
    <row r="24" spans="1:28" ht="111" customHeight="1" x14ac:dyDescent="0.35">
      <c r="A24" s="291" t="s">
        <v>1005</v>
      </c>
      <c r="B24" s="291" t="s">
        <v>200</v>
      </c>
      <c r="C24" s="292" t="s">
        <v>201</v>
      </c>
      <c r="D24" s="291" t="s">
        <v>232</v>
      </c>
      <c r="E24" s="291" t="s">
        <v>3507</v>
      </c>
      <c r="F24" s="291" t="s">
        <v>2605</v>
      </c>
      <c r="G24" s="291" t="s">
        <v>4444</v>
      </c>
      <c r="H24" s="291" t="s">
        <v>6628</v>
      </c>
      <c r="I24" s="291"/>
      <c r="J24" s="329"/>
      <c r="K24" s="291" t="s">
        <v>6850</v>
      </c>
      <c r="L24" s="330"/>
      <c r="M24" s="331" t="s">
        <v>143</v>
      </c>
      <c r="N24" s="330" t="s">
        <v>1433</v>
      </c>
      <c r="O24" s="330" t="s">
        <v>1434</v>
      </c>
      <c r="P24" s="332"/>
      <c r="Q24" s="291" t="s">
        <v>493</v>
      </c>
      <c r="R24" s="291" t="s">
        <v>506</v>
      </c>
      <c r="S24" s="291" t="s">
        <v>2932</v>
      </c>
      <c r="T24" s="291"/>
      <c r="U24" s="291" t="s">
        <v>4277</v>
      </c>
      <c r="V24" s="291" t="s">
        <v>4657</v>
      </c>
      <c r="W24" s="291" t="s">
        <v>5702</v>
      </c>
      <c r="X24" s="333"/>
      <c r="Y24" s="334"/>
      <c r="Z24" s="335"/>
      <c r="AA24" s="335"/>
      <c r="AB24" s="298">
        <f>IF(OR(J24="Fail",ISBLANK(J24)),INDEX('Issue Code Table'!C:C,MATCH(N:N,'Issue Code Table'!A:A,0)),IF(M24="Critical",6,IF(M24="Significant",5,IF(M24="Moderate",3,2))))</f>
        <v>7</v>
      </c>
    </row>
    <row r="25" spans="1:28" ht="111" customHeight="1" x14ac:dyDescent="0.35">
      <c r="A25" s="281" t="s">
        <v>1006</v>
      </c>
      <c r="B25" s="281" t="s">
        <v>200</v>
      </c>
      <c r="C25" s="299" t="s">
        <v>201</v>
      </c>
      <c r="D25" s="281" t="s">
        <v>232</v>
      </c>
      <c r="E25" s="281" t="s">
        <v>3508</v>
      </c>
      <c r="F25" s="281" t="s">
        <v>4482</v>
      </c>
      <c r="G25" s="281" t="s">
        <v>4445</v>
      </c>
      <c r="H25" s="281" t="s">
        <v>6627</v>
      </c>
      <c r="I25" s="281"/>
      <c r="J25" s="323"/>
      <c r="K25" s="281" t="s">
        <v>6849</v>
      </c>
      <c r="L25" s="324"/>
      <c r="M25" s="336" t="s">
        <v>143</v>
      </c>
      <c r="N25" s="324" t="s">
        <v>1433</v>
      </c>
      <c r="O25" s="324" t="s">
        <v>1434</v>
      </c>
      <c r="P25" s="325"/>
      <c r="Q25" s="281" t="s">
        <v>493</v>
      </c>
      <c r="R25" s="281" t="s">
        <v>508</v>
      </c>
      <c r="S25" s="281" t="s">
        <v>2933</v>
      </c>
      <c r="T25" s="281"/>
      <c r="U25" s="281" t="s">
        <v>4278</v>
      </c>
      <c r="V25" s="281" t="s">
        <v>4658</v>
      </c>
      <c r="W25" s="281" t="s">
        <v>5701</v>
      </c>
      <c r="X25" s="326"/>
      <c r="Y25" s="327"/>
      <c r="Z25" s="328"/>
      <c r="AA25" s="328"/>
      <c r="AB25" s="290">
        <f>IF(OR(J25="Fail",ISBLANK(J25)),INDEX('Issue Code Table'!C:C,MATCH(N:N,'Issue Code Table'!A:A,0)),IF(M25="Critical",6,IF(M25="Significant",5,IF(M25="Moderate",3,2))))</f>
        <v>7</v>
      </c>
    </row>
    <row r="26" spans="1:28" ht="111" customHeight="1" x14ac:dyDescent="0.35">
      <c r="A26" s="291" t="s">
        <v>1017</v>
      </c>
      <c r="B26" s="291" t="s">
        <v>200</v>
      </c>
      <c r="C26" s="292" t="s">
        <v>201</v>
      </c>
      <c r="D26" s="291" t="s">
        <v>232</v>
      </c>
      <c r="E26" s="291" t="s">
        <v>3304</v>
      </c>
      <c r="F26" s="291" t="s">
        <v>243</v>
      </c>
      <c r="G26" s="291" t="s">
        <v>4446</v>
      </c>
      <c r="H26" s="291" t="s">
        <v>6585</v>
      </c>
      <c r="I26" s="291"/>
      <c r="J26" s="329"/>
      <c r="K26" s="291" t="s">
        <v>6809</v>
      </c>
      <c r="L26" s="330"/>
      <c r="M26" s="331" t="s">
        <v>143</v>
      </c>
      <c r="N26" s="330" t="s">
        <v>314</v>
      </c>
      <c r="O26" s="330" t="s">
        <v>1582</v>
      </c>
      <c r="P26" s="332"/>
      <c r="Q26" s="291" t="s">
        <v>244</v>
      </c>
      <c r="R26" s="291" t="s">
        <v>245</v>
      </c>
      <c r="S26" s="291" t="s">
        <v>248</v>
      </c>
      <c r="T26" s="291"/>
      <c r="U26" s="291" t="s">
        <v>4279</v>
      </c>
      <c r="V26" s="291" t="s">
        <v>4520</v>
      </c>
      <c r="W26" s="291" t="s">
        <v>5472</v>
      </c>
      <c r="X26" s="333"/>
      <c r="Y26" s="334"/>
      <c r="Z26" s="335"/>
      <c r="AA26" s="335"/>
      <c r="AB26" s="298">
        <f>IF(OR(J26="Fail",ISBLANK(J26)),INDEX('Issue Code Table'!C:C,MATCH(N:N,'Issue Code Table'!A:A,0)),IF(M26="Critical",6,IF(M26="Significant",5,IF(M26="Moderate",3,2))))</f>
        <v>5</v>
      </c>
    </row>
    <row r="27" spans="1:28" ht="111" customHeight="1" x14ac:dyDescent="0.35">
      <c r="A27" s="281" t="s">
        <v>1018</v>
      </c>
      <c r="B27" s="281" t="s">
        <v>200</v>
      </c>
      <c r="C27" s="299" t="s">
        <v>201</v>
      </c>
      <c r="D27" s="281" t="s">
        <v>232</v>
      </c>
      <c r="E27" s="281" t="s">
        <v>3306</v>
      </c>
      <c r="F27" s="281" t="s">
        <v>2527</v>
      </c>
      <c r="G27" s="281" t="s">
        <v>4447</v>
      </c>
      <c r="H27" s="281" t="s">
        <v>6610</v>
      </c>
      <c r="I27" s="281"/>
      <c r="J27" s="323"/>
      <c r="K27" s="281" t="s">
        <v>6834</v>
      </c>
      <c r="L27" s="324"/>
      <c r="M27" s="336" t="s">
        <v>143</v>
      </c>
      <c r="N27" s="324" t="s">
        <v>314</v>
      </c>
      <c r="O27" s="324" t="s">
        <v>1582</v>
      </c>
      <c r="P27" s="325"/>
      <c r="Q27" s="281" t="s">
        <v>244</v>
      </c>
      <c r="R27" s="281" t="s">
        <v>250</v>
      </c>
      <c r="S27" s="281" t="s">
        <v>248</v>
      </c>
      <c r="T27" s="281"/>
      <c r="U27" s="281" t="s">
        <v>4280</v>
      </c>
      <c r="V27" s="281" t="s">
        <v>4521</v>
      </c>
      <c r="W27" s="281" t="s">
        <v>5474</v>
      </c>
      <c r="X27" s="326"/>
      <c r="Y27" s="327"/>
      <c r="Z27" s="328"/>
      <c r="AA27" s="328"/>
      <c r="AB27" s="290">
        <f>IF(OR(J27="Fail",ISBLANK(J27)),INDEX('Issue Code Table'!C:C,MATCH(N:N,'Issue Code Table'!A:A,0)),IF(M27="Critical",6,IF(M27="Significant",5,IF(M27="Moderate",3,2))))</f>
        <v>5</v>
      </c>
    </row>
    <row r="28" spans="1:28" ht="111" customHeight="1" x14ac:dyDescent="0.35">
      <c r="A28" s="291" t="s">
        <v>1019</v>
      </c>
      <c r="B28" s="291" t="s">
        <v>200</v>
      </c>
      <c r="C28" s="292" t="s">
        <v>201</v>
      </c>
      <c r="D28" s="291" t="s">
        <v>232</v>
      </c>
      <c r="E28" s="291" t="s">
        <v>3307</v>
      </c>
      <c r="F28" s="291" t="s">
        <v>2528</v>
      </c>
      <c r="G28" s="291" t="s">
        <v>4448</v>
      </c>
      <c r="H28" s="291" t="s">
        <v>6611</v>
      </c>
      <c r="I28" s="291"/>
      <c r="J28" s="329"/>
      <c r="K28" s="291" t="s">
        <v>6835</v>
      </c>
      <c r="L28" s="330"/>
      <c r="M28" s="331" t="s">
        <v>143</v>
      </c>
      <c r="N28" s="330" t="s">
        <v>314</v>
      </c>
      <c r="O28" s="330" t="s">
        <v>1582</v>
      </c>
      <c r="P28" s="332"/>
      <c r="Q28" s="291" t="s">
        <v>244</v>
      </c>
      <c r="R28" s="291" t="s">
        <v>251</v>
      </c>
      <c r="S28" s="291" t="s">
        <v>248</v>
      </c>
      <c r="T28" s="291"/>
      <c r="U28" s="291" t="s">
        <v>4281</v>
      </c>
      <c r="V28" s="291" t="s">
        <v>4522</v>
      </c>
      <c r="W28" s="291" t="s">
        <v>5475</v>
      </c>
      <c r="X28" s="333"/>
      <c r="Y28" s="334"/>
      <c r="Z28" s="335"/>
      <c r="AA28" s="335"/>
      <c r="AB28" s="298">
        <f>IF(OR(J28="Fail",ISBLANK(J28)),INDEX('Issue Code Table'!C:C,MATCH(N:N,'Issue Code Table'!A:A,0)),IF(M28="Critical",6,IF(M28="Significant",5,IF(M28="Moderate",3,2))))</f>
        <v>5</v>
      </c>
    </row>
    <row r="29" spans="1:28" ht="111" customHeight="1" x14ac:dyDescent="0.35">
      <c r="A29" s="281" t="s">
        <v>1028</v>
      </c>
      <c r="B29" s="281" t="s">
        <v>3187</v>
      </c>
      <c r="C29" s="299" t="s">
        <v>3957</v>
      </c>
      <c r="D29" s="281" t="s">
        <v>232</v>
      </c>
      <c r="E29" s="281" t="s">
        <v>3409</v>
      </c>
      <c r="F29" s="281" t="s">
        <v>1221</v>
      </c>
      <c r="G29" s="281" t="s">
        <v>2822</v>
      </c>
      <c r="H29" s="281" t="s">
        <v>6639</v>
      </c>
      <c r="I29" s="281"/>
      <c r="J29" s="323"/>
      <c r="K29" s="281" t="s">
        <v>6861</v>
      </c>
      <c r="L29" s="324"/>
      <c r="M29" s="336" t="s">
        <v>143</v>
      </c>
      <c r="N29" s="324" t="s">
        <v>2161</v>
      </c>
      <c r="O29" s="324" t="s">
        <v>2162</v>
      </c>
      <c r="P29" s="325"/>
      <c r="Q29" s="281" t="s">
        <v>377</v>
      </c>
      <c r="R29" s="281" t="s">
        <v>1029</v>
      </c>
      <c r="S29" s="281" t="s">
        <v>676</v>
      </c>
      <c r="T29" s="281" t="s">
        <v>7058</v>
      </c>
      <c r="U29" s="281" t="s">
        <v>3134</v>
      </c>
      <c r="V29" s="281" t="s">
        <v>3732</v>
      </c>
      <c r="W29" s="281" t="s">
        <v>5593</v>
      </c>
      <c r="X29" s="326"/>
      <c r="Y29" s="327"/>
      <c r="Z29" s="328"/>
      <c r="AA29" s="328"/>
      <c r="AB29" s="290">
        <f>IF(OR(J29="Fail",ISBLANK(J29)),INDEX('Issue Code Table'!C:C,MATCH(N:N,'Issue Code Table'!A:A,0)),IF(M29="Critical",6,IF(M29="Significant",5,IF(M29="Moderate",3,2))))</f>
        <v>1</v>
      </c>
    </row>
    <row r="30" spans="1:28" ht="111" customHeight="1" x14ac:dyDescent="0.35">
      <c r="A30" s="291" t="s">
        <v>1031</v>
      </c>
      <c r="B30" s="291" t="s">
        <v>3187</v>
      </c>
      <c r="C30" s="292" t="s">
        <v>3957</v>
      </c>
      <c r="D30" s="291" t="s">
        <v>232</v>
      </c>
      <c r="E30" s="291" t="s">
        <v>4501</v>
      </c>
      <c r="F30" s="291" t="s">
        <v>1047</v>
      </c>
      <c r="G30" s="291" t="s">
        <v>4449</v>
      </c>
      <c r="H30" s="291" t="s">
        <v>6612</v>
      </c>
      <c r="I30" s="291"/>
      <c r="J30" s="329"/>
      <c r="K30" s="291" t="s">
        <v>6836</v>
      </c>
      <c r="L30" s="330"/>
      <c r="M30" s="331" t="s">
        <v>143</v>
      </c>
      <c r="N30" s="330" t="s">
        <v>2161</v>
      </c>
      <c r="O30" s="330" t="s">
        <v>2162</v>
      </c>
      <c r="P30" s="332"/>
      <c r="Q30" s="291" t="s">
        <v>378</v>
      </c>
      <c r="R30" s="291" t="s">
        <v>1032</v>
      </c>
      <c r="S30" s="291" t="s">
        <v>690</v>
      </c>
      <c r="T30" s="291"/>
      <c r="U30" s="291" t="s">
        <v>4282</v>
      </c>
      <c r="V30" s="291" t="s">
        <v>4588</v>
      </c>
      <c r="W30" s="291" t="s">
        <v>7202</v>
      </c>
      <c r="X30" s="333"/>
      <c r="Y30" s="334"/>
      <c r="Z30" s="335"/>
      <c r="AA30" s="335"/>
      <c r="AB30" s="298">
        <f>IF(OR(J30="Fail",ISBLANK(J30)),INDEX('Issue Code Table'!C:C,MATCH(N:N,'Issue Code Table'!A:A,0)),IF(M30="Critical",6,IF(M30="Significant",5,IF(M30="Moderate",3,2))))</f>
        <v>1</v>
      </c>
    </row>
    <row r="31" spans="1:28" ht="111" customHeight="1" x14ac:dyDescent="0.35">
      <c r="A31" s="281" t="s">
        <v>1033</v>
      </c>
      <c r="B31" s="281" t="s">
        <v>3187</v>
      </c>
      <c r="C31" s="299" t="s">
        <v>3957</v>
      </c>
      <c r="D31" s="281" t="s">
        <v>227</v>
      </c>
      <c r="E31" s="281" t="s">
        <v>670</v>
      </c>
      <c r="F31" s="281" t="s">
        <v>4483</v>
      </c>
      <c r="G31" s="281" t="s">
        <v>2825</v>
      </c>
      <c r="H31" s="281" t="s">
        <v>6596</v>
      </c>
      <c r="I31" s="281"/>
      <c r="J31" s="323"/>
      <c r="K31" s="281" t="s">
        <v>6820</v>
      </c>
      <c r="L31" s="324"/>
      <c r="M31" s="336" t="s">
        <v>143</v>
      </c>
      <c r="N31" s="324" t="s">
        <v>2161</v>
      </c>
      <c r="O31" s="324" t="s">
        <v>2162</v>
      </c>
      <c r="P31" s="325"/>
      <c r="Q31" s="281" t="s">
        <v>378</v>
      </c>
      <c r="R31" s="281" t="s">
        <v>1034</v>
      </c>
      <c r="S31" s="281" t="s">
        <v>672</v>
      </c>
      <c r="T31" s="281"/>
      <c r="U31" s="281" t="s">
        <v>3137</v>
      </c>
      <c r="V31" s="281" t="s">
        <v>3519</v>
      </c>
      <c r="W31" s="281" t="s">
        <v>5489</v>
      </c>
      <c r="X31" s="326"/>
      <c r="Y31" s="327"/>
      <c r="Z31" s="328"/>
      <c r="AA31" s="328"/>
      <c r="AB31" s="290">
        <f>IF(OR(J31="Fail",ISBLANK(J31)),INDEX('Issue Code Table'!C:C,MATCH(N:N,'Issue Code Table'!A:A,0)),IF(M31="Critical",6,IF(M31="Significant",5,IF(M31="Moderate",3,2))))</f>
        <v>1</v>
      </c>
    </row>
    <row r="32" spans="1:28" ht="111" customHeight="1" x14ac:dyDescent="0.35">
      <c r="A32" s="291" t="s">
        <v>1035</v>
      </c>
      <c r="B32" s="291" t="s">
        <v>366</v>
      </c>
      <c r="C32" s="292" t="s">
        <v>367</v>
      </c>
      <c r="D32" s="291" t="s">
        <v>227</v>
      </c>
      <c r="E32" s="291" t="s">
        <v>3411</v>
      </c>
      <c r="F32" s="291" t="s">
        <v>692</v>
      </c>
      <c r="G32" s="291" t="s">
        <v>4450</v>
      </c>
      <c r="H32" s="291" t="s">
        <v>6638</v>
      </c>
      <c r="I32" s="291"/>
      <c r="J32" s="329"/>
      <c r="K32" s="291" t="s">
        <v>6860</v>
      </c>
      <c r="L32" s="330"/>
      <c r="M32" s="331" t="s">
        <v>218</v>
      </c>
      <c r="N32" s="330" t="s">
        <v>2161</v>
      </c>
      <c r="O32" s="330" t="s">
        <v>2162</v>
      </c>
      <c r="P32" s="332"/>
      <c r="Q32" s="291" t="s">
        <v>378</v>
      </c>
      <c r="R32" s="291" t="s">
        <v>1036</v>
      </c>
      <c r="S32" s="291" t="s">
        <v>1227</v>
      </c>
      <c r="T32" s="291"/>
      <c r="U32" s="291" t="s">
        <v>4283</v>
      </c>
      <c r="V32" s="291" t="s">
        <v>4589</v>
      </c>
      <c r="W32" s="291" t="s">
        <v>7203</v>
      </c>
      <c r="X32" s="333"/>
      <c r="Y32" s="334"/>
      <c r="Z32" s="335"/>
      <c r="AA32" s="335"/>
      <c r="AB32" s="298">
        <f>IF(OR(J32="Fail",ISBLANK(J32)),INDEX('Issue Code Table'!C:C,MATCH(N:N,'Issue Code Table'!A:A,0)),IF(M32="Critical",6,IF(M32="Significant",5,IF(M32="Moderate",3,2))))</f>
        <v>1</v>
      </c>
    </row>
    <row r="33" spans="1:28" ht="111" customHeight="1" x14ac:dyDescent="0.35">
      <c r="A33" s="281" t="s">
        <v>1037</v>
      </c>
      <c r="B33" s="281" t="s">
        <v>3187</v>
      </c>
      <c r="C33" s="299" t="s">
        <v>3957</v>
      </c>
      <c r="D33" s="281" t="s">
        <v>232</v>
      </c>
      <c r="E33" s="281" t="s">
        <v>3412</v>
      </c>
      <c r="F33" s="281" t="s">
        <v>695</v>
      </c>
      <c r="G33" s="281" t="s">
        <v>4451</v>
      </c>
      <c r="H33" s="281" t="s">
        <v>6637</v>
      </c>
      <c r="I33" s="281"/>
      <c r="J33" s="323"/>
      <c r="K33" s="281" t="s">
        <v>6859</v>
      </c>
      <c r="L33" s="324"/>
      <c r="M33" s="336" t="s">
        <v>218</v>
      </c>
      <c r="N33" s="324" t="s">
        <v>2161</v>
      </c>
      <c r="O33" s="324" t="s">
        <v>2162</v>
      </c>
      <c r="P33" s="325"/>
      <c r="Q33" s="281" t="s">
        <v>378</v>
      </c>
      <c r="R33" s="281" t="s">
        <v>1038</v>
      </c>
      <c r="S33" s="281" t="s">
        <v>4306</v>
      </c>
      <c r="T33" s="281" t="s">
        <v>7045</v>
      </c>
      <c r="U33" s="281" t="s">
        <v>4284</v>
      </c>
      <c r="V33" s="281" t="s">
        <v>4590</v>
      </c>
      <c r="W33" s="281" t="s">
        <v>5494</v>
      </c>
      <c r="X33" s="326"/>
      <c r="Y33" s="327"/>
      <c r="Z33" s="328"/>
      <c r="AA33" s="328"/>
      <c r="AB33" s="290">
        <f>IF(OR(J33="Fail",ISBLANK(J33)),INDEX('Issue Code Table'!C:C,MATCH(N:N,'Issue Code Table'!A:A,0)),IF(M33="Critical",6,IF(M33="Significant",5,IF(M33="Moderate",3,2))))</f>
        <v>1</v>
      </c>
    </row>
    <row r="34" spans="1:28" ht="111" customHeight="1" x14ac:dyDescent="0.35">
      <c r="A34" s="291" t="s">
        <v>1039</v>
      </c>
      <c r="B34" s="291" t="s">
        <v>3187</v>
      </c>
      <c r="C34" s="292" t="s">
        <v>3957</v>
      </c>
      <c r="D34" s="291" t="s">
        <v>232</v>
      </c>
      <c r="E34" s="291" t="s">
        <v>686</v>
      </c>
      <c r="F34" s="291" t="s">
        <v>687</v>
      </c>
      <c r="G34" s="291" t="s">
        <v>4452</v>
      </c>
      <c r="H34" s="291" t="s">
        <v>6636</v>
      </c>
      <c r="I34" s="291"/>
      <c r="J34" s="329"/>
      <c r="K34" s="291" t="s">
        <v>6858</v>
      </c>
      <c r="L34" s="330"/>
      <c r="M34" s="331" t="s">
        <v>143</v>
      </c>
      <c r="N34" s="330" t="s">
        <v>2161</v>
      </c>
      <c r="O34" s="330" t="s">
        <v>2162</v>
      </c>
      <c r="P34" s="332"/>
      <c r="Q34" s="291" t="s">
        <v>378</v>
      </c>
      <c r="R34" s="291" t="s">
        <v>1030</v>
      </c>
      <c r="S34" s="291" t="s">
        <v>688</v>
      </c>
      <c r="T34" s="291" t="s">
        <v>7088</v>
      </c>
      <c r="U34" s="291" t="s">
        <v>4285</v>
      </c>
      <c r="V34" s="291" t="s">
        <v>4591</v>
      </c>
      <c r="W34" s="291" t="s">
        <v>5591</v>
      </c>
      <c r="X34" s="333"/>
      <c r="Y34" s="334"/>
      <c r="Z34" s="335"/>
      <c r="AA34" s="335"/>
      <c r="AB34" s="298">
        <f>IF(OR(J34="Fail",ISBLANK(J34)),INDEX('Issue Code Table'!C:C,MATCH(N:N,'Issue Code Table'!A:A,0)),IF(M34="Critical",6,IF(M34="Significant",5,IF(M34="Moderate",3,2))))</f>
        <v>1</v>
      </c>
    </row>
    <row r="35" spans="1:28" ht="111" customHeight="1" x14ac:dyDescent="0.35">
      <c r="A35" s="281" t="s">
        <v>1069</v>
      </c>
      <c r="B35" s="281" t="s">
        <v>388</v>
      </c>
      <c r="C35" s="299" t="s">
        <v>389</v>
      </c>
      <c r="D35" s="281" t="s">
        <v>232</v>
      </c>
      <c r="E35" s="281" t="s">
        <v>3487</v>
      </c>
      <c r="F35" s="281" t="s">
        <v>2628</v>
      </c>
      <c r="G35" s="281" t="s">
        <v>4453</v>
      </c>
      <c r="H35" s="281" t="s">
        <v>6723</v>
      </c>
      <c r="I35" s="281"/>
      <c r="J35" s="323"/>
      <c r="K35" s="281" t="s">
        <v>6946</v>
      </c>
      <c r="L35" s="324" t="s">
        <v>6044</v>
      </c>
      <c r="M35" s="336" t="s">
        <v>143</v>
      </c>
      <c r="N35" s="324" t="s">
        <v>392</v>
      </c>
      <c r="O35" s="324" t="s">
        <v>1496</v>
      </c>
      <c r="P35" s="325"/>
      <c r="Q35" s="281" t="s">
        <v>408</v>
      </c>
      <c r="R35" s="281" t="s">
        <v>4076</v>
      </c>
      <c r="S35" s="281" t="s">
        <v>743</v>
      </c>
      <c r="T35" s="281"/>
      <c r="U35" s="281" t="s">
        <v>3140</v>
      </c>
      <c r="V35" s="281" t="s">
        <v>3522</v>
      </c>
      <c r="W35" s="281" t="s">
        <v>5677</v>
      </c>
      <c r="X35" s="326"/>
      <c r="Y35" s="327"/>
      <c r="Z35" s="328"/>
      <c r="AA35" s="328"/>
      <c r="AB35" s="290">
        <f>IF(OR(J35="Fail",ISBLANK(J35)),INDEX('Issue Code Table'!C:C,MATCH(N:N,'Issue Code Table'!A:A,0)),IF(M35="Critical",6,IF(M35="Significant",5,IF(M35="Moderate",3,2))))</f>
        <v>6</v>
      </c>
    </row>
    <row r="36" spans="1:28" ht="111" customHeight="1" x14ac:dyDescent="0.35">
      <c r="A36" s="291" t="s">
        <v>1070</v>
      </c>
      <c r="B36" s="291" t="s">
        <v>1260</v>
      </c>
      <c r="C36" s="292" t="s">
        <v>1261</v>
      </c>
      <c r="D36" s="291" t="s">
        <v>227</v>
      </c>
      <c r="E36" s="291" t="s">
        <v>4502</v>
      </c>
      <c r="F36" s="291" t="s">
        <v>2597</v>
      </c>
      <c r="G36" s="291" t="s">
        <v>4454</v>
      </c>
      <c r="H36" s="291" t="s">
        <v>6725</v>
      </c>
      <c r="I36" s="291"/>
      <c r="J36" s="329"/>
      <c r="K36" s="291" t="s">
        <v>6948</v>
      </c>
      <c r="L36" s="330" t="s">
        <v>6044</v>
      </c>
      <c r="M36" s="331" t="s">
        <v>143</v>
      </c>
      <c r="N36" s="330" t="s">
        <v>392</v>
      </c>
      <c r="O36" s="330" t="s">
        <v>1496</v>
      </c>
      <c r="P36" s="332"/>
      <c r="Q36" s="291" t="s">
        <v>408</v>
      </c>
      <c r="R36" s="291" t="s">
        <v>4098</v>
      </c>
      <c r="S36" s="291" t="s">
        <v>4307</v>
      </c>
      <c r="T36" s="291"/>
      <c r="U36" s="291" t="s">
        <v>4286</v>
      </c>
      <c r="V36" s="291" t="s">
        <v>4638</v>
      </c>
      <c r="W36" s="291" t="s">
        <v>5675</v>
      </c>
      <c r="X36" s="333"/>
      <c r="Y36" s="334"/>
      <c r="Z36" s="335"/>
      <c r="AA36" s="335"/>
      <c r="AB36" s="298">
        <f>IF(OR(J36="Fail",ISBLANK(J36)),INDEX('Issue Code Table'!C:C,MATCH(N:N,'Issue Code Table'!A:A,0)),IF(M36="Critical",6,IF(M36="Significant",5,IF(M36="Moderate",3,2))))</f>
        <v>6</v>
      </c>
    </row>
    <row r="37" spans="1:28" ht="111" customHeight="1" x14ac:dyDescent="0.35">
      <c r="A37" s="281" t="s">
        <v>1071</v>
      </c>
      <c r="B37" s="281" t="s">
        <v>270</v>
      </c>
      <c r="C37" s="299" t="s">
        <v>271</v>
      </c>
      <c r="D37" s="281" t="s">
        <v>227</v>
      </c>
      <c r="E37" s="281" t="s">
        <v>3489</v>
      </c>
      <c r="F37" s="281" t="s">
        <v>2629</v>
      </c>
      <c r="G37" s="281" t="s">
        <v>4455</v>
      </c>
      <c r="H37" s="281" t="s">
        <v>6619</v>
      </c>
      <c r="I37" s="281"/>
      <c r="J37" s="323"/>
      <c r="K37" s="281" t="s">
        <v>6622</v>
      </c>
      <c r="L37" s="324" t="s">
        <v>6044</v>
      </c>
      <c r="M37" s="336" t="s">
        <v>143</v>
      </c>
      <c r="N37" s="324" t="s">
        <v>392</v>
      </c>
      <c r="O37" s="324" t="s">
        <v>1496</v>
      </c>
      <c r="P37" s="325"/>
      <c r="Q37" s="281" t="s">
        <v>408</v>
      </c>
      <c r="R37" s="281" t="s">
        <v>4079</v>
      </c>
      <c r="S37" s="281" t="s">
        <v>4308</v>
      </c>
      <c r="T37" s="281"/>
      <c r="U37" s="281" t="s">
        <v>4287</v>
      </c>
      <c r="V37" s="281" t="s">
        <v>4639</v>
      </c>
      <c r="W37" s="281" t="s">
        <v>5583</v>
      </c>
      <c r="X37" s="326"/>
      <c r="Y37" s="327"/>
      <c r="Z37" s="328"/>
      <c r="AA37" s="328"/>
      <c r="AB37" s="290">
        <f>IF(OR(J37="Fail",ISBLANK(J37)),INDEX('Issue Code Table'!C:C,MATCH(N:N,'Issue Code Table'!A:A,0)),IF(M37="Critical",6,IF(M37="Significant",5,IF(M37="Moderate",3,2))))</f>
        <v>6</v>
      </c>
    </row>
    <row r="38" spans="1:28" ht="111" customHeight="1" x14ac:dyDescent="0.35">
      <c r="A38" s="291" t="s">
        <v>1072</v>
      </c>
      <c r="B38" s="291" t="s">
        <v>270</v>
      </c>
      <c r="C38" s="292" t="s">
        <v>271</v>
      </c>
      <c r="D38" s="291" t="s">
        <v>232</v>
      </c>
      <c r="E38" s="291" t="s">
        <v>4503</v>
      </c>
      <c r="F38" s="291" t="s">
        <v>4484</v>
      </c>
      <c r="G38" s="291" t="s">
        <v>4456</v>
      </c>
      <c r="H38" s="291" t="s">
        <v>6721</v>
      </c>
      <c r="I38" s="291"/>
      <c r="J38" s="329"/>
      <c r="K38" s="291" t="s">
        <v>6944</v>
      </c>
      <c r="L38" s="330" t="s">
        <v>6044</v>
      </c>
      <c r="M38" s="331" t="s">
        <v>154</v>
      </c>
      <c r="N38" s="330" t="s">
        <v>197</v>
      </c>
      <c r="O38" s="330" t="s">
        <v>1506</v>
      </c>
      <c r="P38" s="332"/>
      <c r="Q38" s="291" t="s">
        <v>408</v>
      </c>
      <c r="R38" s="291" t="s">
        <v>4099</v>
      </c>
      <c r="S38" s="291" t="s">
        <v>394</v>
      </c>
      <c r="T38" s="291" t="s">
        <v>7062</v>
      </c>
      <c r="U38" s="291" t="s">
        <v>3059</v>
      </c>
      <c r="V38" s="291" t="s">
        <v>4640</v>
      </c>
      <c r="W38" s="291" t="s">
        <v>5671</v>
      </c>
      <c r="X38" s="333"/>
      <c r="Y38" s="334"/>
      <c r="Z38" s="335"/>
      <c r="AA38" s="335"/>
      <c r="AB38" s="298">
        <f>IF(OR(J38="Fail",ISBLANK(J38)),INDEX('Issue Code Table'!C:C,MATCH(N:N,'Issue Code Table'!A:A,0)),IF(M38="Critical",6,IF(M38="Significant",5,IF(M38="Moderate",3,2))))</f>
        <v>4</v>
      </c>
    </row>
    <row r="39" spans="1:28" ht="111" customHeight="1" x14ac:dyDescent="0.35">
      <c r="A39" s="281" t="s">
        <v>1073</v>
      </c>
      <c r="B39" s="281" t="s">
        <v>388</v>
      </c>
      <c r="C39" s="299" t="s">
        <v>389</v>
      </c>
      <c r="D39" s="281" t="s">
        <v>227</v>
      </c>
      <c r="E39" s="281" t="s">
        <v>4504</v>
      </c>
      <c r="F39" s="281" t="s">
        <v>745</v>
      </c>
      <c r="G39" s="281" t="s">
        <v>4457</v>
      </c>
      <c r="H39" s="281" t="s">
        <v>6630</v>
      </c>
      <c r="I39" s="281"/>
      <c r="J39" s="323"/>
      <c r="K39" s="281" t="s">
        <v>6852</v>
      </c>
      <c r="L39" s="324" t="s">
        <v>6044</v>
      </c>
      <c r="M39" s="336" t="s">
        <v>218</v>
      </c>
      <c r="N39" s="324" t="s">
        <v>423</v>
      </c>
      <c r="O39" s="324" t="s">
        <v>1498</v>
      </c>
      <c r="P39" s="325"/>
      <c r="Q39" s="281" t="s">
        <v>408</v>
      </c>
      <c r="R39" s="281" t="s">
        <v>4077</v>
      </c>
      <c r="S39" s="281" t="s">
        <v>396</v>
      </c>
      <c r="T39" s="281"/>
      <c r="U39" s="281" t="s">
        <v>4288</v>
      </c>
      <c r="V39" s="281" t="s">
        <v>4641</v>
      </c>
      <c r="W39" s="281" t="s">
        <v>5586</v>
      </c>
      <c r="X39" s="326"/>
      <c r="Y39" s="327"/>
      <c r="Z39" s="328"/>
      <c r="AA39" s="328"/>
      <c r="AB39" s="290">
        <f>IF(OR(J39="Fail",ISBLANK(J39)),INDEX('Issue Code Table'!C:C,MATCH(N:N,'Issue Code Table'!A:A,0)),IF(M39="Critical",6,IF(M39="Significant",5,IF(M39="Moderate",3,2))))</f>
        <v>3</v>
      </c>
    </row>
    <row r="40" spans="1:28" ht="111" customHeight="1" x14ac:dyDescent="0.35">
      <c r="A40" s="291" t="s">
        <v>1074</v>
      </c>
      <c r="B40" s="291" t="s">
        <v>388</v>
      </c>
      <c r="C40" s="292" t="s">
        <v>389</v>
      </c>
      <c r="D40" s="291" t="s">
        <v>227</v>
      </c>
      <c r="E40" s="291" t="s">
        <v>3492</v>
      </c>
      <c r="F40" s="291" t="s">
        <v>4485</v>
      </c>
      <c r="G40" s="291" t="s">
        <v>4458</v>
      </c>
      <c r="H40" s="291" t="s">
        <v>6722</v>
      </c>
      <c r="I40" s="291"/>
      <c r="J40" s="329"/>
      <c r="K40" s="291" t="s">
        <v>6945</v>
      </c>
      <c r="L40" s="330" t="s">
        <v>6044</v>
      </c>
      <c r="M40" s="331" t="s">
        <v>143</v>
      </c>
      <c r="N40" s="330" t="s">
        <v>1516</v>
      </c>
      <c r="O40" s="330" t="s">
        <v>1517</v>
      </c>
      <c r="P40" s="332"/>
      <c r="Q40" s="291" t="s">
        <v>408</v>
      </c>
      <c r="R40" s="291" t="s">
        <v>4078</v>
      </c>
      <c r="S40" s="291" t="s">
        <v>750</v>
      </c>
      <c r="T40" s="291"/>
      <c r="U40" s="291" t="s">
        <v>4289</v>
      </c>
      <c r="V40" s="291" t="s">
        <v>4642</v>
      </c>
      <c r="W40" s="291" t="s">
        <v>5676</v>
      </c>
      <c r="X40" s="333"/>
      <c r="Y40" s="334"/>
      <c r="Z40" s="335"/>
      <c r="AA40" s="335"/>
      <c r="AB40" s="298">
        <f>IF(OR(J40="Fail",ISBLANK(J40)),INDEX('Issue Code Table'!C:C,MATCH(N:N,'Issue Code Table'!A:A,0)),IF(M40="Critical",6,IF(M40="Significant",5,IF(M40="Moderate",3,2))))</f>
        <v>5</v>
      </c>
    </row>
    <row r="41" spans="1:28" ht="111" customHeight="1" x14ac:dyDescent="0.35">
      <c r="A41" s="281" t="s">
        <v>1076</v>
      </c>
      <c r="B41" s="281" t="s">
        <v>388</v>
      </c>
      <c r="C41" s="305" t="s">
        <v>389</v>
      </c>
      <c r="D41" s="281" t="s">
        <v>232</v>
      </c>
      <c r="E41" s="281" t="s">
        <v>4505</v>
      </c>
      <c r="F41" s="281" t="s">
        <v>2591</v>
      </c>
      <c r="G41" s="281" t="s">
        <v>4459</v>
      </c>
      <c r="H41" s="281" t="s">
        <v>6624</v>
      </c>
      <c r="I41" s="281"/>
      <c r="J41" s="323"/>
      <c r="K41" s="281" t="s">
        <v>6846</v>
      </c>
      <c r="L41" s="324"/>
      <c r="M41" s="336" t="s">
        <v>154</v>
      </c>
      <c r="N41" s="324" t="s">
        <v>197</v>
      </c>
      <c r="O41" s="324" t="s">
        <v>198</v>
      </c>
      <c r="P41" s="325"/>
      <c r="Q41" s="281" t="s">
        <v>410</v>
      </c>
      <c r="R41" s="281" t="s">
        <v>4100</v>
      </c>
      <c r="S41" s="281" t="s">
        <v>2916</v>
      </c>
      <c r="T41" s="281"/>
      <c r="U41" s="281" t="s">
        <v>4290</v>
      </c>
      <c r="V41" s="281" t="s">
        <v>4646</v>
      </c>
      <c r="W41" s="281" t="s">
        <v>5680</v>
      </c>
      <c r="X41" s="326"/>
      <c r="Y41" s="327"/>
      <c r="Z41" s="328"/>
      <c r="AA41" s="328"/>
      <c r="AB41" s="290">
        <f>IF(OR(J41="Fail",ISBLANK(J41)),INDEX('Issue Code Table'!C:C,MATCH(N:N,'Issue Code Table'!A:A,0)),IF(M41="Critical",6,IF(M41="Significant",5,IF(M41="Moderate",3,2))))</f>
        <v>4</v>
      </c>
    </row>
    <row r="42" spans="1:28" ht="111" customHeight="1" x14ac:dyDescent="0.35">
      <c r="A42" s="291" t="s">
        <v>1078</v>
      </c>
      <c r="B42" s="291" t="s">
        <v>1236</v>
      </c>
      <c r="C42" s="292" t="s">
        <v>3958</v>
      </c>
      <c r="D42" s="291" t="s">
        <v>232</v>
      </c>
      <c r="E42" s="291" t="s">
        <v>4506</v>
      </c>
      <c r="F42" s="291" t="s">
        <v>1077</v>
      </c>
      <c r="G42" s="291" t="s">
        <v>4460</v>
      </c>
      <c r="H42" s="291" t="s">
        <v>6618</v>
      </c>
      <c r="I42" s="291"/>
      <c r="J42" s="329"/>
      <c r="K42" s="291" t="s">
        <v>6842</v>
      </c>
      <c r="L42" s="330"/>
      <c r="M42" s="331" t="s">
        <v>154</v>
      </c>
      <c r="N42" s="330" t="s">
        <v>197</v>
      </c>
      <c r="O42" s="330" t="s">
        <v>198</v>
      </c>
      <c r="P42" s="332"/>
      <c r="Q42" s="291" t="s">
        <v>410</v>
      </c>
      <c r="R42" s="291" t="s">
        <v>4080</v>
      </c>
      <c r="S42" s="291" t="s">
        <v>753</v>
      </c>
      <c r="T42" s="291"/>
      <c r="U42" s="291" t="s">
        <v>4291</v>
      </c>
      <c r="V42" s="291" t="s">
        <v>4647</v>
      </c>
      <c r="W42" s="291" t="s">
        <v>5582</v>
      </c>
      <c r="X42" s="333"/>
      <c r="Y42" s="334"/>
      <c r="Z42" s="335"/>
      <c r="AA42" s="335"/>
      <c r="AB42" s="298">
        <f>IF(OR(J42="Fail",ISBLANK(J42)),INDEX('Issue Code Table'!C:C,MATCH(N:N,'Issue Code Table'!A:A,0)),IF(M42="Critical",6,IF(M42="Significant",5,IF(M42="Moderate",3,2))))</f>
        <v>4</v>
      </c>
    </row>
    <row r="43" spans="1:28" ht="111" customHeight="1" x14ac:dyDescent="0.35">
      <c r="A43" s="281" t="s">
        <v>5812</v>
      </c>
      <c r="B43" s="281" t="s">
        <v>200</v>
      </c>
      <c r="C43" s="299" t="s">
        <v>201</v>
      </c>
      <c r="D43" s="281" t="s">
        <v>232</v>
      </c>
      <c r="E43" s="281" t="s">
        <v>3305</v>
      </c>
      <c r="F43" s="281" t="s">
        <v>246</v>
      </c>
      <c r="G43" s="281" t="s">
        <v>4309</v>
      </c>
      <c r="H43" s="281" t="s">
        <v>6597</v>
      </c>
      <c r="I43" s="281"/>
      <c r="J43" s="323"/>
      <c r="K43" s="281" t="s">
        <v>6821</v>
      </c>
      <c r="L43" s="324"/>
      <c r="M43" s="336" t="s">
        <v>143</v>
      </c>
      <c r="N43" s="324" t="s">
        <v>314</v>
      </c>
      <c r="O43" s="324" t="s">
        <v>1582</v>
      </c>
      <c r="P43" s="325"/>
      <c r="Q43" s="281" t="s">
        <v>244</v>
      </c>
      <c r="R43" s="281" t="s">
        <v>247</v>
      </c>
      <c r="S43" s="281" t="s">
        <v>248</v>
      </c>
      <c r="T43" s="281"/>
      <c r="U43" s="281" t="s">
        <v>4159</v>
      </c>
      <c r="V43" s="281" t="s">
        <v>4517</v>
      </c>
      <c r="W43" s="281" t="s">
        <v>5473</v>
      </c>
      <c r="X43" s="326"/>
      <c r="Y43" s="327"/>
      <c r="Z43" s="328"/>
      <c r="AA43" s="328"/>
      <c r="AB43" s="290">
        <f>IF(OR(J43="Fail",ISBLANK(J43)),INDEX('Issue Code Table'!C:C,MATCH(N:N,'Issue Code Table'!A:A,0)),IF(M43="Critical",6,IF(M43="Significant",5,IF(M43="Moderate",3,2))))</f>
        <v>5</v>
      </c>
    </row>
    <row r="44" spans="1:28" ht="111" customHeight="1" x14ac:dyDescent="0.35">
      <c r="A44" s="291" t="s">
        <v>5813</v>
      </c>
      <c r="B44" s="291" t="s">
        <v>200</v>
      </c>
      <c r="C44" s="292" t="s">
        <v>201</v>
      </c>
      <c r="D44" s="291" t="s">
        <v>232</v>
      </c>
      <c r="E44" s="291" t="s">
        <v>3308</v>
      </c>
      <c r="F44" s="291" t="s">
        <v>249</v>
      </c>
      <c r="G44" s="291" t="s">
        <v>4310</v>
      </c>
      <c r="H44" s="291" t="s">
        <v>6617</v>
      </c>
      <c r="I44" s="291"/>
      <c r="J44" s="329"/>
      <c r="K44" s="291" t="s">
        <v>6841</v>
      </c>
      <c r="L44" s="330"/>
      <c r="M44" s="331" t="s">
        <v>143</v>
      </c>
      <c r="N44" s="330" t="s">
        <v>314</v>
      </c>
      <c r="O44" s="330" t="s">
        <v>1582</v>
      </c>
      <c r="P44" s="332"/>
      <c r="Q44" s="291" t="s">
        <v>244</v>
      </c>
      <c r="R44" s="291" t="s">
        <v>252</v>
      </c>
      <c r="S44" s="291" t="s">
        <v>248</v>
      </c>
      <c r="T44" s="291"/>
      <c r="U44" s="291" t="s">
        <v>4160</v>
      </c>
      <c r="V44" s="291" t="s">
        <v>4518</v>
      </c>
      <c r="W44" s="291" t="s">
        <v>5476</v>
      </c>
      <c r="X44" s="333"/>
      <c r="Y44" s="334"/>
      <c r="Z44" s="335"/>
      <c r="AA44" s="335"/>
      <c r="AB44" s="298">
        <f>IF(OR(J44="Fail",ISBLANK(J44)),INDEX('Issue Code Table'!C:C,MATCH(N:N,'Issue Code Table'!A:A,0)),IF(M44="Critical",6,IF(M44="Significant",5,IF(M44="Moderate",3,2))))</f>
        <v>5</v>
      </c>
    </row>
    <row r="45" spans="1:28" ht="111" customHeight="1" x14ac:dyDescent="0.35">
      <c r="A45" s="281" t="s">
        <v>5814</v>
      </c>
      <c r="B45" s="281" t="s">
        <v>3509</v>
      </c>
      <c r="C45" s="299" t="s">
        <v>3955</v>
      </c>
      <c r="D45" s="281" t="s">
        <v>232</v>
      </c>
      <c r="E45" s="281" t="s">
        <v>3309</v>
      </c>
      <c r="F45" s="281" t="s">
        <v>1086</v>
      </c>
      <c r="G45" s="281" t="s">
        <v>4311</v>
      </c>
      <c r="H45" s="281" t="s">
        <v>6775</v>
      </c>
      <c r="I45" s="281"/>
      <c r="J45" s="323"/>
      <c r="K45" s="281" t="s">
        <v>6999</v>
      </c>
      <c r="L45" s="324"/>
      <c r="M45" s="336" t="s">
        <v>143</v>
      </c>
      <c r="N45" s="324" t="s">
        <v>537</v>
      </c>
      <c r="O45" s="324" t="s">
        <v>1971</v>
      </c>
      <c r="P45" s="325"/>
      <c r="Q45" s="281" t="s">
        <v>244</v>
      </c>
      <c r="R45" s="281" t="s">
        <v>2436</v>
      </c>
      <c r="S45" s="281" t="s">
        <v>539</v>
      </c>
      <c r="T45" s="281" t="s">
        <v>7049</v>
      </c>
      <c r="U45" s="281" t="s">
        <v>4161</v>
      </c>
      <c r="V45" s="281" t="s">
        <v>4519</v>
      </c>
      <c r="W45" s="281" t="s">
        <v>5477</v>
      </c>
      <c r="X45" s="326"/>
      <c r="Y45" s="327"/>
      <c r="Z45" s="328"/>
      <c r="AA45" s="328"/>
      <c r="AB45" s="290">
        <f>IF(OR(J45="Fail",ISBLANK(J45)),INDEX('Issue Code Table'!C:C,MATCH(N:N,'Issue Code Table'!A:A,0)),IF(M45="Critical",6,IF(M45="Significant",5,IF(M45="Moderate",3,2))))</f>
        <v>6</v>
      </c>
    </row>
    <row r="46" spans="1:28" ht="111" customHeight="1" x14ac:dyDescent="0.35">
      <c r="A46" s="291" t="s">
        <v>5815</v>
      </c>
      <c r="B46" s="291" t="s">
        <v>200</v>
      </c>
      <c r="C46" s="292" t="s">
        <v>201</v>
      </c>
      <c r="D46" s="291" t="s">
        <v>232</v>
      </c>
      <c r="E46" s="291" t="s">
        <v>1089</v>
      </c>
      <c r="F46" s="291" t="s">
        <v>4461</v>
      </c>
      <c r="G46" s="291" t="s">
        <v>4312</v>
      </c>
      <c r="H46" s="291" t="s">
        <v>6561</v>
      </c>
      <c r="I46" s="291"/>
      <c r="J46" s="329"/>
      <c r="K46" s="291" t="s">
        <v>6785</v>
      </c>
      <c r="L46" s="330"/>
      <c r="M46" s="331" t="s">
        <v>143</v>
      </c>
      <c r="N46" s="330" t="s">
        <v>281</v>
      </c>
      <c r="O46" s="330" t="s">
        <v>1658</v>
      </c>
      <c r="P46" s="332"/>
      <c r="Q46" s="291" t="s">
        <v>1090</v>
      </c>
      <c r="R46" s="291" t="s">
        <v>2374</v>
      </c>
      <c r="S46" s="291" t="s">
        <v>4292</v>
      </c>
      <c r="T46" s="291" t="s">
        <v>7050</v>
      </c>
      <c r="U46" s="291" t="s">
        <v>3070</v>
      </c>
      <c r="V46" s="291" t="s">
        <v>3512</v>
      </c>
      <c r="W46" s="291" t="s">
        <v>5478</v>
      </c>
      <c r="X46" s="333"/>
      <c r="Y46" s="334"/>
      <c r="Z46" s="335"/>
      <c r="AA46" s="335"/>
      <c r="AB46" s="298">
        <f>IF(OR(J46="Fail",ISBLANK(J46)),INDEX('Issue Code Table'!C:C,MATCH(N:N,'Issue Code Table'!A:A,0)),IF(M46="Critical",6,IF(M46="Significant",5,IF(M46="Moderate",3,2))))</f>
        <v>5</v>
      </c>
    </row>
    <row r="47" spans="1:28" ht="111" customHeight="1" x14ac:dyDescent="0.35">
      <c r="A47" s="281" t="s">
        <v>5816</v>
      </c>
      <c r="B47" s="281" t="s">
        <v>200</v>
      </c>
      <c r="C47" s="299" t="s">
        <v>201</v>
      </c>
      <c r="D47" s="281" t="s">
        <v>232</v>
      </c>
      <c r="E47" s="281" t="s">
        <v>3311</v>
      </c>
      <c r="F47" s="281" t="s">
        <v>233</v>
      </c>
      <c r="G47" s="281" t="s">
        <v>2758</v>
      </c>
      <c r="H47" s="281" t="s">
        <v>6649</v>
      </c>
      <c r="I47" s="281"/>
      <c r="J47" s="323"/>
      <c r="K47" s="281" t="s">
        <v>6871</v>
      </c>
      <c r="L47" s="324"/>
      <c r="M47" s="336" t="s">
        <v>143</v>
      </c>
      <c r="N47" s="324" t="s">
        <v>281</v>
      </c>
      <c r="O47" s="324" t="s">
        <v>1658</v>
      </c>
      <c r="P47" s="325"/>
      <c r="Q47" s="281" t="s">
        <v>1090</v>
      </c>
      <c r="R47" s="281" t="s">
        <v>2375</v>
      </c>
      <c r="S47" s="281" t="s">
        <v>1093</v>
      </c>
      <c r="T47" s="281"/>
      <c r="U47" s="281" t="s">
        <v>3071</v>
      </c>
      <c r="V47" s="281" t="s">
        <v>3513</v>
      </c>
      <c r="W47" s="281" t="s">
        <v>5497</v>
      </c>
      <c r="X47" s="326"/>
      <c r="Y47" s="327"/>
      <c r="Z47" s="328"/>
      <c r="AA47" s="328"/>
      <c r="AB47" s="290">
        <f>IF(OR(J47="Fail",ISBLANK(J47)),INDEX('Issue Code Table'!C:C,MATCH(N:N,'Issue Code Table'!A:A,0)),IF(M47="Critical",6,IF(M47="Significant",5,IF(M47="Moderate",3,2))))</f>
        <v>5</v>
      </c>
    </row>
    <row r="48" spans="1:28" ht="111" customHeight="1" x14ac:dyDescent="0.35">
      <c r="A48" s="291" t="s">
        <v>5817</v>
      </c>
      <c r="B48" s="291" t="s">
        <v>270</v>
      </c>
      <c r="C48" s="292" t="s">
        <v>271</v>
      </c>
      <c r="D48" s="291" t="s">
        <v>232</v>
      </c>
      <c r="E48" s="291" t="s">
        <v>3312</v>
      </c>
      <c r="F48" s="291" t="s">
        <v>234</v>
      </c>
      <c r="G48" s="291" t="s">
        <v>4313</v>
      </c>
      <c r="H48" s="291" t="s">
        <v>6661</v>
      </c>
      <c r="I48" s="291"/>
      <c r="J48" s="329"/>
      <c r="K48" s="291" t="s">
        <v>6883</v>
      </c>
      <c r="L48" s="330"/>
      <c r="M48" s="331" t="s">
        <v>143</v>
      </c>
      <c r="N48" s="330" t="s">
        <v>205</v>
      </c>
      <c r="O48" s="330" t="s">
        <v>206</v>
      </c>
      <c r="P48" s="332"/>
      <c r="Q48" s="291" t="s">
        <v>1090</v>
      </c>
      <c r="R48" s="291" t="s">
        <v>2377</v>
      </c>
      <c r="S48" s="291" t="s">
        <v>527</v>
      </c>
      <c r="T48" s="291"/>
      <c r="U48" s="291" t="s">
        <v>4162</v>
      </c>
      <c r="V48" s="291" t="s">
        <v>4523</v>
      </c>
      <c r="W48" s="291" t="s">
        <v>5609</v>
      </c>
      <c r="X48" s="333"/>
      <c r="Y48" s="334"/>
      <c r="Z48" s="335"/>
      <c r="AA48" s="335"/>
      <c r="AB48" s="298">
        <f>IF(OR(J48="Fail",ISBLANK(J48)),INDEX('Issue Code Table'!C:C,MATCH(N:N,'Issue Code Table'!A:A,0)),IF(M48="Critical",6,IF(M48="Significant",5,IF(M48="Moderate",3,2))))</f>
        <v>5</v>
      </c>
    </row>
    <row r="49" spans="1:28" ht="111" customHeight="1" x14ac:dyDescent="0.35">
      <c r="A49" s="281" t="s">
        <v>5818</v>
      </c>
      <c r="B49" s="281" t="s">
        <v>270</v>
      </c>
      <c r="C49" s="299" t="s">
        <v>271</v>
      </c>
      <c r="D49" s="281" t="s">
        <v>232</v>
      </c>
      <c r="E49" s="281" t="s">
        <v>3313</v>
      </c>
      <c r="F49" s="281" t="s">
        <v>235</v>
      </c>
      <c r="G49" s="281" t="s">
        <v>4314</v>
      </c>
      <c r="H49" s="281" t="s">
        <v>6655</v>
      </c>
      <c r="I49" s="281"/>
      <c r="J49" s="323"/>
      <c r="K49" s="281" t="s">
        <v>6877</v>
      </c>
      <c r="L49" s="324"/>
      <c r="M49" s="336" t="s">
        <v>143</v>
      </c>
      <c r="N49" s="324" t="s">
        <v>205</v>
      </c>
      <c r="O49" s="324" t="s">
        <v>206</v>
      </c>
      <c r="P49" s="325"/>
      <c r="Q49" s="281" t="s">
        <v>1090</v>
      </c>
      <c r="R49" s="281" t="s">
        <v>2376</v>
      </c>
      <c r="S49" s="281" t="s">
        <v>522</v>
      </c>
      <c r="T49" s="281" t="s">
        <v>7042</v>
      </c>
      <c r="U49" s="281" t="s">
        <v>4163</v>
      </c>
      <c r="V49" s="281" t="s">
        <v>4524</v>
      </c>
      <c r="W49" s="281" t="s">
        <v>5527</v>
      </c>
      <c r="X49" s="326"/>
      <c r="Y49" s="327"/>
      <c r="Z49" s="328"/>
      <c r="AA49" s="328"/>
      <c r="AB49" s="290">
        <f>IF(OR(J49="Fail",ISBLANK(J49)),INDEX('Issue Code Table'!C:C,MATCH(N:N,'Issue Code Table'!A:A,0)),IF(M49="Critical",6,IF(M49="Significant",5,IF(M49="Moderate",3,2))))</f>
        <v>5</v>
      </c>
    </row>
    <row r="50" spans="1:28" ht="111" customHeight="1" x14ac:dyDescent="0.35">
      <c r="A50" s="291" t="s">
        <v>5819</v>
      </c>
      <c r="B50" s="291" t="s">
        <v>200</v>
      </c>
      <c r="C50" s="292" t="s">
        <v>201</v>
      </c>
      <c r="D50" s="291" t="s">
        <v>232</v>
      </c>
      <c r="E50" s="291" t="s">
        <v>3314</v>
      </c>
      <c r="F50" s="291" t="s">
        <v>2608</v>
      </c>
      <c r="G50" s="291" t="s">
        <v>4315</v>
      </c>
      <c r="H50" s="291" t="s">
        <v>6559</v>
      </c>
      <c r="I50" s="291"/>
      <c r="J50" s="329"/>
      <c r="K50" s="291" t="s">
        <v>6783</v>
      </c>
      <c r="L50" s="330"/>
      <c r="M50" s="331" t="s">
        <v>143</v>
      </c>
      <c r="N50" s="330" t="s">
        <v>205</v>
      </c>
      <c r="O50" s="330" t="s">
        <v>206</v>
      </c>
      <c r="P50" s="332"/>
      <c r="Q50" s="291" t="s">
        <v>1092</v>
      </c>
      <c r="R50" s="291" t="s">
        <v>2391</v>
      </c>
      <c r="S50" s="291" t="s">
        <v>1123</v>
      </c>
      <c r="T50" s="291" t="s">
        <v>7051</v>
      </c>
      <c r="U50" s="291" t="s">
        <v>3087</v>
      </c>
      <c r="V50" s="291" t="s">
        <v>3585</v>
      </c>
      <c r="W50" s="291" t="s">
        <v>5482</v>
      </c>
      <c r="X50" s="333"/>
      <c r="Y50" s="334"/>
      <c r="Z50" s="335"/>
      <c r="AA50" s="335"/>
      <c r="AB50" s="298">
        <f>IF(OR(J50="Fail",ISBLANK(J50)),INDEX('Issue Code Table'!C:C,MATCH(N:N,'Issue Code Table'!A:A,0)),IF(M50="Critical",6,IF(M50="Significant",5,IF(M50="Moderate",3,2))))</f>
        <v>5</v>
      </c>
    </row>
    <row r="51" spans="1:28" ht="111" customHeight="1" x14ac:dyDescent="0.35">
      <c r="A51" s="281" t="s">
        <v>5820</v>
      </c>
      <c r="B51" s="281" t="s">
        <v>270</v>
      </c>
      <c r="C51" s="299" t="s">
        <v>271</v>
      </c>
      <c r="D51" s="281" t="s">
        <v>232</v>
      </c>
      <c r="E51" s="281" t="s">
        <v>3315</v>
      </c>
      <c r="F51" s="281" t="s">
        <v>233</v>
      </c>
      <c r="G51" s="281" t="s">
        <v>2775</v>
      </c>
      <c r="H51" s="281" t="s">
        <v>6647</v>
      </c>
      <c r="I51" s="281"/>
      <c r="J51" s="323"/>
      <c r="K51" s="281" t="s">
        <v>6869</v>
      </c>
      <c r="L51" s="324"/>
      <c r="M51" s="336" t="s">
        <v>143</v>
      </c>
      <c r="N51" s="324" t="s">
        <v>205</v>
      </c>
      <c r="O51" s="324" t="s">
        <v>206</v>
      </c>
      <c r="P51" s="325"/>
      <c r="Q51" s="281" t="s">
        <v>1092</v>
      </c>
      <c r="R51" s="281" t="s">
        <v>2392</v>
      </c>
      <c r="S51" s="281" t="s">
        <v>236</v>
      </c>
      <c r="T51" s="281"/>
      <c r="U51" s="281" t="s">
        <v>3088</v>
      </c>
      <c r="V51" s="281" t="s">
        <v>3596</v>
      </c>
      <c r="W51" s="281" t="s">
        <v>5495</v>
      </c>
      <c r="X51" s="326"/>
      <c r="Y51" s="327"/>
      <c r="Z51" s="328"/>
      <c r="AA51" s="328"/>
      <c r="AB51" s="290">
        <f>IF(OR(J51="Fail",ISBLANK(J51)),INDEX('Issue Code Table'!C:C,MATCH(N:N,'Issue Code Table'!A:A,0)),IF(M51="Critical",6,IF(M51="Significant",5,IF(M51="Moderate",3,2))))</f>
        <v>5</v>
      </c>
    </row>
    <row r="52" spans="1:28" ht="111" customHeight="1" x14ac:dyDescent="0.35">
      <c r="A52" s="291" t="s">
        <v>5821</v>
      </c>
      <c r="B52" s="291" t="s">
        <v>270</v>
      </c>
      <c r="C52" s="292" t="s">
        <v>271</v>
      </c>
      <c r="D52" s="291" t="s">
        <v>232</v>
      </c>
      <c r="E52" s="291" t="s">
        <v>3316</v>
      </c>
      <c r="F52" s="291" t="s">
        <v>234</v>
      </c>
      <c r="G52" s="291" t="s">
        <v>2777</v>
      </c>
      <c r="H52" s="291" t="s">
        <v>6659</v>
      </c>
      <c r="I52" s="291"/>
      <c r="J52" s="329"/>
      <c r="K52" s="291" t="s">
        <v>6881</v>
      </c>
      <c r="L52" s="330"/>
      <c r="M52" s="331" t="s">
        <v>143</v>
      </c>
      <c r="N52" s="330" t="s">
        <v>205</v>
      </c>
      <c r="O52" s="330" t="s">
        <v>206</v>
      </c>
      <c r="P52" s="332"/>
      <c r="Q52" s="291" t="s">
        <v>1092</v>
      </c>
      <c r="R52" s="291" t="s">
        <v>2394</v>
      </c>
      <c r="S52" s="291" t="s">
        <v>237</v>
      </c>
      <c r="T52" s="291"/>
      <c r="U52" s="291" t="s">
        <v>3090</v>
      </c>
      <c r="V52" s="291" t="s">
        <v>3618</v>
      </c>
      <c r="W52" s="291" t="s">
        <v>5607</v>
      </c>
      <c r="X52" s="333"/>
      <c r="Y52" s="334"/>
      <c r="Z52" s="335"/>
      <c r="AA52" s="335"/>
      <c r="AB52" s="298">
        <f>IF(OR(J52="Fail",ISBLANK(J52)),INDEX('Issue Code Table'!C:C,MATCH(N:N,'Issue Code Table'!A:A,0)),IF(M52="Critical",6,IF(M52="Significant",5,IF(M52="Moderate",3,2))))</f>
        <v>5</v>
      </c>
    </row>
    <row r="53" spans="1:28" ht="111" customHeight="1" x14ac:dyDescent="0.35">
      <c r="A53" s="281" t="s">
        <v>5822</v>
      </c>
      <c r="B53" s="281" t="s">
        <v>270</v>
      </c>
      <c r="C53" s="299" t="s">
        <v>271</v>
      </c>
      <c r="D53" s="281" t="s">
        <v>232</v>
      </c>
      <c r="E53" s="281" t="s">
        <v>3317</v>
      </c>
      <c r="F53" s="281" t="s">
        <v>235</v>
      </c>
      <c r="G53" s="281" t="s">
        <v>2776</v>
      </c>
      <c r="H53" s="281" t="s">
        <v>6654</v>
      </c>
      <c r="I53" s="281"/>
      <c r="J53" s="323"/>
      <c r="K53" s="281" t="s">
        <v>6876</v>
      </c>
      <c r="L53" s="324"/>
      <c r="M53" s="336" t="s">
        <v>143</v>
      </c>
      <c r="N53" s="324" t="s">
        <v>205</v>
      </c>
      <c r="O53" s="324" t="s">
        <v>206</v>
      </c>
      <c r="P53" s="325"/>
      <c r="Q53" s="281" t="s">
        <v>1092</v>
      </c>
      <c r="R53" s="281" t="s">
        <v>2393</v>
      </c>
      <c r="S53" s="281" t="s">
        <v>238</v>
      </c>
      <c r="T53" s="281"/>
      <c r="U53" s="281" t="s">
        <v>3089</v>
      </c>
      <c r="V53" s="281" t="s">
        <v>3607</v>
      </c>
      <c r="W53" s="281" t="s">
        <v>5519</v>
      </c>
      <c r="X53" s="326"/>
      <c r="Y53" s="327"/>
      <c r="Z53" s="328"/>
      <c r="AA53" s="328"/>
      <c r="AB53" s="290">
        <f>IF(OR(J53="Fail",ISBLANK(J53)),INDEX('Issue Code Table'!C:C,MATCH(N:N,'Issue Code Table'!A:A,0)),IF(M53="Critical",6,IF(M53="Significant",5,IF(M53="Moderate",3,2))))</f>
        <v>5</v>
      </c>
    </row>
    <row r="54" spans="1:28" ht="111" customHeight="1" x14ac:dyDescent="0.35">
      <c r="A54" s="291" t="s">
        <v>5823</v>
      </c>
      <c r="B54" s="291" t="s">
        <v>270</v>
      </c>
      <c r="C54" s="292" t="s">
        <v>271</v>
      </c>
      <c r="D54" s="291" t="s">
        <v>232</v>
      </c>
      <c r="E54" s="291" t="s">
        <v>3318</v>
      </c>
      <c r="F54" s="291" t="s">
        <v>233</v>
      </c>
      <c r="G54" s="291" t="s">
        <v>4316</v>
      </c>
      <c r="H54" s="291" t="s">
        <v>6648</v>
      </c>
      <c r="I54" s="291"/>
      <c r="J54" s="329"/>
      <c r="K54" s="291" t="s">
        <v>6870</v>
      </c>
      <c r="L54" s="330"/>
      <c r="M54" s="331" t="s">
        <v>143</v>
      </c>
      <c r="N54" s="330" t="s">
        <v>205</v>
      </c>
      <c r="O54" s="330" t="s">
        <v>206</v>
      </c>
      <c r="P54" s="332"/>
      <c r="Q54" s="291" t="s">
        <v>1095</v>
      </c>
      <c r="R54" s="291" t="s">
        <v>2389</v>
      </c>
      <c r="S54" s="291" t="s">
        <v>2935</v>
      </c>
      <c r="T54" s="291"/>
      <c r="U54" s="291" t="s">
        <v>4164</v>
      </c>
      <c r="V54" s="291" t="s">
        <v>4525</v>
      </c>
      <c r="W54" s="291" t="s">
        <v>5496</v>
      </c>
      <c r="X54" s="333"/>
      <c r="Y54" s="334"/>
      <c r="Z54" s="335"/>
      <c r="AA54" s="335"/>
      <c r="AB54" s="298">
        <f>IF(OR(J54="Fail",ISBLANK(J54)),INDEX('Issue Code Table'!C:C,MATCH(N:N,'Issue Code Table'!A:A,0)),IF(M54="Critical",6,IF(M54="Significant",5,IF(M54="Moderate",3,2))))</f>
        <v>5</v>
      </c>
    </row>
    <row r="55" spans="1:28" ht="111" customHeight="1" x14ac:dyDescent="0.35">
      <c r="A55" s="281" t="s">
        <v>5824</v>
      </c>
      <c r="B55" s="281" t="s">
        <v>270</v>
      </c>
      <c r="C55" s="299" t="s">
        <v>271</v>
      </c>
      <c r="D55" s="281" t="s">
        <v>232</v>
      </c>
      <c r="E55" s="281" t="s">
        <v>3319</v>
      </c>
      <c r="F55" s="281" t="s">
        <v>234</v>
      </c>
      <c r="G55" s="281" t="s">
        <v>4317</v>
      </c>
      <c r="H55" s="281" t="s">
        <v>6660</v>
      </c>
      <c r="I55" s="281"/>
      <c r="J55" s="323"/>
      <c r="K55" s="281" t="s">
        <v>6882</v>
      </c>
      <c r="L55" s="324"/>
      <c r="M55" s="336" t="s">
        <v>143</v>
      </c>
      <c r="N55" s="324" t="s">
        <v>205</v>
      </c>
      <c r="O55" s="324" t="s">
        <v>206</v>
      </c>
      <c r="P55" s="325"/>
      <c r="Q55" s="281" t="s">
        <v>1095</v>
      </c>
      <c r="R55" s="281" t="s">
        <v>2390</v>
      </c>
      <c r="S55" s="281" t="s">
        <v>1121</v>
      </c>
      <c r="T55" s="281"/>
      <c r="U55" s="281" t="s">
        <v>4165</v>
      </c>
      <c r="V55" s="281" t="s">
        <v>4526</v>
      </c>
      <c r="W55" s="281" t="s">
        <v>5608</v>
      </c>
      <c r="X55" s="326"/>
      <c r="Y55" s="327"/>
      <c r="Z55" s="328"/>
      <c r="AA55" s="328"/>
      <c r="AB55" s="290">
        <f>IF(OR(J55="Fail",ISBLANK(J55)),INDEX('Issue Code Table'!C:C,MATCH(N:N,'Issue Code Table'!A:A,0)),IF(M55="Critical",6,IF(M55="Significant",5,IF(M55="Moderate",3,2))))</f>
        <v>5</v>
      </c>
    </row>
    <row r="56" spans="1:28" ht="111" customHeight="1" x14ac:dyDescent="0.35">
      <c r="A56" s="291" t="s">
        <v>5825</v>
      </c>
      <c r="B56" s="291" t="s">
        <v>270</v>
      </c>
      <c r="C56" s="292" t="s">
        <v>271</v>
      </c>
      <c r="D56" s="291" t="s">
        <v>232</v>
      </c>
      <c r="E56" s="291" t="s">
        <v>3320</v>
      </c>
      <c r="F56" s="291" t="s">
        <v>233</v>
      </c>
      <c r="G56" s="291" t="s">
        <v>4318</v>
      </c>
      <c r="H56" s="291" t="s">
        <v>6650</v>
      </c>
      <c r="I56" s="291"/>
      <c r="J56" s="329"/>
      <c r="K56" s="291" t="s">
        <v>6872</v>
      </c>
      <c r="L56" s="330"/>
      <c r="M56" s="331" t="s">
        <v>143</v>
      </c>
      <c r="N56" s="330" t="s">
        <v>205</v>
      </c>
      <c r="O56" s="330" t="s">
        <v>206</v>
      </c>
      <c r="P56" s="332"/>
      <c r="Q56" s="291" t="s">
        <v>1097</v>
      </c>
      <c r="R56" s="291" t="s">
        <v>2378</v>
      </c>
      <c r="S56" s="291" t="s">
        <v>1099</v>
      </c>
      <c r="T56" s="291"/>
      <c r="U56" s="291" t="s">
        <v>4166</v>
      </c>
      <c r="V56" s="291" t="s">
        <v>4527</v>
      </c>
      <c r="W56" s="291" t="s">
        <v>5498</v>
      </c>
      <c r="X56" s="333"/>
      <c r="Y56" s="334"/>
      <c r="Z56" s="335"/>
      <c r="AA56" s="335"/>
      <c r="AB56" s="298">
        <f>IF(OR(J56="Fail",ISBLANK(J56)),INDEX('Issue Code Table'!C:C,MATCH(N:N,'Issue Code Table'!A:A,0)),IF(M56="Critical",6,IF(M56="Significant",5,IF(M56="Moderate",3,2))))</f>
        <v>5</v>
      </c>
    </row>
    <row r="57" spans="1:28" ht="111" customHeight="1" x14ac:dyDescent="0.35">
      <c r="A57" s="281" t="s">
        <v>5826</v>
      </c>
      <c r="B57" s="281" t="s">
        <v>270</v>
      </c>
      <c r="C57" s="299" t="s">
        <v>271</v>
      </c>
      <c r="D57" s="281" t="s">
        <v>232</v>
      </c>
      <c r="E57" s="281" t="s">
        <v>3321</v>
      </c>
      <c r="F57" s="281" t="s">
        <v>234</v>
      </c>
      <c r="G57" s="281" t="s">
        <v>4319</v>
      </c>
      <c r="H57" s="281" t="s">
        <v>6662</v>
      </c>
      <c r="I57" s="281"/>
      <c r="J57" s="323"/>
      <c r="K57" s="281" t="s">
        <v>6884</v>
      </c>
      <c r="L57" s="324"/>
      <c r="M57" s="336" t="s">
        <v>143</v>
      </c>
      <c r="N57" s="324" t="s">
        <v>205</v>
      </c>
      <c r="O57" s="324" t="s">
        <v>206</v>
      </c>
      <c r="P57" s="325"/>
      <c r="Q57" s="281" t="s">
        <v>1097</v>
      </c>
      <c r="R57" s="281" t="s">
        <v>2379</v>
      </c>
      <c r="S57" s="281" t="s">
        <v>1101</v>
      </c>
      <c r="T57" s="281"/>
      <c r="U57" s="281" t="s">
        <v>4167</v>
      </c>
      <c r="V57" s="281" t="s">
        <v>4528</v>
      </c>
      <c r="W57" s="281" t="s">
        <v>5610</v>
      </c>
      <c r="X57" s="326"/>
      <c r="Y57" s="327"/>
      <c r="Z57" s="328"/>
      <c r="AA57" s="328"/>
      <c r="AB57" s="290">
        <f>IF(OR(J57="Fail",ISBLANK(J57)),INDEX('Issue Code Table'!C:C,MATCH(N:N,'Issue Code Table'!A:A,0)),IF(M57="Critical",6,IF(M57="Significant",5,IF(M57="Moderate",3,2))))</f>
        <v>5</v>
      </c>
    </row>
    <row r="58" spans="1:28" ht="111" customHeight="1" x14ac:dyDescent="0.35">
      <c r="A58" s="291" t="s">
        <v>5827</v>
      </c>
      <c r="B58" s="291" t="s">
        <v>270</v>
      </c>
      <c r="C58" s="292" t="s">
        <v>271</v>
      </c>
      <c r="D58" s="291" t="s">
        <v>232</v>
      </c>
      <c r="E58" s="291" t="s">
        <v>3322</v>
      </c>
      <c r="F58" s="291" t="s">
        <v>233</v>
      </c>
      <c r="G58" s="291" t="s">
        <v>4320</v>
      </c>
      <c r="H58" s="291" t="s">
        <v>6653</v>
      </c>
      <c r="I58" s="291"/>
      <c r="J58" s="329"/>
      <c r="K58" s="291" t="s">
        <v>6875</v>
      </c>
      <c r="L58" s="330"/>
      <c r="M58" s="331" t="s">
        <v>143</v>
      </c>
      <c r="N58" s="330" t="s">
        <v>205</v>
      </c>
      <c r="O58" s="330" t="s">
        <v>206</v>
      </c>
      <c r="P58" s="332"/>
      <c r="Q58" s="291" t="s">
        <v>3182</v>
      </c>
      <c r="R58" s="291" t="s">
        <v>2382</v>
      </c>
      <c r="S58" s="291" t="s">
        <v>1106</v>
      </c>
      <c r="T58" s="291"/>
      <c r="U58" s="291" t="s">
        <v>4168</v>
      </c>
      <c r="V58" s="291" t="s">
        <v>4529</v>
      </c>
      <c r="W58" s="291" t="s">
        <v>5514</v>
      </c>
      <c r="X58" s="333"/>
      <c r="Y58" s="334"/>
      <c r="Z58" s="335"/>
      <c r="AA58" s="335"/>
      <c r="AB58" s="298">
        <f>IF(OR(J58="Fail",ISBLANK(J58)),INDEX('Issue Code Table'!C:C,MATCH(N:N,'Issue Code Table'!A:A,0)),IF(M58="Critical",6,IF(M58="Significant",5,IF(M58="Moderate",3,2))))</f>
        <v>5</v>
      </c>
    </row>
    <row r="59" spans="1:28" ht="111" customHeight="1" x14ac:dyDescent="0.35">
      <c r="A59" s="281" t="s">
        <v>5828</v>
      </c>
      <c r="B59" s="281" t="s">
        <v>270</v>
      </c>
      <c r="C59" s="299" t="s">
        <v>271</v>
      </c>
      <c r="D59" s="281" t="s">
        <v>232</v>
      </c>
      <c r="E59" s="281" t="s">
        <v>3323</v>
      </c>
      <c r="F59" s="281" t="s">
        <v>234</v>
      </c>
      <c r="G59" s="281" t="s">
        <v>4321</v>
      </c>
      <c r="H59" s="281" t="s">
        <v>6665</v>
      </c>
      <c r="I59" s="281"/>
      <c r="J59" s="323"/>
      <c r="K59" s="281" t="s">
        <v>6887</v>
      </c>
      <c r="L59" s="324"/>
      <c r="M59" s="336" t="s">
        <v>143</v>
      </c>
      <c r="N59" s="324" t="s">
        <v>205</v>
      </c>
      <c r="O59" s="324" t="s">
        <v>206</v>
      </c>
      <c r="P59" s="325"/>
      <c r="Q59" s="281" t="s">
        <v>3182</v>
      </c>
      <c r="R59" s="281" t="s">
        <v>2381</v>
      </c>
      <c r="S59" s="281" t="s">
        <v>1104</v>
      </c>
      <c r="T59" s="281"/>
      <c r="U59" s="281" t="s">
        <v>4169</v>
      </c>
      <c r="V59" s="281" t="s">
        <v>4530</v>
      </c>
      <c r="W59" s="281" t="s">
        <v>5653</v>
      </c>
      <c r="X59" s="326"/>
      <c r="Y59" s="327"/>
      <c r="Z59" s="328"/>
      <c r="AA59" s="328"/>
      <c r="AB59" s="290">
        <f>IF(OR(J59="Fail",ISBLANK(J59)),INDEX('Issue Code Table'!C:C,MATCH(N:N,'Issue Code Table'!A:A,0)),IF(M59="Critical",6,IF(M59="Significant",5,IF(M59="Moderate",3,2))))</f>
        <v>5</v>
      </c>
    </row>
    <row r="60" spans="1:28" ht="111" customHeight="1" x14ac:dyDescent="0.35">
      <c r="A60" s="291" t="s">
        <v>5829</v>
      </c>
      <c r="B60" s="291" t="s">
        <v>270</v>
      </c>
      <c r="C60" s="292" t="s">
        <v>271</v>
      </c>
      <c r="D60" s="291" t="s">
        <v>232</v>
      </c>
      <c r="E60" s="291" t="s">
        <v>3324</v>
      </c>
      <c r="F60" s="291" t="s">
        <v>235</v>
      </c>
      <c r="G60" s="291" t="s">
        <v>4322</v>
      </c>
      <c r="H60" s="291" t="s">
        <v>6658</v>
      </c>
      <c r="I60" s="291"/>
      <c r="J60" s="329"/>
      <c r="K60" s="291" t="s">
        <v>6880</v>
      </c>
      <c r="L60" s="330"/>
      <c r="M60" s="331" t="s">
        <v>143</v>
      </c>
      <c r="N60" s="330" t="s">
        <v>205</v>
      </c>
      <c r="O60" s="330" t="s">
        <v>206</v>
      </c>
      <c r="P60" s="332"/>
      <c r="Q60" s="291" t="s">
        <v>3182</v>
      </c>
      <c r="R60" s="291" t="s">
        <v>2380</v>
      </c>
      <c r="S60" s="291" t="s">
        <v>536</v>
      </c>
      <c r="T60" s="291"/>
      <c r="U60" s="291" t="s">
        <v>4170</v>
      </c>
      <c r="V60" s="291" t="s">
        <v>4531</v>
      </c>
      <c r="W60" s="291" t="s">
        <v>5606</v>
      </c>
      <c r="X60" s="333"/>
      <c r="Y60" s="334"/>
      <c r="Z60" s="335"/>
      <c r="AA60" s="335"/>
      <c r="AB60" s="298">
        <f>IF(OR(J60="Fail",ISBLANK(J60)),INDEX('Issue Code Table'!C:C,MATCH(N:N,'Issue Code Table'!A:A,0)),IF(M60="Critical",6,IF(M60="Significant",5,IF(M60="Moderate",3,2))))</f>
        <v>5</v>
      </c>
    </row>
    <row r="61" spans="1:28" ht="111" customHeight="1" x14ac:dyDescent="0.35">
      <c r="A61" s="281" t="s">
        <v>5830</v>
      </c>
      <c r="B61" s="281" t="s">
        <v>270</v>
      </c>
      <c r="C61" s="299" t="s">
        <v>271</v>
      </c>
      <c r="D61" s="281" t="s">
        <v>232</v>
      </c>
      <c r="E61" s="281" t="s">
        <v>3325</v>
      </c>
      <c r="F61" s="281" t="s">
        <v>233</v>
      </c>
      <c r="G61" s="281" t="s">
        <v>4323</v>
      </c>
      <c r="H61" s="281" t="s">
        <v>6651</v>
      </c>
      <c r="I61" s="281"/>
      <c r="J61" s="323"/>
      <c r="K61" s="281" t="s">
        <v>6873</v>
      </c>
      <c r="L61" s="324"/>
      <c r="M61" s="336" t="s">
        <v>143</v>
      </c>
      <c r="N61" s="324" t="s">
        <v>205</v>
      </c>
      <c r="O61" s="324" t="s">
        <v>206</v>
      </c>
      <c r="P61" s="325"/>
      <c r="Q61" s="281" t="s">
        <v>3183</v>
      </c>
      <c r="R61" s="281" t="s">
        <v>2383</v>
      </c>
      <c r="S61" s="281" t="s">
        <v>1108</v>
      </c>
      <c r="T61" s="281"/>
      <c r="U61" s="281" t="s">
        <v>4171</v>
      </c>
      <c r="V61" s="281" t="s">
        <v>4532</v>
      </c>
      <c r="W61" s="281" t="s">
        <v>5501</v>
      </c>
      <c r="X61" s="326"/>
      <c r="Y61" s="327"/>
      <c r="Z61" s="328"/>
      <c r="AA61" s="328"/>
      <c r="AB61" s="290">
        <f>IF(OR(J61="Fail",ISBLANK(J61)),INDEX('Issue Code Table'!C:C,MATCH(N:N,'Issue Code Table'!A:A,0)),IF(M61="Critical",6,IF(M61="Significant",5,IF(M61="Moderate",3,2))))</f>
        <v>5</v>
      </c>
    </row>
    <row r="62" spans="1:28" ht="111" customHeight="1" x14ac:dyDescent="0.35">
      <c r="A62" s="291" t="s">
        <v>5831</v>
      </c>
      <c r="B62" s="291" t="s">
        <v>270</v>
      </c>
      <c r="C62" s="292" t="s">
        <v>271</v>
      </c>
      <c r="D62" s="291" t="s">
        <v>232</v>
      </c>
      <c r="E62" s="291" t="s">
        <v>3326</v>
      </c>
      <c r="F62" s="291" t="s">
        <v>234</v>
      </c>
      <c r="G62" s="291" t="s">
        <v>4324</v>
      </c>
      <c r="H62" s="291" t="s">
        <v>6663</v>
      </c>
      <c r="I62" s="291"/>
      <c r="J62" s="329"/>
      <c r="K62" s="291" t="s">
        <v>6885</v>
      </c>
      <c r="L62" s="330"/>
      <c r="M62" s="331" t="s">
        <v>143</v>
      </c>
      <c r="N62" s="330" t="s">
        <v>205</v>
      </c>
      <c r="O62" s="330" t="s">
        <v>206</v>
      </c>
      <c r="P62" s="332"/>
      <c r="Q62" s="291" t="s">
        <v>3183</v>
      </c>
      <c r="R62" s="291" t="s">
        <v>2385</v>
      </c>
      <c r="S62" s="291" t="s">
        <v>1112</v>
      </c>
      <c r="T62" s="291"/>
      <c r="U62" s="291" t="s">
        <v>4172</v>
      </c>
      <c r="V62" s="291" t="s">
        <v>4533</v>
      </c>
      <c r="W62" s="291" t="s">
        <v>5611</v>
      </c>
      <c r="X62" s="333"/>
      <c r="Y62" s="334"/>
      <c r="Z62" s="335"/>
      <c r="AA62" s="335"/>
      <c r="AB62" s="298">
        <f>IF(OR(J62="Fail",ISBLANK(J62)),INDEX('Issue Code Table'!C:C,MATCH(N:N,'Issue Code Table'!A:A,0)),IF(M62="Critical",6,IF(M62="Significant",5,IF(M62="Moderate",3,2))))</f>
        <v>5</v>
      </c>
    </row>
    <row r="63" spans="1:28" ht="111" customHeight="1" x14ac:dyDescent="0.35">
      <c r="A63" s="281" t="s">
        <v>5832</v>
      </c>
      <c r="B63" s="281" t="s">
        <v>270</v>
      </c>
      <c r="C63" s="299" t="s">
        <v>271</v>
      </c>
      <c r="D63" s="281" t="s">
        <v>232</v>
      </c>
      <c r="E63" s="281" t="s">
        <v>3327</v>
      </c>
      <c r="F63" s="281" t="s">
        <v>235</v>
      </c>
      <c r="G63" s="281" t="s">
        <v>4325</v>
      </c>
      <c r="H63" s="281" t="s">
        <v>6656</v>
      </c>
      <c r="I63" s="281"/>
      <c r="J63" s="323"/>
      <c r="K63" s="281" t="s">
        <v>6878</v>
      </c>
      <c r="L63" s="324"/>
      <c r="M63" s="336" t="s">
        <v>143</v>
      </c>
      <c r="N63" s="324" t="s">
        <v>205</v>
      </c>
      <c r="O63" s="324" t="s">
        <v>206</v>
      </c>
      <c r="P63" s="325"/>
      <c r="Q63" s="281" t="s">
        <v>3183</v>
      </c>
      <c r="R63" s="281" t="s">
        <v>2384</v>
      </c>
      <c r="S63" s="281" t="s">
        <v>1110</v>
      </c>
      <c r="T63" s="281"/>
      <c r="U63" s="281" t="s">
        <v>4173</v>
      </c>
      <c r="V63" s="281" t="s">
        <v>4534</v>
      </c>
      <c r="W63" s="281" t="s">
        <v>5571</v>
      </c>
      <c r="X63" s="326"/>
      <c r="Y63" s="327"/>
      <c r="Z63" s="328"/>
      <c r="AA63" s="328"/>
      <c r="AB63" s="290">
        <f>IF(OR(J63="Fail",ISBLANK(J63)),INDEX('Issue Code Table'!C:C,MATCH(N:N,'Issue Code Table'!A:A,0)),IF(M63="Critical",6,IF(M63="Significant",5,IF(M63="Moderate",3,2))))</f>
        <v>5</v>
      </c>
    </row>
    <row r="64" spans="1:28" ht="111" customHeight="1" x14ac:dyDescent="0.35">
      <c r="A64" s="291" t="s">
        <v>887</v>
      </c>
      <c r="B64" s="291" t="s">
        <v>137</v>
      </c>
      <c r="C64" s="292" t="s">
        <v>138</v>
      </c>
      <c r="D64" s="291" t="s">
        <v>227</v>
      </c>
      <c r="E64" s="291" t="s">
        <v>3332</v>
      </c>
      <c r="F64" s="291" t="s">
        <v>2610</v>
      </c>
      <c r="G64" s="291" t="s">
        <v>4404</v>
      </c>
      <c r="H64" s="291" t="s">
        <v>6667</v>
      </c>
      <c r="I64" s="291"/>
      <c r="J64" s="329"/>
      <c r="K64" s="291" t="s">
        <v>6889</v>
      </c>
      <c r="L64" s="330"/>
      <c r="M64" s="331" t="s">
        <v>143</v>
      </c>
      <c r="N64" s="330" t="s">
        <v>1994</v>
      </c>
      <c r="O64" s="330" t="s">
        <v>1995</v>
      </c>
      <c r="P64" s="332"/>
      <c r="Q64" s="291" t="s">
        <v>254</v>
      </c>
      <c r="R64" s="291" t="s">
        <v>888</v>
      </c>
      <c r="S64" s="291" t="s">
        <v>1129</v>
      </c>
      <c r="T64" s="291"/>
      <c r="U64" s="291" t="s">
        <v>256</v>
      </c>
      <c r="V64" s="291" t="s">
        <v>3638</v>
      </c>
      <c r="W64" s="291" t="s">
        <v>5502</v>
      </c>
      <c r="X64" s="333"/>
      <c r="Y64" s="334"/>
      <c r="Z64" s="335"/>
      <c r="AA64" s="335"/>
      <c r="AB64" s="298">
        <f>IF(OR(J64="Fail",ISBLANK(J64)),INDEX('Issue Code Table'!C:C,MATCH(N:N,'Issue Code Table'!A:A,0)),IF(M64="Critical",6,IF(M64="Significant",5,IF(M64="Moderate",3,2))))</f>
        <v>5</v>
      </c>
    </row>
    <row r="65" spans="1:28" ht="111" customHeight="1" x14ac:dyDescent="0.35">
      <c r="A65" s="281" t="s">
        <v>5833</v>
      </c>
      <c r="B65" s="281" t="s">
        <v>270</v>
      </c>
      <c r="C65" s="299" t="s">
        <v>271</v>
      </c>
      <c r="D65" s="281" t="s">
        <v>232</v>
      </c>
      <c r="E65" s="281" t="s">
        <v>3328</v>
      </c>
      <c r="F65" s="281" t="s">
        <v>233</v>
      </c>
      <c r="G65" s="281" t="s">
        <v>4326</v>
      </c>
      <c r="H65" s="281" t="s">
        <v>6652</v>
      </c>
      <c r="I65" s="281"/>
      <c r="J65" s="323"/>
      <c r="K65" s="281" t="s">
        <v>6874</v>
      </c>
      <c r="L65" s="324"/>
      <c r="M65" s="336" t="s">
        <v>143</v>
      </c>
      <c r="N65" s="324" t="s">
        <v>205</v>
      </c>
      <c r="O65" s="324" t="s">
        <v>206</v>
      </c>
      <c r="P65" s="325"/>
      <c r="Q65" s="281" t="s">
        <v>3184</v>
      </c>
      <c r="R65" s="281" t="s">
        <v>2387</v>
      </c>
      <c r="S65" s="281" t="s">
        <v>1116</v>
      </c>
      <c r="T65" s="281"/>
      <c r="U65" s="281" t="s">
        <v>4174</v>
      </c>
      <c r="V65" s="281" t="s">
        <v>4535</v>
      </c>
      <c r="W65" s="281" t="s">
        <v>5512</v>
      </c>
      <c r="X65" s="326"/>
      <c r="Y65" s="327"/>
      <c r="Z65" s="328"/>
      <c r="AA65" s="328"/>
      <c r="AB65" s="290">
        <f>IF(OR(J65="Fail",ISBLANK(J65)),INDEX('Issue Code Table'!C:C,MATCH(N:N,'Issue Code Table'!A:A,0)),IF(M65="Critical",6,IF(M65="Significant",5,IF(M65="Moderate",3,2))))</f>
        <v>5</v>
      </c>
    </row>
    <row r="66" spans="1:28" ht="111" customHeight="1" x14ac:dyDescent="0.35">
      <c r="A66" s="291" t="s">
        <v>5834</v>
      </c>
      <c r="B66" s="291" t="s">
        <v>270</v>
      </c>
      <c r="C66" s="292" t="s">
        <v>271</v>
      </c>
      <c r="D66" s="291" t="s">
        <v>232</v>
      </c>
      <c r="E66" s="291" t="s">
        <v>3329</v>
      </c>
      <c r="F66" s="291" t="s">
        <v>234</v>
      </c>
      <c r="G66" s="291" t="s">
        <v>4327</v>
      </c>
      <c r="H66" s="291" t="s">
        <v>6664</v>
      </c>
      <c r="I66" s="291"/>
      <c r="J66" s="329"/>
      <c r="K66" s="291" t="s">
        <v>6886</v>
      </c>
      <c r="L66" s="330"/>
      <c r="M66" s="331" t="s">
        <v>143</v>
      </c>
      <c r="N66" s="330" t="s">
        <v>205</v>
      </c>
      <c r="O66" s="330" t="s">
        <v>206</v>
      </c>
      <c r="P66" s="332"/>
      <c r="Q66" s="291" t="s">
        <v>3184</v>
      </c>
      <c r="R66" s="291" t="s">
        <v>2388</v>
      </c>
      <c r="S66" s="291" t="s">
        <v>1118</v>
      </c>
      <c r="T66" s="291"/>
      <c r="U66" s="291" t="s">
        <v>4175</v>
      </c>
      <c r="V66" s="291" t="s">
        <v>4536</v>
      </c>
      <c r="W66" s="291" t="s">
        <v>5652</v>
      </c>
      <c r="X66" s="333"/>
      <c r="Y66" s="334"/>
      <c r="Z66" s="335"/>
      <c r="AA66" s="335"/>
      <c r="AB66" s="298">
        <f>IF(OR(J66="Fail",ISBLANK(J66)),INDEX('Issue Code Table'!C:C,MATCH(N:N,'Issue Code Table'!A:A,0)),IF(M66="Critical",6,IF(M66="Significant",5,IF(M66="Moderate",3,2))))</f>
        <v>5</v>
      </c>
    </row>
    <row r="67" spans="1:28" ht="111" customHeight="1" x14ac:dyDescent="0.35">
      <c r="A67" s="281" t="s">
        <v>5835</v>
      </c>
      <c r="B67" s="281" t="s">
        <v>270</v>
      </c>
      <c r="C67" s="299" t="s">
        <v>271</v>
      </c>
      <c r="D67" s="281" t="s">
        <v>232</v>
      </c>
      <c r="E67" s="281" t="s">
        <v>3330</v>
      </c>
      <c r="F67" s="281" t="s">
        <v>235</v>
      </c>
      <c r="G67" s="281" t="s">
        <v>4328</v>
      </c>
      <c r="H67" s="281" t="s">
        <v>6657</v>
      </c>
      <c r="I67" s="281"/>
      <c r="J67" s="323"/>
      <c r="K67" s="281" t="s">
        <v>6879</v>
      </c>
      <c r="L67" s="324"/>
      <c r="M67" s="336" t="s">
        <v>143</v>
      </c>
      <c r="N67" s="324" t="s">
        <v>205</v>
      </c>
      <c r="O67" s="324" t="s">
        <v>206</v>
      </c>
      <c r="P67" s="325"/>
      <c r="Q67" s="281" t="s">
        <v>3184</v>
      </c>
      <c r="R67" s="281" t="s">
        <v>2386</v>
      </c>
      <c r="S67" s="281" t="s">
        <v>1114</v>
      </c>
      <c r="T67" s="281"/>
      <c r="U67" s="281" t="s">
        <v>4176</v>
      </c>
      <c r="V67" s="281" t="s">
        <v>4537</v>
      </c>
      <c r="W67" s="281" t="s">
        <v>5592</v>
      </c>
      <c r="X67" s="326"/>
      <c r="Y67" s="327"/>
      <c r="Z67" s="328"/>
      <c r="AA67" s="328"/>
      <c r="AB67" s="290">
        <f>IF(OR(J67="Fail",ISBLANK(J67)),INDEX('Issue Code Table'!C:C,MATCH(N:N,'Issue Code Table'!A:A,0)),IF(M67="Critical",6,IF(M67="Significant",5,IF(M67="Moderate",3,2))))</f>
        <v>5</v>
      </c>
    </row>
    <row r="68" spans="1:28" ht="111" customHeight="1" x14ac:dyDescent="0.35">
      <c r="A68" s="291" t="s">
        <v>5836</v>
      </c>
      <c r="B68" s="291" t="s">
        <v>137</v>
      </c>
      <c r="C68" s="292" t="s">
        <v>138</v>
      </c>
      <c r="D68" s="291" t="s">
        <v>227</v>
      </c>
      <c r="E68" s="291" t="s">
        <v>3331</v>
      </c>
      <c r="F68" s="291" t="s">
        <v>2530</v>
      </c>
      <c r="G68" s="291" t="s">
        <v>4329</v>
      </c>
      <c r="H68" s="291" t="s">
        <v>6608</v>
      </c>
      <c r="I68" s="291"/>
      <c r="J68" s="329"/>
      <c r="K68" s="291" t="s">
        <v>6832</v>
      </c>
      <c r="L68" s="330" t="s">
        <v>6054</v>
      </c>
      <c r="M68" s="331" t="s">
        <v>143</v>
      </c>
      <c r="N68" s="330" t="s">
        <v>1994</v>
      </c>
      <c r="O68" s="330" t="s">
        <v>1995</v>
      </c>
      <c r="P68" s="332"/>
      <c r="Q68" s="291" t="s">
        <v>254</v>
      </c>
      <c r="R68" s="291" t="s">
        <v>255</v>
      </c>
      <c r="S68" s="291" t="s">
        <v>2867</v>
      </c>
      <c r="T68" s="291"/>
      <c r="U68" s="291" t="s">
        <v>260</v>
      </c>
      <c r="V68" s="291" t="s">
        <v>3578</v>
      </c>
      <c r="W68" s="291" t="s">
        <v>5499</v>
      </c>
      <c r="X68" s="333"/>
      <c r="Y68" s="334"/>
      <c r="Z68" s="335"/>
      <c r="AA68" s="335"/>
      <c r="AB68" s="298">
        <f>IF(OR(J68="Fail",ISBLANK(J68)),INDEX('Issue Code Table'!C:C,MATCH(N:N,'Issue Code Table'!A:A,0)),IF(M68="Critical",6,IF(M68="Significant",5,IF(M68="Moderate",3,2))))</f>
        <v>5</v>
      </c>
    </row>
    <row r="69" spans="1:28" ht="111" customHeight="1" x14ac:dyDescent="0.35">
      <c r="A69" s="281" t="s">
        <v>5837</v>
      </c>
      <c r="B69" s="281" t="s">
        <v>137</v>
      </c>
      <c r="C69" s="299" t="s">
        <v>138</v>
      </c>
      <c r="D69" s="281" t="s">
        <v>232</v>
      </c>
      <c r="E69" s="281" t="s">
        <v>544</v>
      </c>
      <c r="F69" s="281" t="s">
        <v>2609</v>
      </c>
      <c r="G69" s="281" t="s">
        <v>4330</v>
      </c>
      <c r="H69" s="281" t="s">
        <v>6609</v>
      </c>
      <c r="I69" s="281"/>
      <c r="J69" s="323"/>
      <c r="K69" s="281" t="s">
        <v>6833</v>
      </c>
      <c r="L69" s="324" t="s">
        <v>6054</v>
      </c>
      <c r="M69" s="336" t="s">
        <v>143</v>
      </c>
      <c r="N69" s="324" t="s">
        <v>1994</v>
      </c>
      <c r="O69" s="324" t="s">
        <v>1995</v>
      </c>
      <c r="P69" s="325"/>
      <c r="Q69" s="281" t="s">
        <v>254</v>
      </c>
      <c r="R69" s="281" t="s">
        <v>258</v>
      </c>
      <c r="S69" s="281" t="s">
        <v>259</v>
      </c>
      <c r="T69" s="281"/>
      <c r="U69" s="281" t="s">
        <v>4177</v>
      </c>
      <c r="V69" s="281" t="s">
        <v>4538</v>
      </c>
      <c r="W69" s="281" t="s">
        <v>5500</v>
      </c>
      <c r="X69" s="326"/>
      <c r="Y69" s="327"/>
      <c r="Z69" s="328"/>
      <c r="AA69" s="328"/>
      <c r="AB69" s="290">
        <f>IF(OR(J69="Fail",ISBLANK(J69)),INDEX('Issue Code Table'!C:C,MATCH(N:N,'Issue Code Table'!A:A,0)),IF(M69="Critical",6,IF(M69="Significant",5,IF(M69="Moderate",3,2))))</f>
        <v>5</v>
      </c>
    </row>
    <row r="70" spans="1:28" ht="111" customHeight="1" x14ac:dyDescent="0.35">
      <c r="A70" s="291" t="s">
        <v>5838</v>
      </c>
      <c r="B70" s="291" t="s">
        <v>200</v>
      </c>
      <c r="C70" s="292" t="s">
        <v>201</v>
      </c>
      <c r="D70" s="291" t="s">
        <v>232</v>
      </c>
      <c r="E70" s="291" t="s">
        <v>3341</v>
      </c>
      <c r="F70" s="291" t="s">
        <v>2531</v>
      </c>
      <c r="G70" s="291" t="s">
        <v>2652</v>
      </c>
      <c r="H70" s="291" t="s">
        <v>6711</v>
      </c>
      <c r="I70" s="291"/>
      <c r="J70" s="329"/>
      <c r="K70" s="291" t="s">
        <v>6934</v>
      </c>
      <c r="L70" s="330"/>
      <c r="M70" s="331" t="s">
        <v>143</v>
      </c>
      <c r="N70" s="330" t="s">
        <v>553</v>
      </c>
      <c r="O70" s="330" t="s">
        <v>2032</v>
      </c>
      <c r="P70" s="332"/>
      <c r="Q70" s="291" t="s">
        <v>274</v>
      </c>
      <c r="R70" s="291" t="s">
        <v>279</v>
      </c>
      <c r="S70" s="291" t="s">
        <v>2868</v>
      </c>
      <c r="T70" s="291"/>
      <c r="U70" s="291" t="s">
        <v>2967</v>
      </c>
      <c r="V70" s="291" t="s">
        <v>3580</v>
      </c>
      <c r="W70" s="291" t="s">
        <v>5510</v>
      </c>
      <c r="X70" s="333"/>
      <c r="Y70" s="334"/>
      <c r="Z70" s="335"/>
      <c r="AA70" s="335"/>
      <c r="AB70" s="298">
        <f>IF(OR(J70="Fail",ISBLANK(J70)),INDEX('Issue Code Table'!C:C,MATCH(N:N,'Issue Code Table'!A:A,0)),IF(M70="Critical",6,IF(M70="Significant",5,IF(M70="Moderate",3,2))))</f>
        <v>5</v>
      </c>
    </row>
    <row r="71" spans="1:28" ht="111" customHeight="1" x14ac:dyDescent="0.35">
      <c r="A71" s="281" t="s">
        <v>5839</v>
      </c>
      <c r="B71" s="281" t="s">
        <v>270</v>
      </c>
      <c r="C71" s="306" t="s">
        <v>271</v>
      </c>
      <c r="D71" s="281" t="s">
        <v>232</v>
      </c>
      <c r="E71" s="281" t="s">
        <v>3334</v>
      </c>
      <c r="F71" s="281" t="s">
        <v>557</v>
      </c>
      <c r="G71" s="281" t="s">
        <v>2786</v>
      </c>
      <c r="H71" s="281" t="s">
        <v>6728</v>
      </c>
      <c r="I71" s="281"/>
      <c r="J71" s="323"/>
      <c r="K71" s="281" t="s">
        <v>6951</v>
      </c>
      <c r="L71" s="324"/>
      <c r="M71" s="336" t="s">
        <v>143</v>
      </c>
      <c r="N71" s="324" t="s">
        <v>558</v>
      </c>
      <c r="O71" s="324" t="s">
        <v>1744</v>
      </c>
      <c r="P71" s="325"/>
      <c r="Q71" s="281" t="s">
        <v>286</v>
      </c>
      <c r="R71" s="281" t="s">
        <v>4063</v>
      </c>
      <c r="S71" s="281" t="s">
        <v>561</v>
      </c>
      <c r="T71" s="281"/>
      <c r="U71" s="281" t="s">
        <v>3099</v>
      </c>
      <c r="V71" s="281" t="s">
        <v>3696</v>
      </c>
      <c r="W71" s="281" t="s">
        <v>5685</v>
      </c>
      <c r="X71" s="326"/>
      <c r="Y71" s="327"/>
      <c r="Z71" s="328"/>
      <c r="AA71" s="328"/>
      <c r="AB71" s="290">
        <f>IF(OR(J71="Fail",ISBLANK(J71)),INDEX('Issue Code Table'!C:C,MATCH(N:N,'Issue Code Table'!A:A,0)),IF(M71="Critical",6,IF(M71="Significant",5,IF(M71="Moderate",3,2))))</f>
        <v>4</v>
      </c>
    </row>
    <row r="72" spans="1:28" ht="111" customHeight="1" x14ac:dyDescent="0.35">
      <c r="A72" s="291" t="s">
        <v>5840</v>
      </c>
      <c r="B72" s="291" t="s">
        <v>270</v>
      </c>
      <c r="C72" s="302" t="s">
        <v>271</v>
      </c>
      <c r="D72" s="291" t="s">
        <v>232</v>
      </c>
      <c r="E72" s="291" t="s">
        <v>563</v>
      </c>
      <c r="F72" s="291" t="s">
        <v>1149</v>
      </c>
      <c r="G72" s="291" t="s">
        <v>2787</v>
      </c>
      <c r="H72" s="291" t="s">
        <v>6729</v>
      </c>
      <c r="I72" s="291"/>
      <c r="J72" s="329"/>
      <c r="K72" s="291" t="s">
        <v>6952</v>
      </c>
      <c r="L72" s="330"/>
      <c r="M72" s="331" t="s">
        <v>143</v>
      </c>
      <c r="N72" s="330" t="s">
        <v>558</v>
      </c>
      <c r="O72" s="330" t="s">
        <v>1744</v>
      </c>
      <c r="P72" s="332"/>
      <c r="Q72" s="291" t="s">
        <v>286</v>
      </c>
      <c r="R72" s="291" t="s">
        <v>4064</v>
      </c>
      <c r="S72" s="291" t="s">
        <v>564</v>
      </c>
      <c r="T72" s="291" t="s">
        <v>7063</v>
      </c>
      <c r="U72" s="291" t="s">
        <v>3100</v>
      </c>
      <c r="V72" s="291" t="s">
        <v>3697</v>
      </c>
      <c r="W72" s="291" t="s">
        <v>5686</v>
      </c>
      <c r="X72" s="333"/>
      <c r="Y72" s="334"/>
      <c r="Z72" s="335"/>
      <c r="AA72" s="335"/>
      <c r="AB72" s="298">
        <f>IF(OR(J72="Fail",ISBLANK(J72)),INDEX('Issue Code Table'!C:C,MATCH(N:N,'Issue Code Table'!A:A,0)),IF(M72="Critical",6,IF(M72="Significant",5,IF(M72="Moderate",3,2))))</f>
        <v>4</v>
      </c>
    </row>
    <row r="73" spans="1:28" ht="111" customHeight="1" x14ac:dyDescent="0.35">
      <c r="A73" s="281" t="s">
        <v>5841</v>
      </c>
      <c r="B73" s="281" t="s">
        <v>270</v>
      </c>
      <c r="C73" s="306" t="s">
        <v>271</v>
      </c>
      <c r="D73" s="281" t="s">
        <v>232</v>
      </c>
      <c r="E73" s="281" t="s">
        <v>3335</v>
      </c>
      <c r="F73" s="281" t="s">
        <v>1151</v>
      </c>
      <c r="G73" s="281" t="s">
        <v>2788</v>
      </c>
      <c r="H73" s="281" t="s">
        <v>6730</v>
      </c>
      <c r="I73" s="281"/>
      <c r="J73" s="323"/>
      <c r="K73" s="281" t="s">
        <v>6953</v>
      </c>
      <c r="L73" s="324"/>
      <c r="M73" s="336" t="s">
        <v>143</v>
      </c>
      <c r="N73" s="324" t="s">
        <v>558</v>
      </c>
      <c r="O73" s="324" t="s">
        <v>1744</v>
      </c>
      <c r="P73" s="325"/>
      <c r="Q73" s="281" t="s">
        <v>286</v>
      </c>
      <c r="R73" s="281" t="s">
        <v>4065</v>
      </c>
      <c r="S73" s="281" t="s">
        <v>566</v>
      </c>
      <c r="T73" s="281"/>
      <c r="U73" s="281" t="s">
        <v>3101</v>
      </c>
      <c r="V73" s="281" t="s">
        <v>3698</v>
      </c>
      <c r="W73" s="281" t="s">
        <v>5688</v>
      </c>
      <c r="X73" s="326"/>
      <c r="Y73" s="327"/>
      <c r="Z73" s="328"/>
      <c r="AA73" s="328"/>
      <c r="AB73" s="290">
        <f>IF(OR(J73="Fail",ISBLANK(J73)),INDEX('Issue Code Table'!C:C,MATCH(N:N,'Issue Code Table'!A:A,0)),IF(M73="Critical",6,IF(M73="Significant",5,IF(M73="Moderate",3,2))))</f>
        <v>4</v>
      </c>
    </row>
    <row r="74" spans="1:28" ht="111" customHeight="1" x14ac:dyDescent="0.35">
      <c r="A74" s="291" t="s">
        <v>5842</v>
      </c>
      <c r="B74" s="291" t="s">
        <v>270</v>
      </c>
      <c r="C74" s="302" t="s">
        <v>271</v>
      </c>
      <c r="D74" s="291" t="s">
        <v>232</v>
      </c>
      <c r="E74" s="291" t="s">
        <v>1153</v>
      </c>
      <c r="F74" s="291" t="s">
        <v>2612</v>
      </c>
      <c r="G74" s="291" t="s">
        <v>2789</v>
      </c>
      <c r="H74" s="291" t="s">
        <v>6772</v>
      </c>
      <c r="I74" s="291"/>
      <c r="J74" s="329"/>
      <c r="K74" s="291" t="s">
        <v>6996</v>
      </c>
      <c r="L74" s="330"/>
      <c r="M74" s="331" t="s">
        <v>143</v>
      </c>
      <c r="N74" s="330" t="s">
        <v>558</v>
      </c>
      <c r="O74" s="330" t="s">
        <v>1744</v>
      </c>
      <c r="P74" s="332"/>
      <c r="Q74" s="291" t="s">
        <v>286</v>
      </c>
      <c r="R74" s="291" t="s">
        <v>4101</v>
      </c>
      <c r="S74" s="291" t="s">
        <v>567</v>
      </c>
      <c r="T74" s="291"/>
      <c r="U74" s="291" t="s">
        <v>4178</v>
      </c>
      <c r="V74" s="291" t="s">
        <v>4543</v>
      </c>
      <c r="W74" s="291" t="s">
        <v>7206</v>
      </c>
      <c r="X74" s="333"/>
      <c r="Y74" s="334"/>
      <c r="Z74" s="335"/>
      <c r="AA74" s="335"/>
      <c r="AB74" s="298">
        <f>IF(OR(J74="Fail",ISBLANK(J74)),INDEX('Issue Code Table'!C:C,MATCH(N:N,'Issue Code Table'!A:A,0)),IF(M74="Critical",6,IF(M74="Significant",5,IF(M74="Moderate",3,2))))</f>
        <v>4</v>
      </c>
    </row>
    <row r="75" spans="1:28" ht="111" customHeight="1" x14ac:dyDescent="0.35">
      <c r="A75" s="281" t="s">
        <v>5843</v>
      </c>
      <c r="B75" s="281" t="s">
        <v>270</v>
      </c>
      <c r="C75" s="306" t="s">
        <v>271</v>
      </c>
      <c r="D75" s="281" t="s">
        <v>232</v>
      </c>
      <c r="E75" s="281" t="s">
        <v>569</v>
      </c>
      <c r="F75" s="281" t="s">
        <v>4462</v>
      </c>
      <c r="G75" s="281" t="s">
        <v>4331</v>
      </c>
      <c r="H75" s="281" t="s">
        <v>6558</v>
      </c>
      <c r="I75" s="281"/>
      <c r="J75" s="323"/>
      <c r="K75" s="281" t="s">
        <v>6782</v>
      </c>
      <c r="L75" s="324"/>
      <c r="M75" s="336" t="s">
        <v>143</v>
      </c>
      <c r="N75" s="324" t="s">
        <v>314</v>
      </c>
      <c r="O75" s="324" t="s">
        <v>1582</v>
      </c>
      <c r="P75" s="325"/>
      <c r="Q75" s="281" t="s">
        <v>286</v>
      </c>
      <c r="R75" s="281" t="s">
        <v>4066</v>
      </c>
      <c r="S75" s="281" t="s">
        <v>570</v>
      </c>
      <c r="T75" s="281"/>
      <c r="U75" s="281" t="s">
        <v>571</v>
      </c>
      <c r="V75" s="281" t="s">
        <v>4544</v>
      </c>
      <c r="W75" s="281" t="s">
        <v>5603</v>
      </c>
      <c r="X75" s="326"/>
      <c r="Y75" s="327"/>
      <c r="Z75" s="328"/>
      <c r="AA75" s="328"/>
      <c r="AB75" s="290">
        <f>IF(OR(J75="Fail",ISBLANK(J75)),INDEX('Issue Code Table'!C:C,MATCH(N:N,'Issue Code Table'!A:A,0)),IF(M75="Critical",6,IF(M75="Significant",5,IF(M75="Moderate",3,2))))</f>
        <v>5</v>
      </c>
    </row>
    <row r="76" spans="1:28" ht="111" customHeight="1" x14ac:dyDescent="0.35">
      <c r="A76" s="291" t="s">
        <v>5844</v>
      </c>
      <c r="B76" s="291" t="s">
        <v>270</v>
      </c>
      <c r="C76" s="302" t="s">
        <v>271</v>
      </c>
      <c r="D76" s="291" t="s">
        <v>232</v>
      </c>
      <c r="E76" s="291" t="s">
        <v>3336</v>
      </c>
      <c r="F76" s="291" t="s">
        <v>576</v>
      </c>
      <c r="G76" s="291" t="s">
        <v>2791</v>
      </c>
      <c r="H76" s="291" t="s">
        <v>6771</v>
      </c>
      <c r="I76" s="291"/>
      <c r="J76" s="329"/>
      <c r="K76" s="291" t="s">
        <v>6995</v>
      </c>
      <c r="L76" s="330"/>
      <c r="M76" s="331" t="s">
        <v>143</v>
      </c>
      <c r="N76" s="330" t="s">
        <v>314</v>
      </c>
      <c r="O76" s="330" t="s">
        <v>1582</v>
      </c>
      <c r="P76" s="332"/>
      <c r="Q76" s="291" t="s">
        <v>286</v>
      </c>
      <c r="R76" s="291" t="s">
        <v>4068</v>
      </c>
      <c r="S76" s="291" t="s">
        <v>577</v>
      </c>
      <c r="T76" s="291"/>
      <c r="U76" s="291" t="s">
        <v>3104</v>
      </c>
      <c r="V76" s="291" t="s">
        <v>3701</v>
      </c>
      <c r="W76" s="291" t="s">
        <v>7207</v>
      </c>
      <c r="X76" s="333"/>
      <c r="Y76" s="334"/>
      <c r="Z76" s="335"/>
      <c r="AA76" s="335"/>
      <c r="AB76" s="298">
        <f>IF(OR(J76="Fail",ISBLANK(J76)),INDEX('Issue Code Table'!C:C,MATCH(N:N,'Issue Code Table'!A:A,0)),IF(M76="Critical",6,IF(M76="Significant",5,IF(M76="Moderate",3,2))))</f>
        <v>5</v>
      </c>
    </row>
    <row r="77" spans="1:28" ht="111" customHeight="1" x14ac:dyDescent="0.35">
      <c r="A77" s="281" t="s">
        <v>5845</v>
      </c>
      <c r="B77" s="281" t="s">
        <v>270</v>
      </c>
      <c r="C77" s="306" t="s">
        <v>271</v>
      </c>
      <c r="D77" s="281" t="s">
        <v>232</v>
      </c>
      <c r="E77" s="281" t="s">
        <v>3337</v>
      </c>
      <c r="F77" s="281" t="s">
        <v>573</v>
      </c>
      <c r="G77" s="281" t="s">
        <v>2790</v>
      </c>
      <c r="H77" s="281" t="s">
        <v>6731</v>
      </c>
      <c r="I77" s="281"/>
      <c r="J77" s="323"/>
      <c r="K77" s="281" t="s">
        <v>6954</v>
      </c>
      <c r="L77" s="324"/>
      <c r="M77" s="336" t="s">
        <v>143</v>
      </c>
      <c r="N77" s="324" t="s">
        <v>314</v>
      </c>
      <c r="O77" s="324" t="s">
        <v>1582</v>
      </c>
      <c r="P77" s="325"/>
      <c r="Q77" s="281" t="s">
        <v>286</v>
      </c>
      <c r="R77" s="281" t="s">
        <v>4067</v>
      </c>
      <c r="S77" s="281" t="s">
        <v>574</v>
      </c>
      <c r="T77" s="281"/>
      <c r="U77" s="281" t="s">
        <v>3103</v>
      </c>
      <c r="V77" s="281" t="s">
        <v>3700</v>
      </c>
      <c r="W77" s="281" t="s">
        <v>5689</v>
      </c>
      <c r="X77" s="326"/>
      <c r="Y77" s="327"/>
      <c r="Z77" s="328"/>
      <c r="AA77" s="328"/>
      <c r="AB77" s="290">
        <f>IF(OR(J77="Fail",ISBLANK(J77)),INDEX('Issue Code Table'!C:C,MATCH(N:N,'Issue Code Table'!A:A,0)),IF(M77="Critical",6,IF(M77="Significant",5,IF(M77="Moderate",3,2))))</f>
        <v>5</v>
      </c>
    </row>
    <row r="78" spans="1:28" ht="111" customHeight="1" x14ac:dyDescent="0.35">
      <c r="A78" s="291" t="s">
        <v>5846</v>
      </c>
      <c r="B78" s="291" t="s">
        <v>369</v>
      </c>
      <c r="C78" s="292" t="s">
        <v>868</v>
      </c>
      <c r="D78" s="291" t="s">
        <v>232</v>
      </c>
      <c r="E78" s="291" t="s">
        <v>3348</v>
      </c>
      <c r="F78" s="291" t="s">
        <v>2535</v>
      </c>
      <c r="G78" s="291" t="s">
        <v>2657</v>
      </c>
      <c r="H78" s="291" t="s">
        <v>6759</v>
      </c>
      <c r="I78" s="291"/>
      <c r="J78" s="329"/>
      <c r="K78" s="291" t="s">
        <v>6983</v>
      </c>
      <c r="L78" s="330"/>
      <c r="M78" s="331" t="s">
        <v>143</v>
      </c>
      <c r="N78" s="330" t="s">
        <v>172</v>
      </c>
      <c r="O78" s="330" t="s">
        <v>1964</v>
      </c>
      <c r="P78" s="332"/>
      <c r="Q78" s="291" t="s">
        <v>3173</v>
      </c>
      <c r="R78" s="291" t="s">
        <v>2439</v>
      </c>
      <c r="S78" s="291" t="s">
        <v>2873</v>
      </c>
      <c r="T78" s="291" t="s">
        <v>7089</v>
      </c>
      <c r="U78" s="291" t="s">
        <v>7213</v>
      </c>
      <c r="V78" s="291" t="s">
        <v>7214</v>
      </c>
      <c r="W78" s="291" t="s">
        <v>7204</v>
      </c>
      <c r="X78" s="333"/>
      <c r="Y78" s="334"/>
      <c r="Z78" s="335"/>
      <c r="AA78" s="335"/>
      <c r="AB78" s="298">
        <f>IF(OR(J78="Fail",ISBLANK(J78)),INDEX('Issue Code Table'!C:C,MATCH(N:N,'Issue Code Table'!A:A,0)),IF(M78="Critical",6,IF(M78="Significant",5,IF(M78="Moderate",3,2))))</f>
        <v>6</v>
      </c>
    </row>
    <row r="79" spans="1:28" ht="111" customHeight="1" x14ac:dyDescent="0.35">
      <c r="A79" s="281" t="s">
        <v>5847</v>
      </c>
      <c r="B79" s="281" t="s">
        <v>369</v>
      </c>
      <c r="C79" s="299" t="s">
        <v>868</v>
      </c>
      <c r="D79" s="281" t="s">
        <v>232</v>
      </c>
      <c r="E79" s="281" t="s">
        <v>3347</v>
      </c>
      <c r="F79" s="281" t="s">
        <v>2534</v>
      </c>
      <c r="G79" s="281" t="s">
        <v>2656</v>
      </c>
      <c r="H79" s="281" t="s">
        <v>6760</v>
      </c>
      <c r="I79" s="281"/>
      <c r="J79" s="323"/>
      <c r="K79" s="281" t="s">
        <v>6984</v>
      </c>
      <c r="L79" s="324"/>
      <c r="M79" s="336" t="s">
        <v>143</v>
      </c>
      <c r="N79" s="324" t="s">
        <v>172</v>
      </c>
      <c r="O79" s="324" t="s">
        <v>1964</v>
      </c>
      <c r="P79" s="325"/>
      <c r="Q79" s="281" t="s">
        <v>3173</v>
      </c>
      <c r="R79" s="281" t="s">
        <v>2440</v>
      </c>
      <c r="S79" s="281" t="s">
        <v>2872</v>
      </c>
      <c r="T79" s="281"/>
      <c r="U79" s="281" t="s">
        <v>4179</v>
      </c>
      <c r="V79" s="281" t="s">
        <v>4545</v>
      </c>
      <c r="W79" s="281" t="s">
        <v>7205</v>
      </c>
      <c r="X79" s="326"/>
      <c r="Y79" s="327"/>
      <c r="Z79" s="328"/>
      <c r="AA79" s="328"/>
      <c r="AB79" s="290">
        <f>IF(OR(J79="Fail",ISBLANK(J79)),INDEX('Issue Code Table'!C:C,MATCH(N:N,'Issue Code Table'!A:A,0)),IF(M79="Critical",6,IF(M79="Significant",5,IF(M79="Moderate",3,2))))</f>
        <v>6</v>
      </c>
    </row>
    <row r="80" spans="1:28" ht="111" customHeight="1" x14ac:dyDescent="0.35">
      <c r="A80" s="291" t="s">
        <v>5848</v>
      </c>
      <c r="B80" s="291" t="s">
        <v>270</v>
      </c>
      <c r="C80" s="302" t="s">
        <v>271</v>
      </c>
      <c r="D80" s="291" t="s">
        <v>232</v>
      </c>
      <c r="E80" s="291" t="s">
        <v>3354</v>
      </c>
      <c r="F80" s="291" t="s">
        <v>305</v>
      </c>
      <c r="G80" s="291" t="s">
        <v>2795</v>
      </c>
      <c r="H80" s="291" t="s">
        <v>6565</v>
      </c>
      <c r="I80" s="291"/>
      <c r="J80" s="329"/>
      <c r="K80" s="291" t="s">
        <v>6789</v>
      </c>
      <c r="L80" s="330"/>
      <c r="M80" s="331" t="s">
        <v>143</v>
      </c>
      <c r="N80" s="330" t="s">
        <v>1461</v>
      </c>
      <c r="O80" s="330" t="s">
        <v>1462</v>
      </c>
      <c r="P80" s="332"/>
      <c r="Q80" s="291" t="s">
        <v>297</v>
      </c>
      <c r="R80" s="291" t="s">
        <v>585</v>
      </c>
      <c r="S80" s="291" t="s">
        <v>4293</v>
      </c>
      <c r="T80" s="291"/>
      <c r="U80" s="291" t="s">
        <v>4181</v>
      </c>
      <c r="V80" s="291" t="s">
        <v>4548</v>
      </c>
      <c r="W80" s="291" t="s">
        <v>5518</v>
      </c>
      <c r="X80" s="333"/>
      <c r="Y80" s="334"/>
      <c r="Z80" s="335"/>
      <c r="AA80" s="335"/>
      <c r="AB80" s="298">
        <f>IF(OR(J80="Fail",ISBLANK(J80)),INDEX('Issue Code Table'!C:C,MATCH(N:N,'Issue Code Table'!A:A,0)),IF(M80="Critical",6,IF(M80="Significant",5,IF(M80="Moderate",3,2))))</f>
        <v>4</v>
      </c>
    </row>
    <row r="81" spans="1:28" ht="111" customHeight="1" x14ac:dyDescent="0.35">
      <c r="A81" s="281" t="s">
        <v>5849</v>
      </c>
      <c r="B81" s="281" t="s">
        <v>270</v>
      </c>
      <c r="C81" s="306" t="s">
        <v>271</v>
      </c>
      <c r="D81" s="281" t="s">
        <v>232</v>
      </c>
      <c r="E81" s="281" t="s">
        <v>3355</v>
      </c>
      <c r="F81" s="281" t="s">
        <v>306</v>
      </c>
      <c r="G81" s="281" t="s">
        <v>2796</v>
      </c>
      <c r="H81" s="281" t="s">
        <v>6563</v>
      </c>
      <c r="I81" s="281"/>
      <c r="J81" s="323"/>
      <c r="K81" s="281" t="s">
        <v>6787</v>
      </c>
      <c r="L81" s="324"/>
      <c r="M81" s="336" t="s">
        <v>143</v>
      </c>
      <c r="N81" s="324" t="s">
        <v>1461</v>
      </c>
      <c r="O81" s="324" t="s">
        <v>1462</v>
      </c>
      <c r="P81" s="325"/>
      <c r="Q81" s="281" t="s">
        <v>297</v>
      </c>
      <c r="R81" s="281" t="s">
        <v>587</v>
      </c>
      <c r="S81" s="281" t="s">
        <v>4294</v>
      </c>
      <c r="T81" s="281"/>
      <c r="U81" s="281" t="s">
        <v>3109</v>
      </c>
      <c r="V81" s="281" t="s">
        <v>3706</v>
      </c>
      <c r="W81" s="281" t="s">
        <v>5516</v>
      </c>
      <c r="X81" s="326"/>
      <c r="Y81" s="327"/>
      <c r="Z81" s="328"/>
      <c r="AA81" s="328"/>
      <c r="AB81" s="290">
        <f>IF(OR(J81="Fail",ISBLANK(J81)),INDEX('Issue Code Table'!C:C,MATCH(N:N,'Issue Code Table'!A:A,0)),IF(M81="Critical",6,IF(M81="Significant",5,IF(M81="Moderate",3,2))))</f>
        <v>4</v>
      </c>
    </row>
    <row r="82" spans="1:28" ht="111" customHeight="1" x14ac:dyDescent="0.35">
      <c r="A82" s="291" t="s">
        <v>5850</v>
      </c>
      <c r="B82" s="291" t="s">
        <v>270</v>
      </c>
      <c r="C82" s="302" t="s">
        <v>271</v>
      </c>
      <c r="D82" s="291" t="s">
        <v>232</v>
      </c>
      <c r="E82" s="291" t="s">
        <v>3356</v>
      </c>
      <c r="F82" s="291" t="s">
        <v>307</v>
      </c>
      <c r="G82" s="291" t="s">
        <v>2797</v>
      </c>
      <c r="H82" s="291" t="s">
        <v>6564</v>
      </c>
      <c r="I82" s="291"/>
      <c r="J82" s="329"/>
      <c r="K82" s="291" t="s">
        <v>6788</v>
      </c>
      <c r="L82" s="330"/>
      <c r="M82" s="331" t="s">
        <v>143</v>
      </c>
      <c r="N82" s="330" t="s">
        <v>1461</v>
      </c>
      <c r="O82" s="330" t="s">
        <v>1462</v>
      </c>
      <c r="P82" s="332"/>
      <c r="Q82" s="291" t="s">
        <v>297</v>
      </c>
      <c r="R82" s="291" t="s">
        <v>589</v>
      </c>
      <c r="S82" s="291" t="s">
        <v>4295</v>
      </c>
      <c r="T82" s="291"/>
      <c r="U82" s="291" t="s">
        <v>3110</v>
      </c>
      <c r="V82" s="291" t="s">
        <v>3707</v>
      </c>
      <c r="W82" s="291" t="s">
        <v>5517</v>
      </c>
      <c r="X82" s="333"/>
      <c r="Y82" s="334"/>
      <c r="Z82" s="335"/>
      <c r="AA82" s="335"/>
      <c r="AB82" s="298">
        <f>IF(OR(J82="Fail",ISBLANK(J82)),INDEX('Issue Code Table'!C:C,MATCH(N:N,'Issue Code Table'!A:A,0)),IF(M82="Critical",6,IF(M82="Significant",5,IF(M82="Moderate",3,2))))</f>
        <v>4</v>
      </c>
    </row>
    <row r="83" spans="1:28" ht="111" customHeight="1" x14ac:dyDescent="0.35">
      <c r="A83" s="281" t="s">
        <v>5851</v>
      </c>
      <c r="B83" s="281" t="s">
        <v>239</v>
      </c>
      <c r="C83" s="299" t="s">
        <v>240</v>
      </c>
      <c r="D83" s="281" t="s">
        <v>232</v>
      </c>
      <c r="E83" s="281" t="s">
        <v>3351</v>
      </c>
      <c r="F83" s="281" t="s">
        <v>300</v>
      </c>
      <c r="G83" s="281" t="s">
        <v>4332</v>
      </c>
      <c r="H83" s="281" t="s">
        <v>6634</v>
      </c>
      <c r="I83" s="281"/>
      <c r="J83" s="323"/>
      <c r="K83" s="281" t="s">
        <v>6856</v>
      </c>
      <c r="L83" s="324"/>
      <c r="M83" s="336" t="s">
        <v>218</v>
      </c>
      <c r="N83" s="324" t="s">
        <v>5030</v>
      </c>
      <c r="O83" s="324" t="s">
        <v>5029</v>
      </c>
      <c r="P83" s="325"/>
      <c r="Q83" s="281" t="s">
        <v>297</v>
      </c>
      <c r="R83" s="281" t="s">
        <v>302</v>
      </c>
      <c r="S83" s="281" t="s">
        <v>303</v>
      </c>
      <c r="T83" s="281"/>
      <c r="U83" s="281" t="s">
        <v>4180</v>
      </c>
      <c r="V83" s="281" t="s">
        <v>4547</v>
      </c>
      <c r="W83" s="281" t="s">
        <v>5588</v>
      </c>
      <c r="X83" s="326"/>
      <c r="Y83" s="327"/>
      <c r="Z83" s="328"/>
      <c r="AA83" s="328"/>
      <c r="AB83" s="290" t="e">
        <f>IF(OR(J83="Fail",ISBLANK(J83)),INDEX('Issue Code Table'!C:C,MATCH(N:N,'Issue Code Table'!A:A,0)),IF(M83="Critical",6,IF(M83="Significant",5,IF(M83="Moderate",3,2))))</f>
        <v>#N/A</v>
      </c>
    </row>
    <row r="84" spans="1:28" ht="111" customHeight="1" x14ac:dyDescent="0.35">
      <c r="A84" s="291" t="s">
        <v>5852</v>
      </c>
      <c r="B84" s="291" t="s">
        <v>292</v>
      </c>
      <c r="C84" s="292" t="s">
        <v>293</v>
      </c>
      <c r="D84" s="291" t="s">
        <v>232</v>
      </c>
      <c r="E84" s="291" t="s">
        <v>3352</v>
      </c>
      <c r="F84" s="291" t="s">
        <v>581</v>
      </c>
      <c r="G84" s="291" t="s">
        <v>2793</v>
      </c>
      <c r="H84" s="291" t="s">
        <v>6629</v>
      </c>
      <c r="I84" s="291"/>
      <c r="J84" s="329"/>
      <c r="K84" s="291" t="s">
        <v>6851</v>
      </c>
      <c r="L84" s="330"/>
      <c r="M84" s="331" t="s">
        <v>218</v>
      </c>
      <c r="N84" s="330" t="s">
        <v>5030</v>
      </c>
      <c r="O84" s="330" t="s">
        <v>5029</v>
      </c>
      <c r="P84" s="332"/>
      <c r="Q84" s="291" t="s">
        <v>297</v>
      </c>
      <c r="R84" s="291" t="s">
        <v>298</v>
      </c>
      <c r="S84" s="291" t="s">
        <v>303</v>
      </c>
      <c r="T84" s="291"/>
      <c r="U84" s="291" t="s">
        <v>3106</v>
      </c>
      <c r="V84" s="291" t="s">
        <v>3703</v>
      </c>
      <c r="W84" s="291" t="s">
        <v>5585</v>
      </c>
      <c r="X84" s="333"/>
      <c r="Y84" s="334"/>
      <c r="Z84" s="335"/>
      <c r="AA84" s="335"/>
      <c r="AB84" s="298" t="e">
        <f>IF(OR(J84="Fail",ISBLANK(J84)),INDEX('Issue Code Table'!C:C,MATCH(N:N,'Issue Code Table'!A:A,0)),IF(M84="Critical",6,IF(M84="Significant",5,IF(M84="Moderate",3,2))))</f>
        <v>#N/A</v>
      </c>
    </row>
    <row r="85" spans="1:28" ht="111" customHeight="1" x14ac:dyDescent="0.35">
      <c r="A85" s="281" t="s">
        <v>890</v>
      </c>
      <c r="B85" s="281" t="s">
        <v>388</v>
      </c>
      <c r="C85" s="299" t="s">
        <v>389</v>
      </c>
      <c r="D85" s="281" t="s">
        <v>232</v>
      </c>
      <c r="E85" s="281" t="s">
        <v>3475</v>
      </c>
      <c r="F85" s="281" t="s">
        <v>4477</v>
      </c>
      <c r="G85" s="281" t="s">
        <v>2779</v>
      </c>
      <c r="H85" s="281" t="s">
        <v>6570</v>
      </c>
      <c r="I85" s="281"/>
      <c r="J85" s="323"/>
      <c r="K85" s="281" t="s">
        <v>6794</v>
      </c>
      <c r="L85" s="324"/>
      <c r="M85" s="336" t="s">
        <v>143</v>
      </c>
      <c r="N85" s="324" t="s">
        <v>1610</v>
      </c>
      <c r="O85" s="324" t="s">
        <v>1611</v>
      </c>
      <c r="P85" s="325"/>
      <c r="Q85" s="281" t="s">
        <v>437</v>
      </c>
      <c r="R85" s="281" t="s">
        <v>438</v>
      </c>
      <c r="S85" s="281" t="s">
        <v>266</v>
      </c>
      <c r="T85" s="281"/>
      <c r="U85" s="281" t="s">
        <v>3092</v>
      </c>
      <c r="V85" s="281" t="s">
        <v>3647</v>
      </c>
      <c r="W85" s="281" t="s">
        <v>5481</v>
      </c>
      <c r="X85" s="326"/>
      <c r="Y85" s="327"/>
      <c r="Z85" s="328"/>
      <c r="AA85" s="328"/>
      <c r="AB85" s="290">
        <f>IF(OR(J85="Fail",ISBLANK(J85)),INDEX('Issue Code Table'!C:C,MATCH(N:N,'Issue Code Table'!A:A,0)),IF(M85="Critical",6,IF(M85="Significant",5,IF(M85="Moderate",3,2))))</f>
        <v>5</v>
      </c>
    </row>
    <row r="86" spans="1:28" ht="111" customHeight="1" x14ac:dyDescent="0.35">
      <c r="A86" s="291" t="s">
        <v>5853</v>
      </c>
      <c r="B86" s="291" t="s">
        <v>239</v>
      </c>
      <c r="C86" s="292" t="s">
        <v>240</v>
      </c>
      <c r="D86" s="291" t="s">
        <v>232</v>
      </c>
      <c r="E86" s="291" t="s">
        <v>3353</v>
      </c>
      <c r="F86" s="291" t="s">
        <v>304</v>
      </c>
      <c r="G86" s="291" t="s">
        <v>2794</v>
      </c>
      <c r="H86" s="291" t="s">
        <v>6713</v>
      </c>
      <c r="I86" s="291"/>
      <c r="J86" s="329"/>
      <c r="K86" s="291" t="s">
        <v>6936</v>
      </c>
      <c r="L86" s="330"/>
      <c r="M86" s="331" t="s">
        <v>218</v>
      </c>
      <c r="N86" s="330" t="s">
        <v>5030</v>
      </c>
      <c r="O86" s="330" t="s">
        <v>5029</v>
      </c>
      <c r="P86" s="332"/>
      <c r="Q86" s="291" t="s">
        <v>297</v>
      </c>
      <c r="R86" s="291" t="s">
        <v>583</v>
      </c>
      <c r="S86" s="291" t="s">
        <v>303</v>
      </c>
      <c r="T86" s="291"/>
      <c r="U86" s="291" t="s">
        <v>3107</v>
      </c>
      <c r="V86" s="291" t="s">
        <v>3704</v>
      </c>
      <c r="W86" s="291" t="s">
        <v>5673</v>
      </c>
      <c r="X86" s="333"/>
      <c r="Y86" s="334"/>
      <c r="Z86" s="335"/>
      <c r="AA86" s="335"/>
      <c r="AB86" s="298" t="e">
        <f>IF(OR(J86="Fail",ISBLANK(J86)),INDEX('Issue Code Table'!C:C,MATCH(N:N,'Issue Code Table'!A:A,0)),IF(M86="Critical",6,IF(M86="Significant",5,IF(M86="Moderate",3,2))))</f>
        <v>#N/A</v>
      </c>
    </row>
    <row r="87" spans="1:28" ht="111" customHeight="1" x14ac:dyDescent="0.35">
      <c r="A87" s="281" t="s">
        <v>5854</v>
      </c>
      <c r="B87" s="281" t="s">
        <v>239</v>
      </c>
      <c r="C87" s="299" t="s">
        <v>240</v>
      </c>
      <c r="D87" s="281" t="s">
        <v>232</v>
      </c>
      <c r="E87" s="281" t="s">
        <v>3357</v>
      </c>
      <c r="F87" s="281" t="s">
        <v>597</v>
      </c>
      <c r="G87" s="281" t="s">
        <v>2806</v>
      </c>
      <c r="H87" s="281" t="s">
        <v>6780</v>
      </c>
      <c r="I87" s="281"/>
      <c r="J87" s="323"/>
      <c r="K87" s="281" t="s">
        <v>7004</v>
      </c>
      <c r="L87" s="324" t="s">
        <v>6041</v>
      </c>
      <c r="M87" s="336" t="s">
        <v>143</v>
      </c>
      <c r="N87" s="324" t="s">
        <v>314</v>
      </c>
      <c r="O87" s="324" t="s">
        <v>1582</v>
      </c>
      <c r="P87" s="325"/>
      <c r="Q87" s="281" t="s">
        <v>230</v>
      </c>
      <c r="R87" s="281" t="s">
        <v>1189</v>
      </c>
      <c r="S87" s="281" t="s">
        <v>1190</v>
      </c>
      <c r="T87" s="281"/>
      <c r="U87" s="281" t="s">
        <v>3119</v>
      </c>
      <c r="V87" s="281" t="s">
        <v>3716</v>
      </c>
      <c r="W87" s="281" t="s">
        <v>5529</v>
      </c>
      <c r="X87" s="326"/>
      <c r="Y87" s="327"/>
      <c r="Z87" s="328"/>
      <c r="AA87" s="328"/>
      <c r="AB87" s="290">
        <f>IF(OR(J87="Fail",ISBLANK(J87)),INDEX('Issue Code Table'!C:C,MATCH(N:N,'Issue Code Table'!A:A,0)),IF(M87="Critical",6,IF(M87="Significant",5,IF(M87="Moderate",3,2))))</f>
        <v>5</v>
      </c>
    </row>
    <row r="88" spans="1:28" ht="111" customHeight="1" x14ac:dyDescent="0.35">
      <c r="A88" s="291" t="s">
        <v>5855</v>
      </c>
      <c r="B88" s="291" t="s">
        <v>1166</v>
      </c>
      <c r="C88" s="292" t="s">
        <v>1167</v>
      </c>
      <c r="D88" s="291" t="s">
        <v>232</v>
      </c>
      <c r="E88" s="291" t="s">
        <v>1168</v>
      </c>
      <c r="F88" s="291" t="s">
        <v>2614</v>
      </c>
      <c r="G88" s="291" t="s">
        <v>2800</v>
      </c>
      <c r="H88" s="291" t="s">
        <v>6607</v>
      </c>
      <c r="I88" s="291"/>
      <c r="J88" s="329"/>
      <c r="K88" s="291" t="s">
        <v>6831</v>
      </c>
      <c r="L88" s="330" t="s">
        <v>6041</v>
      </c>
      <c r="M88" s="331" t="s">
        <v>154</v>
      </c>
      <c r="N88" s="330" t="s">
        <v>805</v>
      </c>
      <c r="O88" s="330" t="s">
        <v>1354</v>
      </c>
      <c r="P88" s="332"/>
      <c r="Q88" s="291" t="s">
        <v>230</v>
      </c>
      <c r="R88" s="291" t="s">
        <v>598</v>
      </c>
      <c r="S88" s="291" t="s">
        <v>1169</v>
      </c>
      <c r="T88" s="291"/>
      <c r="U88" s="291" t="s">
        <v>4183</v>
      </c>
      <c r="V88" s="291" t="s">
        <v>4550</v>
      </c>
      <c r="W88" s="291" t="s">
        <v>5528</v>
      </c>
      <c r="X88" s="333"/>
      <c r="Y88" s="334"/>
      <c r="Z88" s="335"/>
      <c r="AA88" s="335"/>
      <c r="AB88" s="298">
        <f>IF(OR(J88="Fail",ISBLANK(J88)),INDEX('Issue Code Table'!C:C,MATCH(N:N,'Issue Code Table'!A:A,0)),IF(M88="Critical",6,IF(M88="Significant",5,IF(M88="Moderate",3,2))))</f>
        <v>4</v>
      </c>
    </row>
    <row r="89" spans="1:28" ht="111" customHeight="1" x14ac:dyDescent="0.35">
      <c r="A89" s="281" t="s">
        <v>5856</v>
      </c>
      <c r="B89" s="281" t="s">
        <v>1166</v>
      </c>
      <c r="C89" s="299" t="s">
        <v>1167</v>
      </c>
      <c r="D89" s="281" t="s">
        <v>232</v>
      </c>
      <c r="E89" s="281" t="s">
        <v>1171</v>
      </c>
      <c r="F89" s="281" t="s">
        <v>2615</v>
      </c>
      <c r="G89" s="281" t="s">
        <v>2801</v>
      </c>
      <c r="H89" s="281" t="s">
        <v>6606</v>
      </c>
      <c r="I89" s="281"/>
      <c r="J89" s="323"/>
      <c r="K89" s="281" t="s">
        <v>6830</v>
      </c>
      <c r="L89" s="324" t="s">
        <v>6041</v>
      </c>
      <c r="M89" s="336" t="s">
        <v>154</v>
      </c>
      <c r="N89" s="324" t="s">
        <v>805</v>
      </c>
      <c r="O89" s="324" t="s">
        <v>1354</v>
      </c>
      <c r="P89" s="325"/>
      <c r="Q89" s="281" t="s">
        <v>230</v>
      </c>
      <c r="R89" s="281" t="s">
        <v>1172</v>
      </c>
      <c r="S89" s="281" t="s">
        <v>1173</v>
      </c>
      <c r="T89" s="281"/>
      <c r="U89" s="281" t="s">
        <v>3114</v>
      </c>
      <c r="V89" s="281" t="s">
        <v>3711</v>
      </c>
      <c r="W89" s="281" t="s">
        <v>5491</v>
      </c>
      <c r="X89" s="326"/>
      <c r="Y89" s="327"/>
      <c r="Z89" s="328"/>
      <c r="AA89" s="328"/>
      <c r="AB89" s="290">
        <f>IF(OR(J89="Fail",ISBLANK(J89)),INDEX('Issue Code Table'!C:C,MATCH(N:N,'Issue Code Table'!A:A,0)),IF(M89="Critical",6,IF(M89="Significant",5,IF(M89="Moderate",3,2))))</f>
        <v>4</v>
      </c>
    </row>
    <row r="90" spans="1:28" ht="111" customHeight="1" x14ac:dyDescent="0.35">
      <c r="A90" s="291" t="s">
        <v>5857</v>
      </c>
      <c r="B90" s="291" t="s">
        <v>239</v>
      </c>
      <c r="C90" s="292" t="s">
        <v>240</v>
      </c>
      <c r="D90" s="291" t="s">
        <v>232</v>
      </c>
      <c r="E90" s="291" t="s">
        <v>3359</v>
      </c>
      <c r="F90" s="291" t="s">
        <v>2613</v>
      </c>
      <c r="G90" s="291" t="s">
        <v>2799</v>
      </c>
      <c r="H90" s="291" t="s">
        <v>6603</v>
      </c>
      <c r="I90" s="291"/>
      <c r="J90" s="329"/>
      <c r="K90" s="291" t="s">
        <v>6827</v>
      </c>
      <c r="L90" s="330" t="s">
        <v>6041</v>
      </c>
      <c r="M90" s="331" t="s">
        <v>143</v>
      </c>
      <c r="N90" s="330" t="s">
        <v>205</v>
      </c>
      <c r="O90" s="330" t="s">
        <v>1675</v>
      </c>
      <c r="P90" s="332"/>
      <c r="Q90" s="291" t="s">
        <v>230</v>
      </c>
      <c r="R90" s="291" t="s">
        <v>594</v>
      </c>
      <c r="S90" s="291" t="s">
        <v>1164</v>
      </c>
      <c r="T90" s="291"/>
      <c r="U90" s="291" t="s">
        <v>4182</v>
      </c>
      <c r="V90" s="291" t="s">
        <v>4549</v>
      </c>
      <c r="W90" s="291" t="s">
        <v>5524</v>
      </c>
      <c r="X90" s="333"/>
      <c r="Y90" s="334"/>
      <c r="Z90" s="335"/>
      <c r="AA90" s="335"/>
      <c r="AB90" s="298">
        <f>IF(OR(J90="Fail",ISBLANK(J90)),INDEX('Issue Code Table'!C:C,MATCH(N:N,'Issue Code Table'!A:A,0)),IF(M90="Critical",6,IF(M90="Significant",5,IF(M90="Moderate",3,2))))</f>
        <v>5</v>
      </c>
    </row>
    <row r="91" spans="1:28" ht="111" customHeight="1" x14ac:dyDescent="0.35">
      <c r="A91" s="281" t="s">
        <v>5858</v>
      </c>
      <c r="B91" s="281" t="s">
        <v>239</v>
      </c>
      <c r="C91" s="299" t="s">
        <v>240</v>
      </c>
      <c r="D91" s="281" t="s">
        <v>232</v>
      </c>
      <c r="E91" s="281" t="s">
        <v>3360</v>
      </c>
      <c r="F91" s="281" t="s">
        <v>1175</v>
      </c>
      <c r="G91" s="281" t="s">
        <v>7215</v>
      </c>
      <c r="H91" s="281" t="s">
        <v>6600</v>
      </c>
      <c r="I91" s="281"/>
      <c r="J91" s="323"/>
      <c r="K91" s="281" t="s">
        <v>6824</v>
      </c>
      <c r="L91" s="324" t="s">
        <v>6041</v>
      </c>
      <c r="M91" s="336" t="s">
        <v>143</v>
      </c>
      <c r="N91" s="324" t="s">
        <v>537</v>
      </c>
      <c r="O91" s="324" t="s">
        <v>1971</v>
      </c>
      <c r="P91" s="325"/>
      <c r="Q91" s="281" t="s">
        <v>230</v>
      </c>
      <c r="R91" s="281" t="s">
        <v>1176</v>
      </c>
      <c r="S91" s="281" t="s">
        <v>242</v>
      </c>
      <c r="T91" s="281" t="s">
        <v>7064</v>
      </c>
      <c r="U91" s="281" t="s">
        <v>4185</v>
      </c>
      <c r="V91" s="281" t="s">
        <v>4552</v>
      </c>
      <c r="W91" s="281" t="s">
        <v>5521</v>
      </c>
      <c r="X91" s="326"/>
      <c r="Y91" s="327"/>
      <c r="Z91" s="328"/>
      <c r="AA91" s="328"/>
      <c r="AB91" s="290">
        <f>IF(OR(J91="Fail",ISBLANK(J91)),INDEX('Issue Code Table'!C:C,MATCH(N:N,'Issue Code Table'!A:A,0)),IF(M91="Critical",6,IF(M91="Significant",5,IF(M91="Moderate",3,2))))</f>
        <v>6</v>
      </c>
    </row>
    <row r="92" spans="1:28" ht="111" customHeight="1" x14ac:dyDescent="0.35">
      <c r="A92" s="291" t="s">
        <v>5859</v>
      </c>
      <c r="B92" s="291" t="s">
        <v>239</v>
      </c>
      <c r="C92" s="292" t="s">
        <v>240</v>
      </c>
      <c r="D92" s="291" t="s">
        <v>232</v>
      </c>
      <c r="E92" s="291" t="s">
        <v>1178</v>
      </c>
      <c r="F92" s="291" t="s">
        <v>2616</v>
      </c>
      <c r="G92" s="291" t="s">
        <v>4336</v>
      </c>
      <c r="H92" s="291" t="s">
        <v>6604</v>
      </c>
      <c r="I92" s="291"/>
      <c r="J92" s="329"/>
      <c r="K92" s="291" t="s">
        <v>6828</v>
      </c>
      <c r="L92" s="330" t="s">
        <v>6041</v>
      </c>
      <c r="M92" s="331" t="s">
        <v>143</v>
      </c>
      <c r="N92" s="330" t="s">
        <v>537</v>
      </c>
      <c r="O92" s="330" t="s">
        <v>1971</v>
      </c>
      <c r="P92" s="332"/>
      <c r="Q92" s="291" t="s">
        <v>230</v>
      </c>
      <c r="R92" s="291" t="s">
        <v>1179</v>
      </c>
      <c r="S92" s="291" t="s">
        <v>242</v>
      </c>
      <c r="T92" s="291" t="s">
        <v>7052</v>
      </c>
      <c r="U92" s="291" t="s">
        <v>4186</v>
      </c>
      <c r="V92" s="291" t="s">
        <v>4553</v>
      </c>
      <c r="W92" s="291" t="s">
        <v>5525</v>
      </c>
      <c r="X92" s="333"/>
      <c r="Y92" s="334"/>
      <c r="Z92" s="335"/>
      <c r="AA92" s="335"/>
      <c r="AB92" s="298">
        <f>IF(OR(J92="Fail",ISBLANK(J92)),INDEX('Issue Code Table'!C:C,MATCH(N:N,'Issue Code Table'!A:A,0)),IF(M92="Critical",6,IF(M92="Significant",5,IF(M92="Moderate",3,2))))</f>
        <v>6</v>
      </c>
    </row>
    <row r="93" spans="1:28" ht="111" customHeight="1" x14ac:dyDescent="0.35">
      <c r="A93" s="281" t="s">
        <v>5860</v>
      </c>
      <c r="B93" s="281" t="s">
        <v>200</v>
      </c>
      <c r="C93" s="299" t="s">
        <v>201</v>
      </c>
      <c r="D93" s="281" t="s">
        <v>232</v>
      </c>
      <c r="E93" s="281" t="s">
        <v>3361</v>
      </c>
      <c r="F93" s="281" t="s">
        <v>2617</v>
      </c>
      <c r="G93" s="281" t="s">
        <v>2804</v>
      </c>
      <c r="H93" s="281" t="s">
        <v>6601</v>
      </c>
      <c r="I93" s="281"/>
      <c r="J93" s="323"/>
      <c r="K93" s="281" t="s">
        <v>6825</v>
      </c>
      <c r="L93" s="324" t="s">
        <v>6041</v>
      </c>
      <c r="M93" s="336" t="s">
        <v>143</v>
      </c>
      <c r="N93" s="324" t="s">
        <v>537</v>
      </c>
      <c r="O93" s="324" t="s">
        <v>1971</v>
      </c>
      <c r="P93" s="325"/>
      <c r="Q93" s="281" t="s">
        <v>230</v>
      </c>
      <c r="R93" s="281" t="s">
        <v>1183</v>
      </c>
      <c r="S93" s="281" t="s">
        <v>2939</v>
      </c>
      <c r="T93" s="281"/>
      <c r="U93" s="281" t="s">
        <v>3117</v>
      </c>
      <c r="V93" s="281" t="s">
        <v>3714</v>
      </c>
      <c r="W93" s="281" t="s">
        <v>5522</v>
      </c>
      <c r="X93" s="326"/>
      <c r="Y93" s="327"/>
      <c r="Z93" s="328"/>
      <c r="AA93" s="328"/>
      <c r="AB93" s="290">
        <f>IF(OR(J93="Fail",ISBLANK(J93)),INDEX('Issue Code Table'!C:C,MATCH(N:N,'Issue Code Table'!A:A,0)),IF(M93="Critical",6,IF(M93="Significant",5,IF(M93="Moderate",3,2))))</f>
        <v>6</v>
      </c>
    </row>
    <row r="94" spans="1:28" ht="111" customHeight="1" x14ac:dyDescent="0.35">
      <c r="A94" s="291" t="s">
        <v>5861</v>
      </c>
      <c r="B94" s="291" t="s">
        <v>200</v>
      </c>
      <c r="C94" s="292" t="s">
        <v>201</v>
      </c>
      <c r="D94" s="291" t="s">
        <v>232</v>
      </c>
      <c r="E94" s="291" t="s">
        <v>1185</v>
      </c>
      <c r="F94" s="291" t="s">
        <v>2618</v>
      </c>
      <c r="G94" s="291" t="s">
        <v>2805</v>
      </c>
      <c r="H94" s="291" t="s">
        <v>6602</v>
      </c>
      <c r="I94" s="291"/>
      <c r="J94" s="329"/>
      <c r="K94" s="291" t="s">
        <v>6826</v>
      </c>
      <c r="L94" s="330" t="s">
        <v>6041</v>
      </c>
      <c r="M94" s="331" t="s">
        <v>143</v>
      </c>
      <c r="N94" s="330" t="s">
        <v>537</v>
      </c>
      <c r="O94" s="330" t="s">
        <v>1971</v>
      </c>
      <c r="P94" s="332"/>
      <c r="Q94" s="291" t="s">
        <v>230</v>
      </c>
      <c r="R94" s="291" t="s">
        <v>1187</v>
      </c>
      <c r="S94" s="291" t="s">
        <v>2939</v>
      </c>
      <c r="T94" s="291"/>
      <c r="U94" s="291" t="s">
        <v>3118</v>
      </c>
      <c r="V94" s="291" t="s">
        <v>3715</v>
      </c>
      <c r="W94" s="291" t="s">
        <v>5523</v>
      </c>
      <c r="X94" s="333"/>
      <c r="Y94" s="334"/>
      <c r="Z94" s="335"/>
      <c r="AA94" s="335"/>
      <c r="AB94" s="298">
        <f>IF(OR(J94="Fail",ISBLANK(J94)),INDEX('Issue Code Table'!C:C,MATCH(N:N,'Issue Code Table'!A:A,0)),IF(M94="Critical",6,IF(M94="Significant",5,IF(M94="Moderate",3,2))))</f>
        <v>6</v>
      </c>
    </row>
    <row r="95" spans="1:28" ht="111" customHeight="1" x14ac:dyDescent="0.35">
      <c r="A95" s="281" t="s">
        <v>5862</v>
      </c>
      <c r="B95" s="281" t="s">
        <v>1260</v>
      </c>
      <c r="C95" s="299" t="s">
        <v>1261</v>
      </c>
      <c r="D95" s="281" t="s">
        <v>232</v>
      </c>
      <c r="E95" s="281" t="s">
        <v>3387</v>
      </c>
      <c r="F95" s="281" t="s">
        <v>632</v>
      </c>
      <c r="G95" s="281" t="s">
        <v>2808</v>
      </c>
      <c r="H95" s="281" t="s">
        <v>6581</v>
      </c>
      <c r="I95" s="281"/>
      <c r="J95" s="323"/>
      <c r="K95" s="281" t="s">
        <v>6805</v>
      </c>
      <c r="L95" s="324"/>
      <c r="M95" s="336" t="s">
        <v>143</v>
      </c>
      <c r="N95" s="324" t="s">
        <v>351</v>
      </c>
      <c r="O95" s="324" t="s">
        <v>1508</v>
      </c>
      <c r="P95" s="325"/>
      <c r="Q95" s="281" t="s">
        <v>308</v>
      </c>
      <c r="R95" s="281" t="s">
        <v>310</v>
      </c>
      <c r="S95" s="281" t="s">
        <v>2940</v>
      </c>
      <c r="T95" s="281"/>
      <c r="U95" s="281" t="s">
        <v>3121</v>
      </c>
      <c r="V95" s="281" t="s">
        <v>3718</v>
      </c>
      <c r="W95" s="281" t="s">
        <v>5504</v>
      </c>
      <c r="X95" s="326"/>
      <c r="Y95" s="327"/>
      <c r="Z95" s="328"/>
      <c r="AA95" s="328"/>
      <c r="AB95" s="290">
        <f>IF(OR(J95="Fail",ISBLANK(J95)),INDEX('Issue Code Table'!C:C,MATCH(N:N,'Issue Code Table'!A:A,0)),IF(M95="Critical",6,IF(M95="Significant",5,IF(M95="Moderate",3,2))))</f>
        <v>3</v>
      </c>
    </row>
    <row r="96" spans="1:28" ht="111" customHeight="1" x14ac:dyDescent="0.35">
      <c r="A96" s="291" t="s">
        <v>891</v>
      </c>
      <c r="B96" s="291" t="s">
        <v>388</v>
      </c>
      <c r="C96" s="292" t="s">
        <v>271</v>
      </c>
      <c r="D96" s="291" t="s">
        <v>232</v>
      </c>
      <c r="E96" s="291" t="s">
        <v>547</v>
      </c>
      <c r="F96" s="291" t="s">
        <v>267</v>
      </c>
      <c r="G96" s="291" t="s">
        <v>2780</v>
      </c>
      <c r="H96" s="291" t="s">
        <v>6595</v>
      </c>
      <c r="I96" s="291"/>
      <c r="J96" s="329"/>
      <c r="K96" s="291" t="s">
        <v>6819</v>
      </c>
      <c r="L96" s="330"/>
      <c r="M96" s="331" t="s">
        <v>143</v>
      </c>
      <c r="N96" s="330" t="s">
        <v>262</v>
      </c>
      <c r="O96" s="330" t="s">
        <v>2033</v>
      </c>
      <c r="P96" s="332"/>
      <c r="Q96" s="291" t="s">
        <v>437</v>
      </c>
      <c r="R96" s="291" t="s">
        <v>442</v>
      </c>
      <c r="S96" s="291" t="s">
        <v>269</v>
      </c>
      <c r="T96" s="291"/>
      <c r="U96" s="291" t="s">
        <v>3093</v>
      </c>
      <c r="V96" s="291" t="s">
        <v>3658</v>
      </c>
      <c r="W96" s="291" t="s">
        <v>5511</v>
      </c>
      <c r="X96" s="333"/>
      <c r="Y96" s="334"/>
      <c r="Z96" s="335"/>
      <c r="AA96" s="335"/>
      <c r="AB96" s="298">
        <f>IF(OR(J96="Fail",ISBLANK(J96)),INDEX('Issue Code Table'!C:C,MATCH(N:N,'Issue Code Table'!A:A,0)),IF(M96="Critical",6,IF(M96="Significant",5,IF(M96="Moderate",3,2))))</f>
        <v>5</v>
      </c>
    </row>
    <row r="97" spans="1:28" ht="111" customHeight="1" x14ac:dyDescent="0.35">
      <c r="A97" s="281" t="s">
        <v>5863</v>
      </c>
      <c r="B97" s="281" t="s">
        <v>200</v>
      </c>
      <c r="C97" s="299" t="s">
        <v>201</v>
      </c>
      <c r="D97" s="281" t="s">
        <v>232</v>
      </c>
      <c r="E97" s="281" t="s">
        <v>3388</v>
      </c>
      <c r="F97" s="281" t="s">
        <v>4463</v>
      </c>
      <c r="G97" s="281" t="s">
        <v>4337</v>
      </c>
      <c r="H97" s="281" t="s">
        <v>6582</v>
      </c>
      <c r="I97" s="281"/>
      <c r="J97" s="323"/>
      <c r="K97" s="281" t="s">
        <v>6806</v>
      </c>
      <c r="L97" s="324"/>
      <c r="M97" s="336" t="s">
        <v>143</v>
      </c>
      <c r="N97" s="324" t="s">
        <v>205</v>
      </c>
      <c r="O97" s="324" t="s">
        <v>1675</v>
      </c>
      <c r="P97" s="325"/>
      <c r="Q97" s="281" t="s">
        <v>308</v>
      </c>
      <c r="R97" s="281" t="s">
        <v>311</v>
      </c>
      <c r="S97" s="281" t="s">
        <v>2941</v>
      </c>
      <c r="T97" s="281"/>
      <c r="U97" s="281" t="s">
        <v>4187</v>
      </c>
      <c r="V97" s="281" t="s">
        <v>4554</v>
      </c>
      <c r="W97" s="281" t="s">
        <v>5531</v>
      </c>
      <c r="X97" s="326"/>
      <c r="Y97" s="327"/>
      <c r="Z97" s="328"/>
      <c r="AA97" s="328"/>
      <c r="AB97" s="290">
        <f>IF(OR(J97="Fail",ISBLANK(J97)),INDEX('Issue Code Table'!C:C,MATCH(N:N,'Issue Code Table'!A:A,0)),IF(M97="Critical",6,IF(M97="Significant",5,IF(M97="Moderate",3,2))))</f>
        <v>5</v>
      </c>
    </row>
    <row r="98" spans="1:28" ht="111" customHeight="1" x14ac:dyDescent="0.35">
      <c r="A98" s="291" t="s">
        <v>5864</v>
      </c>
      <c r="B98" s="291" t="s">
        <v>3509</v>
      </c>
      <c r="C98" s="292" t="s">
        <v>3955</v>
      </c>
      <c r="D98" s="291" t="s">
        <v>232</v>
      </c>
      <c r="E98" s="291" t="s">
        <v>3362</v>
      </c>
      <c r="F98" s="291" t="s">
        <v>241</v>
      </c>
      <c r="G98" s="291" t="s">
        <v>4338</v>
      </c>
      <c r="H98" s="291" t="s">
        <v>6575</v>
      </c>
      <c r="I98" s="291"/>
      <c r="J98" s="329"/>
      <c r="K98" s="291" t="s">
        <v>6799</v>
      </c>
      <c r="L98" s="330"/>
      <c r="M98" s="331" t="s">
        <v>143</v>
      </c>
      <c r="N98" s="330" t="s">
        <v>314</v>
      </c>
      <c r="O98" s="330" t="s">
        <v>315</v>
      </c>
      <c r="P98" s="332"/>
      <c r="Q98" s="291" t="s">
        <v>325</v>
      </c>
      <c r="R98" s="291" t="s">
        <v>349</v>
      </c>
      <c r="S98" s="291" t="s">
        <v>242</v>
      </c>
      <c r="T98" s="291" t="s">
        <v>7053</v>
      </c>
      <c r="U98" s="291" t="s">
        <v>4188</v>
      </c>
      <c r="V98" s="291" t="s">
        <v>4555</v>
      </c>
      <c r="W98" s="291" t="s">
        <v>5534</v>
      </c>
      <c r="X98" s="333"/>
      <c r="Y98" s="334"/>
      <c r="Z98" s="335"/>
      <c r="AA98" s="335"/>
      <c r="AB98" s="298">
        <f>IF(OR(J98="Fail",ISBLANK(J98)),INDEX('Issue Code Table'!C:C,MATCH(N:N,'Issue Code Table'!A:A,0)),IF(M98="Critical",6,IF(M98="Significant",5,IF(M98="Moderate",3,2))))</f>
        <v>5</v>
      </c>
    </row>
    <row r="99" spans="1:28" ht="111" customHeight="1" x14ac:dyDescent="0.35">
      <c r="A99" s="281" t="s">
        <v>5865</v>
      </c>
      <c r="B99" s="281" t="s">
        <v>200</v>
      </c>
      <c r="C99" s="299" t="s">
        <v>201</v>
      </c>
      <c r="D99" s="281" t="s">
        <v>232</v>
      </c>
      <c r="E99" s="281" t="s">
        <v>3372</v>
      </c>
      <c r="F99" s="281" t="s">
        <v>324</v>
      </c>
      <c r="G99" s="281" t="s">
        <v>4339</v>
      </c>
      <c r="H99" s="281" t="s">
        <v>6781</v>
      </c>
      <c r="I99" s="281"/>
      <c r="J99" s="323"/>
      <c r="K99" s="281" t="s">
        <v>7005</v>
      </c>
      <c r="L99" s="324"/>
      <c r="M99" s="336" t="s">
        <v>143</v>
      </c>
      <c r="N99" s="324" t="s">
        <v>1994</v>
      </c>
      <c r="O99" s="324" t="s">
        <v>1995</v>
      </c>
      <c r="P99" s="325"/>
      <c r="Q99" s="281" t="s">
        <v>325</v>
      </c>
      <c r="R99" s="281" t="s">
        <v>630</v>
      </c>
      <c r="S99" s="281" t="s">
        <v>603</v>
      </c>
      <c r="T99" s="281" t="s">
        <v>7082</v>
      </c>
      <c r="U99" s="281" t="s">
        <v>4189</v>
      </c>
      <c r="V99" s="281" t="s">
        <v>4556</v>
      </c>
      <c r="W99" s="281" t="s">
        <v>5554</v>
      </c>
      <c r="X99" s="326"/>
      <c r="Y99" s="327"/>
      <c r="Z99" s="328"/>
      <c r="AA99" s="328"/>
      <c r="AB99" s="290">
        <f>IF(OR(J99="Fail",ISBLANK(J99)),INDEX('Issue Code Table'!C:C,MATCH(N:N,'Issue Code Table'!A:A,0)),IF(M99="Critical",6,IF(M99="Significant",5,IF(M99="Moderate",3,2))))</f>
        <v>5</v>
      </c>
    </row>
    <row r="100" spans="1:28" ht="111" customHeight="1" x14ac:dyDescent="0.35">
      <c r="A100" s="291" t="s">
        <v>5866</v>
      </c>
      <c r="B100" s="291" t="s">
        <v>200</v>
      </c>
      <c r="C100" s="292" t="s">
        <v>201</v>
      </c>
      <c r="D100" s="291" t="s">
        <v>232</v>
      </c>
      <c r="E100" s="291" t="s">
        <v>3374</v>
      </c>
      <c r="F100" s="291" t="s">
        <v>344</v>
      </c>
      <c r="G100" s="291" t="s">
        <v>4340</v>
      </c>
      <c r="H100" s="291" t="s">
        <v>6632</v>
      </c>
      <c r="I100" s="291"/>
      <c r="J100" s="329"/>
      <c r="K100" s="291" t="s">
        <v>6854</v>
      </c>
      <c r="L100" s="330"/>
      <c r="M100" s="331" t="s">
        <v>143</v>
      </c>
      <c r="N100" s="330" t="s">
        <v>1994</v>
      </c>
      <c r="O100" s="330" t="s">
        <v>1995</v>
      </c>
      <c r="P100" s="332"/>
      <c r="Q100" s="291" t="s">
        <v>325</v>
      </c>
      <c r="R100" s="291" t="s">
        <v>4102</v>
      </c>
      <c r="S100" s="291" t="s">
        <v>346</v>
      </c>
      <c r="T100" s="291"/>
      <c r="U100" s="291" t="s">
        <v>2992</v>
      </c>
      <c r="V100" s="291" t="s">
        <v>3608</v>
      </c>
      <c r="W100" s="291" t="s">
        <v>5540</v>
      </c>
      <c r="X100" s="333"/>
      <c r="Y100" s="334"/>
      <c r="Z100" s="335"/>
      <c r="AA100" s="335"/>
      <c r="AB100" s="298">
        <f>IF(OR(J100="Fail",ISBLANK(J100)),INDEX('Issue Code Table'!C:C,MATCH(N:N,'Issue Code Table'!A:A,0)),IF(M100="Critical",6,IF(M100="Significant",5,IF(M100="Moderate",3,2))))</f>
        <v>5</v>
      </c>
    </row>
    <row r="101" spans="1:28" ht="111" customHeight="1" x14ac:dyDescent="0.35">
      <c r="A101" s="281" t="s">
        <v>5867</v>
      </c>
      <c r="B101" s="281" t="s">
        <v>200</v>
      </c>
      <c r="C101" s="299" t="s">
        <v>201</v>
      </c>
      <c r="D101" s="281" t="s">
        <v>227</v>
      </c>
      <c r="E101" s="281" t="s">
        <v>3375</v>
      </c>
      <c r="F101" s="281" t="s">
        <v>599</v>
      </c>
      <c r="G101" s="281" t="s">
        <v>4341</v>
      </c>
      <c r="H101" s="281" t="s">
        <v>6666</v>
      </c>
      <c r="I101" s="281"/>
      <c r="J101" s="323"/>
      <c r="K101" s="281" t="s">
        <v>6888</v>
      </c>
      <c r="L101" s="324"/>
      <c r="M101" s="336" t="s">
        <v>143</v>
      </c>
      <c r="N101" s="324" t="s">
        <v>1994</v>
      </c>
      <c r="O101" s="324" t="s">
        <v>1995</v>
      </c>
      <c r="P101" s="325"/>
      <c r="Q101" s="281" t="s">
        <v>325</v>
      </c>
      <c r="R101" s="281" t="s">
        <v>4103</v>
      </c>
      <c r="S101" s="281" t="s">
        <v>600</v>
      </c>
      <c r="T101" s="281" t="s">
        <v>7054</v>
      </c>
      <c r="U101" s="281" t="s">
        <v>4190</v>
      </c>
      <c r="V101" s="281" t="s">
        <v>4557</v>
      </c>
      <c r="W101" s="281" t="s">
        <v>5544</v>
      </c>
      <c r="X101" s="326"/>
      <c r="Y101" s="327"/>
      <c r="Z101" s="328"/>
      <c r="AA101" s="328"/>
      <c r="AB101" s="290">
        <f>IF(OR(J101="Fail",ISBLANK(J101)),INDEX('Issue Code Table'!C:C,MATCH(N:N,'Issue Code Table'!A:A,0)),IF(M101="Critical",6,IF(M101="Significant",5,IF(M101="Moderate",3,2))))</f>
        <v>5</v>
      </c>
    </row>
    <row r="102" spans="1:28" ht="111" customHeight="1" x14ac:dyDescent="0.35">
      <c r="A102" s="291" t="s">
        <v>5868</v>
      </c>
      <c r="B102" s="291" t="s">
        <v>200</v>
      </c>
      <c r="C102" s="292" t="s">
        <v>201</v>
      </c>
      <c r="D102" s="291" t="s">
        <v>232</v>
      </c>
      <c r="E102" s="291" t="s">
        <v>3385</v>
      </c>
      <c r="F102" s="291" t="s">
        <v>637</v>
      </c>
      <c r="G102" s="291" t="s">
        <v>2810</v>
      </c>
      <c r="H102" s="291" t="s">
        <v>6767</v>
      </c>
      <c r="I102" s="291"/>
      <c r="J102" s="329"/>
      <c r="K102" s="291" t="s">
        <v>6991</v>
      </c>
      <c r="L102" s="330"/>
      <c r="M102" s="331" t="s">
        <v>143</v>
      </c>
      <c r="N102" s="330" t="s">
        <v>281</v>
      </c>
      <c r="O102" s="330" t="s">
        <v>1658</v>
      </c>
      <c r="P102" s="332"/>
      <c r="Q102" s="291" t="s">
        <v>353</v>
      </c>
      <c r="R102" s="291" t="s">
        <v>358</v>
      </c>
      <c r="S102" s="291" t="s">
        <v>359</v>
      </c>
      <c r="T102" s="291" t="s">
        <v>7083</v>
      </c>
      <c r="U102" s="291" t="s">
        <v>3123</v>
      </c>
      <c r="V102" s="291" t="s">
        <v>3721</v>
      </c>
      <c r="W102" s="291" t="s">
        <v>5557</v>
      </c>
      <c r="X102" s="333"/>
      <c r="Y102" s="334"/>
      <c r="Z102" s="335"/>
      <c r="AA102" s="335"/>
      <c r="AB102" s="298">
        <f>IF(OR(J102="Fail",ISBLANK(J102)),INDEX('Issue Code Table'!C:C,MATCH(N:N,'Issue Code Table'!A:A,0)),IF(M102="Critical",6,IF(M102="Significant",5,IF(M102="Moderate",3,2))))</f>
        <v>5</v>
      </c>
    </row>
    <row r="103" spans="1:28" ht="111" customHeight="1" x14ac:dyDescent="0.35">
      <c r="A103" s="281" t="s">
        <v>5869</v>
      </c>
      <c r="B103" s="281" t="s">
        <v>200</v>
      </c>
      <c r="C103" s="299" t="s">
        <v>201</v>
      </c>
      <c r="D103" s="281" t="s">
        <v>232</v>
      </c>
      <c r="E103" s="281" t="s">
        <v>3386</v>
      </c>
      <c r="F103" s="281" t="s">
        <v>1199</v>
      </c>
      <c r="G103" s="281" t="s">
        <v>2811</v>
      </c>
      <c r="H103" s="281" t="s">
        <v>6769</v>
      </c>
      <c r="I103" s="281"/>
      <c r="J103" s="323"/>
      <c r="K103" s="281" t="s">
        <v>6993</v>
      </c>
      <c r="L103" s="324"/>
      <c r="M103" s="336" t="s">
        <v>143</v>
      </c>
      <c r="N103" s="324" t="s">
        <v>281</v>
      </c>
      <c r="O103" s="324" t="s">
        <v>1658</v>
      </c>
      <c r="P103" s="325"/>
      <c r="Q103" s="281" t="s">
        <v>353</v>
      </c>
      <c r="R103" s="281" t="s">
        <v>360</v>
      </c>
      <c r="S103" s="281" t="s">
        <v>1205</v>
      </c>
      <c r="T103" s="281"/>
      <c r="U103" s="281" t="s">
        <v>3124</v>
      </c>
      <c r="V103" s="281" t="s">
        <v>3720</v>
      </c>
      <c r="W103" s="281" t="s">
        <v>5558</v>
      </c>
      <c r="X103" s="326"/>
      <c r="Y103" s="327"/>
      <c r="Z103" s="328"/>
      <c r="AA103" s="328"/>
      <c r="AB103" s="290">
        <f>IF(OR(J103="Fail",ISBLANK(J103)),INDEX('Issue Code Table'!C:C,MATCH(N:N,'Issue Code Table'!A:A,0)),IF(M103="Critical",6,IF(M103="Significant",5,IF(M103="Moderate",3,2))))</f>
        <v>5</v>
      </c>
    </row>
    <row r="104" spans="1:28" ht="111" customHeight="1" x14ac:dyDescent="0.35">
      <c r="A104" s="291" t="s">
        <v>5870</v>
      </c>
      <c r="B104" s="291" t="s">
        <v>200</v>
      </c>
      <c r="C104" s="292" t="s">
        <v>201</v>
      </c>
      <c r="D104" s="291" t="s">
        <v>232</v>
      </c>
      <c r="E104" s="291" t="s">
        <v>3398</v>
      </c>
      <c r="F104" s="291" t="s">
        <v>2545</v>
      </c>
      <c r="G104" s="291" t="s">
        <v>4342</v>
      </c>
      <c r="H104" s="291" t="s">
        <v>6577</v>
      </c>
      <c r="I104" s="291"/>
      <c r="J104" s="329"/>
      <c r="K104" s="291" t="s">
        <v>6801</v>
      </c>
      <c r="L104" s="330"/>
      <c r="M104" s="331" t="s">
        <v>143</v>
      </c>
      <c r="N104" s="330" t="s">
        <v>281</v>
      </c>
      <c r="O104" s="330" t="s">
        <v>1658</v>
      </c>
      <c r="P104" s="332"/>
      <c r="Q104" s="291" t="s">
        <v>361</v>
      </c>
      <c r="R104" s="291" t="s">
        <v>2456</v>
      </c>
      <c r="S104" s="291" t="s">
        <v>2885</v>
      </c>
      <c r="T104" s="291" t="s">
        <v>7056</v>
      </c>
      <c r="U104" s="291" t="s">
        <v>4191</v>
      </c>
      <c r="V104" s="291" t="s">
        <v>4575</v>
      </c>
      <c r="W104" s="291" t="s">
        <v>5559</v>
      </c>
      <c r="X104" s="333"/>
      <c r="Y104" s="334"/>
      <c r="Z104" s="335"/>
      <c r="AA104" s="335"/>
      <c r="AB104" s="298">
        <f>IF(OR(J104="Fail",ISBLANK(J104)),INDEX('Issue Code Table'!C:C,MATCH(N:N,'Issue Code Table'!A:A,0)),IF(M104="Critical",6,IF(M104="Significant",5,IF(M104="Moderate",3,2))))</f>
        <v>5</v>
      </c>
    </row>
    <row r="105" spans="1:28" ht="111" customHeight="1" x14ac:dyDescent="0.35">
      <c r="A105" s="281" t="s">
        <v>5871</v>
      </c>
      <c r="B105" s="281" t="s">
        <v>1260</v>
      </c>
      <c r="C105" s="299" t="s">
        <v>1261</v>
      </c>
      <c r="D105" s="281" t="s">
        <v>232</v>
      </c>
      <c r="E105" s="281" t="s">
        <v>3408</v>
      </c>
      <c r="F105" s="281" t="s">
        <v>370</v>
      </c>
      <c r="G105" s="281" t="s">
        <v>4352</v>
      </c>
      <c r="H105" s="281" t="s">
        <v>6757</v>
      </c>
      <c r="I105" s="281"/>
      <c r="J105" s="323"/>
      <c r="K105" s="281" t="s">
        <v>6981</v>
      </c>
      <c r="L105" s="324"/>
      <c r="M105" s="336" t="s">
        <v>143</v>
      </c>
      <c r="N105" s="324" t="s">
        <v>401</v>
      </c>
      <c r="O105" s="324" t="s">
        <v>1518</v>
      </c>
      <c r="P105" s="325"/>
      <c r="Q105" s="281" t="s">
        <v>373</v>
      </c>
      <c r="R105" s="281" t="s">
        <v>660</v>
      </c>
      <c r="S105" s="281" t="s">
        <v>4296</v>
      </c>
      <c r="T105" s="281"/>
      <c r="U105" s="281" t="s">
        <v>4201</v>
      </c>
      <c r="V105" s="281" t="s">
        <v>4585</v>
      </c>
      <c r="W105" s="281" t="s">
        <v>5574</v>
      </c>
      <c r="X105" s="326"/>
      <c r="Y105" s="327"/>
      <c r="Z105" s="328"/>
      <c r="AA105" s="328"/>
      <c r="AB105" s="290">
        <f>IF(OR(J105="Fail",ISBLANK(J105)),INDEX('Issue Code Table'!C:C,MATCH(N:N,'Issue Code Table'!A:A,0)),IF(M105="Critical",6,IF(M105="Significant",5,IF(M105="Moderate",3,2))))</f>
        <v>5</v>
      </c>
    </row>
    <row r="106" spans="1:28" ht="111" customHeight="1" x14ac:dyDescent="0.35">
      <c r="A106" s="291" t="s">
        <v>5872</v>
      </c>
      <c r="B106" s="291" t="s">
        <v>200</v>
      </c>
      <c r="C106" s="302" t="s">
        <v>201</v>
      </c>
      <c r="D106" s="291" t="s">
        <v>232</v>
      </c>
      <c r="E106" s="291" t="s">
        <v>3399</v>
      </c>
      <c r="F106" s="291" t="s">
        <v>641</v>
      </c>
      <c r="G106" s="291" t="s">
        <v>4343</v>
      </c>
      <c r="H106" s="291" t="s">
        <v>6614</v>
      </c>
      <c r="I106" s="291"/>
      <c r="J106" s="329"/>
      <c r="K106" s="291" t="s">
        <v>6838</v>
      </c>
      <c r="L106" s="330"/>
      <c r="M106" s="331" t="s">
        <v>143</v>
      </c>
      <c r="N106" s="330" t="s">
        <v>281</v>
      </c>
      <c r="O106" s="330" t="s">
        <v>1658</v>
      </c>
      <c r="P106" s="332"/>
      <c r="Q106" s="291" t="s">
        <v>373</v>
      </c>
      <c r="R106" s="291" t="s">
        <v>374</v>
      </c>
      <c r="S106" s="291" t="s">
        <v>2886</v>
      </c>
      <c r="T106" s="291" t="s">
        <v>7057</v>
      </c>
      <c r="U106" s="291" t="s">
        <v>4192</v>
      </c>
      <c r="V106" s="291" t="s">
        <v>4576</v>
      </c>
      <c r="W106" s="291" t="s">
        <v>5565</v>
      </c>
      <c r="X106" s="333"/>
      <c r="Y106" s="334"/>
      <c r="Z106" s="335"/>
      <c r="AA106" s="335"/>
      <c r="AB106" s="298">
        <f>IF(OR(J106="Fail",ISBLANK(J106)),INDEX('Issue Code Table'!C:C,MATCH(N:N,'Issue Code Table'!A:A,0)),IF(M106="Critical",6,IF(M106="Significant",5,IF(M106="Moderate",3,2))))</f>
        <v>5</v>
      </c>
    </row>
    <row r="107" spans="1:28" ht="111" customHeight="1" x14ac:dyDescent="0.35">
      <c r="A107" s="281" t="s">
        <v>5873</v>
      </c>
      <c r="B107" s="281" t="s">
        <v>200</v>
      </c>
      <c r="C107" s="306" t="s">
        <v>201</v>
      </c>
      <c r="D107" s="281" t="s">
        <v>232</v>
      </c>
      <c r="E107" s="281" t="s">
        <v>3400</v>
      </c>
      <c r="F107" s="281" t="s">
        <v>657</v>
      </c>
      <c r="G107" s="281" t="s">
        <v>4344</v>
      </c>
      <c r="H107" s="281" t="s">
        <v>6766</v>
      </c>
      <c r="I107" s="281"/>
      <c r="J107" s="323"/>
      <c r="K107" s="281" t="s">
        <v>6990</v>
      </c>
      <c r="L107" s="324"/>
      <c r="M107" s="336" t="s">
        <v>143</v>
      </c>
      <c r="N107" s="324" t="s">
        <v>281</v>
      </c>
      <c r="O107" s="324" t="s">
        <v>1658</v>
      </c>
      <c r="P107" s="325"/>
      <c r="Q107" s="281" t="s">
        <v>373</v>
      </c>
      <c r="R107" s="281" t="s">
        <v>2457</v>
      </c>
      <c r="S107" s="281" t="s">
        <v>2887</v>
      </c>
      <c r="T107" s="281"/>
      <c r="U107" s="281" t="s">
        <v>4193</v>
      </c>
      <c r="V107" s="281" t="s">
        <v>4577</v>
      </c>
      <c r="W107" s="281" t="s">
        <v>5575</v>
      </c>
      <c r="X107" s="326"/>
      <c r="Y107" s="327"/>
      <c r="Z107" s="328"/>
      <c r="AA107" s="328"/>
      <c r="AB107" s="290">
        <f>IF(OR(J107="Fail",ISBLANK(J107)),INDEX('Issue Code Table'!C:C,MATCH(N:N,'Issue Code Table'!A:A,0)),IF(M107="Critical",6,IF(M107="Significant",5,IF(M107="Moderate",3,2))))</f>
        <v>5</v>
      </c>
    </row>
    <row r="108" spans="1:28" ht="111" customHeight="1" x14ac:dyDescent="0.35">
      <c r="A108" s="291" t="s">
        <v>5874</v>
      </c>
      <c r="B108" s="291" t="s">
        <v>200</v>
      </c>
      <c r="C108" s="302" t="s">
        <v>201</v>
      </c>
      <c r="D108" s="291" t="s">
        <v>232</v>
      </c>
      <c r="E108" s="291" t="s">
        <v>3401</v>
      </c>
      <c r="F108" s="291" t="s">
        <v>372</v>
      </c>
      <c r="G108" s="291" t="s">
        <v>4345</v>
      </c>
      <c r="H108" s="291" t="s">
        <v>6615</v>
      </c>
      <c r="I108" s="291"/>
      <c r="J108" s="329"/>
      <c r="K108" s="291" t="s">
        <v>6839</v>
      </c>
      <c r="L108" s="330"/>
      <c r="M108" s="331" t="s">
        <v>143</v>
      </c>
      <c r="N108" s="330" t="s">
        <v>281</v>
      </c>
      <c r="O108" s="330" t="s">
        <v>1658</v>
      </c>
      <c r="P108" s="332"/>
      <c r="Q108" s="291" t="s">
        <v>373</v>
      </c>
      <c r="R108" s="291" t="s">
        <v>2458</v>
      </c>
      <c r="S108" s="291" t="s">
        <v>2888</v>
      </c>
      <c r="T108" s="291"/>
      <c r="U108" s="291" t="s">
        <v>4194</v>
      </c>
      <c r="V108" s="291" t="s">
        <v>4578</v>
      </c>
      <c r="W108" s="291" t="s">
        <v>5566</v>
      </c>
      <c r="X108" s="333"/>
      <c r="Y108" s="334"/>
      <c r="Z108" s="335"/>
      <c r="AA108" s="335"/>
      <c r="AB108" s="298">
        <f>IF(OR(J108="Fail",ISBLANK(J108)),INDEX('Issue Code Table'!C:C,MATCH(N:N,'Issue Code Table'!A:A,0)),IF(M108="Critical",6,IF(M108="Significant",5,IF(M108="Moderate",3,2))))</f>
        <v>5</v>
      </c>
    </row>
    <row r="109" spans="1:28" ht="111" customHeight="1" x14ac:dyDescent="0.35">
      <c r="A109" s="281" t="s">
        <v>5875</v>
      </c>
      <c r="B109" s="281" t="s">
        <v>200</v>
      </c>
      <c r="C109" s="306" t="s">
        <v>201</v>
      </c>
      <c r="D109" s="281" t="s">
        <v>232</v>
      </c>
      <c r="E109" s="281" t="s">
        <v>3403</v>
      </c>
      <c r="F109" s="281" t="s">
        <v>2621</v>
      </c>
      <c r="G109" s="281" t="s">
        <v>4346</v>
      </c>
      <c r="H109" s="281" t="s">
        <v>6578</v>
      </c>
      <c r="I109" s="281"/>
      <c r="J109" s="323"/>
      <c r="K109" s="281" t="s">
        <v>6802</v>
      </c>
      <c r="L109" s="324"/>
      <c r="M109" s="336" t="s">
        <v>143</v>
      </c>
      <c r="N109" s="324" t="s">
        <v>281</v>
      </c>
      <c r="O109" s="324" t="s">
        <v>1658</v>
      </c>
      <c r="P109" s="325"/>
      <c r="Q109" s="281" t="s">
        <v>373</v>
      </c>
      <c r="R109" s="281" t="s">
        <v>376</v>
      </c>
      <c r="S109" s="281" t="s">
        <v>371</v>
      </c>
      <c r="T109" s="281"/>
      <c r="U109" s="281" t="s">
        <v>4195</v>
      </c>
      <c r="V109" s="281" t="s">
        <v>4579</v>
      </c>
      <c r="W109" s="281" t="s">
        <v>5562</v>
      </c>
      <c r="X109" s="326"/>
      <c r="Y109" s="327"/>
      <c r="Z109" s="328"/>
      <c r="AA109" s="328"/>
      <c r="AB109" s="290">
        <f>IF(OR(J109="Fail",ISBLANK(J109)),INDEX('Issue Code Table'!C:C,MATCH(N:N,'Issue Code Table'!A:A,0)),IF(M109="Critical",6,IF(M109="Significant",5,IF(M109="Moderate",3,2))))</f>
        <v>5</v>
      </c>
    </row>
    <row r="110" spans="1:28" ht="111" customHeight="1" x14ac:dyDescent="0.35">
      <c r="A110" s="291" t="s">
        <v>5876</v>
      </c>
      <c r="B110" s="291" t="s">
        <v>200</v>
      </c>
      <c r="C110" s="302" t="s">
        <v>201</v>
      </c>
      <c r="D110" s="291" t="s">
        <v>232</v>
      </c>
      <c r="E110" s="291" t="s">
        <v>3404</v>
      </c>
      <c r="F110" s="291" t="s">
        <v>2546</v>
      </c>
      <c r="G110" s="291" t="s">
        <v>4347</v>
      </c>
      <c r="H110" s="291" t="s">
        <v>6580</v>
      </c>
      <c r="I110" s="291"/>
      <c r="J110" s="329"/>
      <c r="K110" s="291" t="s">
        <v>6804</v>
      </c>
      <c r="L110" s="330"/>
      <c r="M110" s="331" t="s">
        <v>143</v>
      </c>
      <c r="N110" s="330" t="s">
        <v>281</v>
      </c>
      <c r="O110" s="330" t="s">
        <v>1658</v>
      </c>
      <c r="P110" s="332"/>
      <c r="Q110" s="291" t="s">
        <v>373</v>
      </c>
      <c r="R110" s="291" t="s">
        <v>646</v>
      </c>
      <c r="S110" s="291" t="s">
        <v>651</v>
      </c>
      <c r="T110" s="291"/>
      <c r="U110" s="291" t="s">
        <v>4196</v>
      </c>
      <c r="V110" s="291" t="s">
        <v>4580</v>
      </c>
      <c r="W110" s="291" t="s">
        <v>5563</v>
      </c>
      <c r="X110" s="333"/>
      <c r="Y110" s="334"/>
      <c r="Z110" s="335"/>
      <c r="AA110" s="335"/>
      <c r="AB110" s="298">
        <f>IF(OR(J110="Fail",ISBLANK(J110)),INDEX('Issue Code Table'!C:C,MATCH(N:N,'Issue Code Table'!A:A,0)),IF(M110="Critical",6,IF(M110="Significant",5,IF(M110="Moderate",3,2))))</f>
        <v>5</v>
      </c>
    </row>
    <row r="111" spans="1:28" ht="111" customHeight="1" x14ac:dyDescent="0.35">
      <c r="A111" s="281" t="s">
        <v>5877</v>
      </c>
      <c r="B111" s="281" t="s">
        <v>200</v>
      </c>
      <c r="C111" s="306" t="s">
        <v>201</v>
      </c>
      <c r="D111" s="281" t="s">
        <v>232</v>
      </c>
      <c r="E111" s="281" t="s">
        <v>3405</v>
      </c>
      <c r="F111" s="281" t="s">
        <v>2622</v>
      </c>
      <c r="G111" s="281" t="s">
        <v>4348</v>
      </c>
      <c r="H111" s="281" t="s">
        <v>6613</v>
      </c>
      <c r="I111" s="281"/>
      <c r="J111" s="323"/>
      <c r="K111" s="281" t="s">
        <v>6837</v>
      </c>
      <c r="L111" s="324"/>
      <c r="M111" s="336" t="s">
        <v>143</v>
      </c>
      <c r="N111" s="281" t="s">
        <v>281</v>
      </c>
      <c r="O111" s="324" t="s">
        <v>1658</v>
      </c>
      <c r="P111" s="325"/>
      <c r="Q111" s="281" t="s">
        <v>373</v>
      </c>
      <c r="R111" s="281" t="s">
        <v>650</v>
      </c>
      <c r="S111" s="281" t="s">
        <v>2945</v>
      </c>
      <c r="T111" s="281"/>
      <c r="U111" s="281" t="s">
        <v>4197</v>
      </c>
      <c r="V111" s="281" t="s">
        <v>4581</v>
      </c>
      <c r="W111" s="281" t="s">
        <v>5564</v>
      </c>
      <c r="X111" s="326"/>
      <c r="Y111" s="327"/>
      <c r="Z111" s="328"/>
      <c r="AA111" s="328"/>
      <c r="AB111" s="290">
        <f>IF(OR(J111="Fail",ISBLANK(J111)),INDEX('Issue Code Table'!C:C,MATCH(N:N,'Issue Code Table'!A:A,0)),IF(M111="Critical",6,IF(M111="Significant",5,IF(M111="Moderate",3,2))))</f>
        <v>5</v>
      </c>
    </row>
    <row r="112" spans="1:28" ht="111" customHeight="1" x14ac:dyDescent="0.35">
      <c r="A112" s="291" t="s">
        <v>5878</v>
      </c>
      <c r="B112" s="291" t="s">
        <v>200</v>
      </c>
      <c r="C112" s="302" t="s">
        <v>201</v>
      </c>
      <c r="D112" s="291" t="s">
        <v>232</v>
      </c>
      <c r="E112" s="291" t="s">
        <v>3406</v>
      </c>
      <c r="F112" s="291" t="s">
        <v>644</v>
      </c>
      <c r="G112" s="291" t="s">
        <v>4349</v>
      </c>
      <c r="H112" s="291" t="s">
        <v>6727</v>
      </c>
      <c r="I112" s="291"/>
      <c r="J112" s="329"/>
      <c r="K112" s="291" t="s">
        <v>6950</v>
      </c>
      <c r="L112" s="330"/>
      <c r="M112" s="331" t="s">
        <v>143</v>
      </c>
      <c r="N112" s="330" t="s">
        <v>281</v>
      </c>
      <c r="O112" s="330" t="s">
        <v>1658</v>
      </c>
      <c r="P112" s="332"/>
      <c r="Q112" s="291" t="s">
        <v>373</v>
      </c>
      <c r="R112" s="291" t="s">
        <v>653</v>
      </c>
      <c r="S112" s="291" t="s">
        <v>2946</v>
      </c>
      <c r="T112" s="291"/>
      <c r="U112" s="291" t="s">
        <v>4198</v>
      </c>
      <c r="V112" s="291" t="s">
        <v>4582</v>
      </c>
      <c r="W112" s="291" t="s">
        <v>5570</v>
      </c>
      <c r="X112" s="333"/>
      <c r="Y112" s="334"/>
      <c r="Z112" s="335"/>
      <c r="AA112" s="335"/>
      <c r="AB112" s="298">
        <f>IF(OR(J112="Fail",ISBLANK(J112)),INDEX('Issue Code Table'!C:C,MATCH(N:N,'Issue Code Table'!A:A,0)),IF(M112="Critical",6,IF(M112="Significant",5,IF(M112="Moderate",3,2))))</f>
        <v>5</v>
      </c>
    </row>
    <row r="113" spans="1:28" ht="111" customHeight="1" x14ac:dyDescent="0.35">
      <c r="A113" s="281" t="s">
        <v>5879</v>
      </c>
      <c r="B113" s="281" t="s">
        <v>200</v>
      </c>
      <c r="C113" s="306" t="s">
        <v>201</v>
      </c>
      <c r="D113" s="281" t="s">
        <v>232</v>
      </c>
      <c r="E113" s="281" t="s">
        <v>3407</v>
      </c>
      <c r="F113" s="281" t="s">
        <v>2623</v>
      </c>
      <c r="G113" s="281" t="s">
        <v>4350</v>
      </c>
      <c r="H113" s="281" t="s">
        <v>6714</v>
      </c>
      <c r="I113" s="281"/>
      <c r="J113" s="323"/>
      <c r="K113" s="281" t="s">
        <v>6937</v>
      </c>
      <c r="L113" s="324"/>
      <c r="M113" s="336" t="s">
        <v>143</v>
      </c>
      <c r="N113" s="324" t="s">
        <v>281</v>
      </c>
      <c r="O113" s="324" t="s">
        <v>1658</v>
      </c>
      <c r="P113" s="325"/>
      <c r="Q113" s="281" t="s">
        <v>373</v>
      </c>
      <c r="R113" s="281" t="s">
        <v>655</v>
      </c>
      <c r="S113" s="281" t="s">
        <v>2947</v>
      </c>
      <c r="T113" s="281" t="s">
        <v>7086</v>
      </c>
      <c r="U113" s="281" t="s">
        <v>4199</v>
      </c>
      <c r="V113" s="281" t="s">
        <v>4583</v>
      </c>
      <c r="W113" s="281" t="s">
        <v>5569</v>
      </c>
      <c r="X113" s="326"/>
      <c r="Y113" s="327"/>
      <c r="Z113" s="328"/>
      <c r="AA113" s="328"/>
      <c r="AB113" s="290">
        <f>IF(OR(J113="Fail",ISBLANK(J113)),INDEX('Issue Code Table'!C:C,MATCH(N:N,'Issue Code Table'!A:A,0)),IF(M113="Critical",6,IF(M113="Significant",5,IF(M113="Moderate",3,2))))</f>
        <v>5</v>
      </c>
    </row>
    <row r="114" spans="1:28" ht="111" customHeight="1" x14ac:dyDescent="0.35">
      <c r="A114" s="291" t="s">
        <v>5880</v>
      </c>
      <c r="B114" s="291" t="s">
        <v>200</v>
      </c>
      <c r="C114" s="302" t="s">
        <v>201</v>
      </c>
      <c r="D114" s="291" t="s">
        <v>232</v>
      </c>
      <c r="E114" s="291" t="s">
        <v>1213</v>
      </c>
      <c r="F114" s="291" t="s">
        <v>368</v>
      </c>
      <c r="G114" s="291" t="s">
        <v>4351</v>
      </c>
      <c r="H114" s="291" t="s">
        <v>6733</v>
      </c>
      <c r="I114" s="291"/>
      <c r="J114" s="329"/>
      <c r="K114" s="291" t="s">
        <v>6956</v>
      </c>
      <c r="L114" s="330"/>
      <c r="M114" s="331" t="s">
        <v>143</v>
      </c>
      <c r="N114" s="337" t="s">
        <v>281</v>
      </c>
      <c r="O114" s="330" t="s">
        <v>1658</v>
      </c>
      <c r="P114" s="332"/>
      <c r="Q114" s="291" t="s">
        <v>373</v>
      </c>
      <c r="R114" s="291" t="s">
        <v>658</v>
      </c>
      <c r="S114" s="291" t="s">
        <v>1214</v>
      </c>
      <c r="T114" s="291"/>
      <c r="U114" s="291" t="s">
        <v>4200</v>
      </c>
      <c r="V114" s="291" t="s">
        <v>4584</v>
      </c>
      <c r="W114" s="291" t="s">
        <v>5572</v>
      </c>
      <c r="X114" s="333"/>
      <c r="Y114" s="334"/>
      <c r="Z114" s="335"/>
      <c r="AA114" s="335"/>
      <c r="AB114" s="298">
        <f>IF(OR(J114="Fail",ISBLANK(J114)),INDEX('Issue Code Table'!C:C,MATCH(N:N,'Issue Code Table'!A:A,0)),IF(M114="Critical",6,IF(M114="Significant",5,IF(M114="Moderate",3,2))))</f>
        <v>5</v>
      </c>
    </row>
    <row r="115" spans="1:28" ht="111" customHeight="1" x14ac:dyDescent="0.35">
      <c r="A115" s="281" t="s">
        <v>5881</v>
      </c>
      <c r="B115" s="281" t="s">
        <v>200</v>
      </c>
      <c r="C115" s="299" t="s">
        <v>529</v>
      </c>
      <c r="D115" s="281" t="s">
        <v>232</v>
      </c>
      <c r="E115" s="281" t="s">
        <v>1223</v>
      </c>
      <c r="F115" s="281" t="s">
        <v>4464</v>
      </c>
      <c r="G115" s="281" t="s">
        <v>4353</v>
      </c>
      <c r="H115" s="281" t="s">
        <v>6562</v>
      </c>
      <c r="I115" s="281"/>
      <c r="J115" s="323"/>
      <c r="K115" s="281" t="s">
        <v>6786</v>
      </c>
      <c r="L115" s="324"/>
      <c r="M115" s="336" t="s">
        <v>143</v>
      </c>
      <c r="N115" s="324" t="s">
        <v>2161</v>
      </c>
      <c r="O115" s="324" t="s">
        <v>2162</v>
      </c>
      <c r="P115" s="325"/>
      <c r="Q115" s="281" t="s">
        <v>377</v>
      </c>
      <c r="R115" s="281" t="s">
        <v>4104</v>
      </c>
      <c r="S115" s="281" t="s">
        <v>4297</v>
      </c>
      <c r="T115" s="281"/>
      <c r="U115" s="281" t="s">
        <v>4202</v>
      </c>
      <c r="V115" s="281" t="s">
        <v>4587</v>
      </c>
      <c r="W115" s="281" t="s">
        <v>5576</v>
      </c>
      <c r="X115" s="326"/>
      <c r="Y115" s="327"/>
      <c r="Z115" s="328"/>
      <c r="AA115" s="328"/>
      <c r="AB115" s="290">
        <f>IF(OR(J115="Fail",ISBLANK(J115)),INDEX('Issue Code Table'!C:C,MATCH(N:N,'Issue Code Table'!A:A,0)),IF(M115="Critical",6,IF(M115="Significant",5,IF(M115="Moderate",3,2))))</f>
        <v>1</v>
      </c>
    </row>
    <row r="116" spans="1:28" ht="111" customHeight="1" x14ac:dyDescent="0.35">
      <c r="A116" s="291" t="s">
        <v>5882</v>
      </c>
      <c r="B116" s="291" t="s">
        <v>239</v>
      </c>
      <c r="C116" s="292" t="s">
        <v>240</v>
      </c>
      <c r="D116" s="291" t="s">
        <v>232</v>
      </c>
      <c r="E116" s="291" t="s">
        <v>3389</v>
      </c>
      <c r="F116" s="291" t="s">
        <v>758</v>
      </c>
      <c r="G116" s="291" t="s">
        <v>4354</v>
      </c>
      <c r="H116" s="291" t="s">
        <v>6586</v>
      </c>
      <c r="I116" s="291"/>
      <c r="J116" s="329"/>
      <c r="K116" s="291" t="s">
        <v>6810</v>
      </c>
      <c r="L116" s="330" t="s">
        <v>6042</v>
      </c>
      <c r="M116" s="331" t="s">
        <v>218</v>
      </c>
      <c r="N116" s="330" t="s">
        <v>1583</v>
      </c>
      <c r="O116" s="330" t="s">
        <v>1369</v>
      </c>
      <c r="P116" s="332"/>
      <c r="Q116" s="291" t="s">
        <v>2403</v>
      </c>
      <c r="R116" s="291" t="s">
        <v>4105</v>
      </c>
      <c r="S116" s="291" t="s">
        <v>409</v>
      </c>
      <c r="T116" s="291"/>
      <c r="U116" s="291" t="s">
        <v>4203</v>
      </c>
      <c r="V116" s="291" t="s">
        <v>4592</v>
      </c>
      <c r="W116" s="291" t="s">
        <v>5604</v>
      </c>
      <c r="X116" s="333"/>
      <c r="Y116" s="334"/>
      <c r="Z116" s="335"/>
      <c r="AA116" s="335"/>
      <c r="AB116" s="298">
        <f>IF(OR(J116="Fail",ISBLANK(J116)),INDEX('Issue Code Table'!C:C,MATCH(N:N,'Issue Code Table'!A:A,0)),IF(M116="Critical",6,IF(M116="Significant",5,IF(M116="Moderate",3,2))))</f>
        <v>2</v>
      </c>
    </row>
    <row r="117" spans="1:28" ht="111" customHeight="1" x14ac:dyDescent="0.35">
      <c r="A117" s="281" t="s">
        <v>894</v>
      </c>
      <c r="B117" s="281" t="s">
        <v>270</v>
      </c>
      <c r="C117" s="299" t="s">
        <v>271</v>
      </c>
      <c r="D117" s="281" t="s">
        <v>232</v>
      </c>
      <c r="E117" s="281" t="s">
        <v>3338</v>
      </c>
      <c r="F117" s="281" t="s">
        <v>1139</v>
      </c>
      <c r="G117" s="281" t="s">
        <v>2782</v>
      </c>
      <c r="H117" s="281" t="s">
        <v>6579</v>
      </c>
      <c r="I117" s="281"/>
      <c r="J117" s="323"/>
      <c r="K117" s="281" t="s">
        <v>6803</v>
      </c>
      <c r="L117" s="324"/>
      <c r="M117" s="336" t="s">
        <v>143</v>
      </c>
      <c r="N117" s="324" t="s">
        <v>272</v>
      </c>
      <c r="O117" s="324" t="s">
        <v>1372</v>
      </c>
      <c r="P117" s="325"/>
      <c r="Q117" s="281" t="s">
        <v>264</v>
      </c>
      <c r="R117" s="281" t="s">
        <v>265</v>
      </c>
      <c r="S117" s="281" t="s">
        <v>280</v>
      </c>
      <c r="T117" s="281" t="s">
        <v>7059</v>
      </c>
      <c r="U117" s="281" t="s">
        <v>3095</v>
      </c>
      <c r="V117" s="281" t="s">
        <v>3675</v>
      </c>
      <c r="W117" s="281" t="s">
        <v>5503</v>
      </c>
      <c r="X117" s="326"/>
      <c r="Y117" s="327"/>
      <c r="Z117" s="328"/>
      <c r="AA117" s="328"/>
      <c r="AB117" s="290">
        <f>IF(OR(J117="Fail",ISBLANK(J117)),INDEX('Issue Code Table'!C:C,MATCH(N:N,'Issue Code Table'!A:A,0)),IF(M117="Critical",6,IF(M117="Significant",5,IF(M117="Moderate",3,2))))</f>
        <v>4</v>
      </c>
    </row>
    <row r="118" spans="1:28" ht="111" customHeight="1" x14ac:dyDescent="0.35">
      <c r="A118" s="291" t="s">
        <v>5883</v>
      </c>
      <c r="B118" s="291" t="s">
        <v>270</v>
      </c>
      <c r="C118" s="302" t="s">
        <v>271</v>
      </c>
      <c r="D118" s="291" t="s">
        <v>232</v>
      </c>
      <c r="E118" s="291" t="s">
        <v>3396</v>
      </c>
      <c r="F118" s="291" t="s">
        <v>2544</v>
      </c>
      <c r="G118" s="291" t="s">
        <v>4355</v>
      </c>
      <c r="H118" s="291" t="s">
        <v>6587</v>
      </c>
      <c r="I118" s="291"/>
      <c r="J118" s="329"/>
      <c r="K118" s="291" t="s">
        <v>6811</v>
      </c>
      <c r="L118" s="330" t="s">
        <v>6042</v>
      </c>
      <c r="M118" s="331" t="s">
        <v>143</v>
      </c>
      <c r="N118" s="330" t="s">
        <v>205</v>
      </c>
      <c r="O118" s="330" t="s">
        <v>1675</v>
      </c>
      <c r="P118" s="332"/>
      <c r="Q118" s="291" t="s">
        <v>2403</v>
      </c>
      <c r="R118" s="291" t="s">
        <v>4106</v>
      </c>
      <c r="S118" s="291" t="s">
        <v>419</v>
      </c>
      <c r="T118" s="291"/>
      <c r="U118" s="291" t="s">
        <v>4204</v>
      </c>
      <c r="V118" s="291" t="s">
        <v>4593</v>
      </c>
      <c r="W118" s="291" t="s">
        <v>5605</v>
      </c>
      <c r="X118" s="333"/>
      <c r="Y118" s="334"/>
      <c r="Z118" s="335"/>
      <c r="AA118" s="335"/>
      <c r="AB118" s="298">
        <f>IF(OR(J118="Fail",ISBLANK(J118)),INDEX('Issue Code Table'!C:C,MATCH(N:N,'Issue Code Table'!A:A,0)),IF(M118="Critical",6,IF(M118="Significant",5,IF(M118="Moderate",3,2))))</f>
        <v>5</v>
      </c>
    </row>
    <row r="119" spans="1:28" ht="111" customHeight="1" x14ac:dyDescent="0.35">
      <c r="A119" s="281" t="s">
        <v>5884</v>
      </c>
      <c r="B119" s="281" t="s">
        <v>270</v>
      </c>
      <c r="C119" s="306" t="s">
        <v>271</v>
      </c>
      <c r="D119" s="281" t="s">
        <v>232</v>
      </c>
      <c r="E119" s="281" t="s">
        <v>772</v>
      </c>
      <c r="F119" s="281" t="s">
        <v>2637</v>
      </c>
      <c r="G119" s="281" t="s">
        <v>4356</v>
      </c>
      <c r="H119" s="281" t="s">
        <v>6574</v>
      </c>
      <c r="I119" s="281"/>
      <c r="J119" s="323"/>
      <c r="K119" s="281" t="s">
        <v>6798</v>
      </c>
      <c r="L119" s="324" t="s">
        <v>6043</v>
      </c>
      <c r="M119" s="336" t="s">
        <v>143</v>
      </c>
      <c r="N119" s="324" t="s">
        <v>205</v>
      </c>
      <c r="O119" s="324" t="s">
        <v>1675</v>
      </c>
      <c r="P119" s="325"/>
      <c r="Q119" s="281" t="s">
        <v>2404</v>
      </c>
      <c r="R119" s="281" t="s">
        <v>4089</v>
      </c>
      <c r="S119" s="281" t="s">
        <v>774</v>
      </c>
      <c r="T119" s="281"/>
      <c r="U119" s="281" t="s">
        <v>4205</v>
      </c>
      <c r="V119" s="281" t="s">
        <v>4600</v>
      </c>
      <c r="W119" s="281" t="s">
        <v>5485</v>
      </c>
      <c r="X119" s="326"/>
      <c r="Y119" s="327"/>
      <c r="Z119" s="328"/>
      <c r="AA119" s="328"/>
      <c r="AB119" s="290">
        <f>IF(OR(J119="Fail",ISBLANK(J119)),INDEX('Issue Code Table'!C:C,MATCH(N:N,'Issue Code Table'!A:A,0)),IF(M119="Critical",6,IF(M119="Significant",5,IF(M119="Moderate",3,2))))</f>
        <v>5</v>
      </c>
    </row>
    <row r="120" spans="1:28" ht="111" customHeight="1" x14ac:dyDescent="0.35">
      <c r="A120" s="291" t="s">
        <v>5885</v>
      </c>
      <c r="B120" s="291" t="s">
        <v>239</v>
      </c>
      <c r="C120" s="292" t="s">
        <v>240</v>
      </c>
      <c r="D120" s="291" t="s">
        <v>232</v>
      </c>
      <c r="E120" s="291" t="s">
        <v>3432</v>
      </c>
      <c r="F120" s="291" t="s">
        <v>794</v>
      </c>
      <c r="G120" s="291" t="s">
        <v>4370</v>
      </c>
      <c r="H120" s="291" t="s">
        <v>6735</v>
      </c>
      <c r="I120" s="291"/>
      <c r="J120" s="329"/>
      <c r="K120" s="291" t="s">
        <v>6958</v>
      </c>
      <c r="L120" s="330"/>
      <c r="M120" s="331" t="s">
        <v>218</v>
      </c>
      <c r="N120" s="330" t="s">
        <v>5030</v>
      </c>
      <c r="O120" s="330" t="s">
        <v>5029</v>
      </c>
      <c r="P120" s="332"/>
      <c r="Q120" s="291" t="s">
        <v>390</v>
      </c>
      <c r="R120" s="291" t="s">
        <v>4120</v>
      </c>
      <c r="S120" s="291" t="s">
        <v>435</v>
      </c>
      <c r="T120" s="291"/>
      <c r="U120" s="291" t="s">
        <v>4219</v>
      </c>
      <c r="V120" s="291" t="s">
        <v>4615</v>
      </c>
      <c r="W120" s="291" t="s">
        <v>5614</v>
      </c>
      <c r="X120" s="333"/>
      <c r="Y120" s="334"/>
      <c r="Z120" s="335"/>
      <c r="AA120" s="335"/>
      <c r="AB120" s="298" t="e">
        <f>IF(OR(J120="Fail",ISBLANK(J120)),INDEX('Issue Code Table'!C:C,MATCH(N:N,'Issue Code Table'!A:A,0)),IF(M120="Critical",6,IF(M120="Significant",5,IF(M120="Moderate",3,2))))</f>
        <v>#N/A</v>
      </c>
    </row>
    <row r="121" spans="1:28" ht="111" customHeight="1" x14ac:dyDescent="0.35">
      <c r="A121" s="281" t="s">
        <v>5886</v>
      </c>
      <c r="B121" s="281" t="s">
        <v>1260</v>
      </c>
      <c r="C121" s="299" t="s">
        <v>1261</v>
      </c>
      <c r="D121" s="281" t="s">
        <v>232</v>
      </c>
      <c r="E121" s="281" t="s">
        <v>3418</v>
      </c>
      <c r="F121" s="281" t="s">
        <v>4466</v>
      </c>
      <c r="G121" s="281" t="s">
        <v>4360</v>
      </c>
      <c r="H121" s="281" t="s">
        <v>6743</v>
      </c>
      <c r="I121" s="281"/>
      <c r="J121" s="323"/>
      <c r="K121" s="281" t="s">
        <v>6966</v>
      </c>
      <c r="L121" s="324"/>
      <c r="M121" s="336" t="s">
        <v>143</v>
      </c>
      <c r="N121" s="324" t="s">
        <v>392</v>
      </c>
      <c r="O121" s="324" t="s">
        <v>1496</v>
      </c>
      <c r="P121" s="325"/>
      <c r="Q121" s="281" t="s">
        <v>390</v>
      </c>
      <c r="R121" s="281" t="s">
        <v>4110</v>
      </c>
      <c r="S121" s="281" t="s">
        <v>4298</v>
      </c>
      <c r="T121" s="281"/>
      <c r="U121" s="281" t="s">
        <v>4209</v>
      </c>
      <c r="V121" s="281" t="s">
        <v>4604</v>
      </c>
      <c r="W121" s="281" t="s">
        <v>5621</v>
      </c>
      <c r="X121" s="326"/>
      <c r="Y121" s="327"/>
      <c r="Z121" s="328"/>
      <c r="AA121" s="328"/>
      <c r="AB121" s="290">
        <f>IF(OR(J121="Fail",ISBLANK(J121)),INDEX('Issue Code Table'!C:C,MATCH(N:N,'Issue Code Table'!A:A,0)),IF(M121="Critical",6,IF(M121="Significant",5,IF(M121="Moderate",3,2))))</f>
        <v>6</v>
      </c>
    </row>
    <row r="122" spans="1:28" ht="111" customHeight="1" x14ac:dyDescent="0.35">
      <c r="A122" s="291" t="s">
        <v>5887</v>
      </c>
      <c r="B122" s="291" t="s">
        <v>1260</v>
      </c>
      <c r="C122" s="292" t="s">
        <v>1261</v>
      </c>
      <c r="D122" s="291" t="s">
        <v>232</v>
      </c>
      <c r="E122" s="291" t="s">
        <v>3419</v>
      </c>
      <c r="F122" s="291" t="s">
        <v>784</v>
      </c>
      <c r="G122" s="291" t="s">
        <v>4362</v>
      </c>
      <c r="H122" s="291" t="s">
        <v>6745</v>
      </c>
      <c r="I122" s="291"/>
      <c r="J122" s="329"/>
      <c r="K122" s="291" t="s">
        <v>6968</v>
      </c>
      <c r="L122" s="330"/>
      <c r="M122" s="331" t="s">
        <v>154</v>
      </c>
      <c r="N122" s="330" t="s">
        <v>423</v>
      </c>
      <c r="O122" s="330" t="s">
        <v>1498</v>
      </c>
      <c r="P122" s="332"/>
      <c r="Q122" s="291" t="s">
        <v>390</v>
      </c>
      <c r="R122" s="291" t="s">
        <v>4112</v>
      </c>
      <c r="S122" s="291" t="s">
        <v>2894</v>
      </c>
      <c r="T122" s="291"/>
      <c r="U122" s="291" t="s">
        <v>4211</v>
      </c>
      <c r="V122" s="291" t="s">
        <v>4606</v>
      </c>
      <c r="W122" s="291" t="s">
        <v>5623</v>
      </c>
      <c r="X122" s="333"/>
      <c r="Y122" s="334"/>
      <c r="Z122" s="335"/>
      <c r="AA122" s="335"/>
      <c r="AB122" s="298">
        <f>IF(OR(J122="Fail",ISBLANK(J122)),INDEX('Issue Code Table'!C:C,MATCH(N:N,'Issue Code Table'!A:A,0)),IF(M122="Critical",6,IF(M122="Significant",5,IF(M122="Moderate",3,2))))</f>
        <v>3</v>
      </c>
    </row>
    <row r="123" spans="1:28" ht="111" customHeight="1" x14ac:dyDescent="0.35">
      <c r="A123" s="281" t="s">
        <v>5888</v>
      </c>
      <c r="B123" s="281" t="s">
        <v>239</v>
      </c>
      <c r="C123" s="299" t="s">
        <v>240</v>
      </c>
      <c r="D123" s="281" t="s">
        <v>232</v>
      </c>
      <c r="E123" s="281" t="s">
        <v>3420</v>
      </c>
      <c r="F123" s="281" t="s">
        <v>796</v>
      </c>
      <c r="G123" s="281" t="s">
        <v>4364</v>
      </c>
      <c r="H123" s="281" t="s">
        <v>6747</v>
      </c>
      <c r="I123" s="281"/>
      <c r="J123" s="323"/>
      <c r="K123" s="281" t="s">
        <v>6970</v>
      </c>
      <c r="L123" s="324"/>
      <c r="M123" s="336" t="s">
        <v>143</v>
      </c>
      <c r="N123" s="324" t="s">
        <v>281</v>
      </c>
      <c r="O123" s="324" t="s">
        <v>1658</v>
      </c>
      <c r="P123" s="325"/>
      <c r="Q123" s="281" t="s">
        <v>390</v>
      </c>
      <c r="R123" s="281" t="s">
        <v>4114</v>
      </c>
      <c r="S123" s="281" t="s">
        <v>798</v>
      </c>
      <c r="T123" s="281"/>
      <c r="U123" s="281" t="s">
        <v>4213</v>
      </c>
      <c r="V123" s="281" t="s">
        <v>4608</v>
      </c>
      <c r="W123" s="281" t="s">
        <v>5625</v>
      </c>
      <c r="X123" s="326"/>
      <c r="Y123" s="327"/>
      <c r="Z123" s="328"/>
      <c r="AA123" s="328"/>
      <c r="AB123" s="290">
        <f>IF(OR(J123="Fail",ISBLANK(J123)),INDEX('Issue Code Table'!C:C,MATCH(N:N,'Issue Code Table'!A:A,0)),IF(M123="Critical",6,IF(M123="Significant",5,IF(M123="Moderate",3,2))))</f>
        <v>5</v>
      </c>
    </row>
    <row r="124" spans="1:28" ht="111" customHeight="1" x14ac:dyDescent="0.35">
      <c r="A124" s="291" t="s">
        <v>5889</v>
      </c>
      <c r="B124" s="291" t="s">
        <v>270</v>
      </c>
      <c r="C124" s="302" t="s">
        <v>271</v>
      </c>
      <c r="D124" s="291" t="s">
        <v>232</v>
      </c>
      <c r="E124" s="291" t="s">
        <v>3431</v>
      </c>
      <c r="F124" s="291" t="s">
        <v>783</v>
      </c>
      <c r="G124" s="291" t="s">
        <v>4369</v>
      </c>
      <c r="H124" s="291" t="s">
        <v>6734</v>
      </c>
      <c r="I124" s="291"/>
      <c r="J124" s="329"/>
      <c r="K124" s="291" t="s">
        <v>6957</v>
      </c>
      <c r="L124" s="330"/>
      <c r="M124" s="331" t="s">
        <v>143</v>
      </c>
      <c r="N124" s="330" t="s">
        <v>205</v>
      </c>
      <c r="O124" s="330" t="s">
        <v>1675</v>
      </c>
      <c r="P124" s="332"/>
      <c r="Q124" s="291" t="s">
        <v>390</v>
      </c>
      <c r="R124" s="291" t="s">
        <v>393</v>
      </c>
      <c r="S124" s="291" t="s">
        <v>434</v>
      </c>
      <c r="T124" s="291"/>
      <c r="U124" s="291" t="s">
        <v>4218</v>
      </c>
      <c r="V124" s="291" t="s">
        <v>4614</v>
      </c>
      <c r="W124" s="291" t="s">
        <v>5613</v>
      </c>
      <c r="X124" s="333"/>
      <c r="Y124" s="334"/>
      <c r="Z124" s="335"/>
      <c r="AA124" s="335"/>
      <c r="AB124" s="298">
        <f>IF(OR(J124="Fail",ISBLANK(J124)),INDEX('Issue Code Table'!C:C,MATCH(N:N,'Issue Code Table'!A:A,0)),IF(M124="Critical",6,IF(M124="Significant",5,IF(M124="Moderate",3,2))))</f>
        <v>5</v>
      </c>
    </row>
    <row r="125" spans="1:28" ht="111" customHeight="1" x14ac:dyDescent="0.35">
      <c r="A125" s="281" t="s">
        <v>5890</v>
      </c>
      <c r="B125" s="281" t="s">
        <v>239</v>
      </c>
      <c r="C125" s="299" t="s">
        <v>240</v>
      </c>
      <c r="D125" s="281" t="s">
        <v>232</v>
      </c>
      <c r="E125" s="281" t="s">
        <v>3415</v>
      </c>
      <c r="F125" s="281" t="s">
        <v>2553</v>
      </c>
      <c r="G125" s="281" t="s">
        <v>4373</v>
      </c>
      <c r="H125" s="281" t="s">
        <v>6739</v>
      </c>
      <c r="I125" s="281"/>
      <c r="J125" s="323"/>
      <c r="K125" s="281" t="s">
        <v>6962</v>
      </c>
      <c r="L125" s="324"/>
      <c r="M125" s="336" t="s">
        <v>154</v>
      </c>
      <c r="N125" s="324" t="s">
        <v>558</v>
      </c>
      <c r="O125" s="324" t="s">
        <v>1744</v>
      </c>
      <c r="P125" s="325"/>
      <c r="Q125" s="281" t="s">
        <v>390</v>
      </c>
      <c r="R125" s="281" t="s">
        <v>4123</v>
      </c>
      <c r="S125" s="281" t="s">
        <v>787</v>
      </c>
      <c r="T125" s="281"/>
      <c r="U125" s="281" t="s">
        <v>4222</v>
      </c>
      <c r="V125" s="281" t="s">
        <v>4618</v>
      </c>
      <c r="W125" s="281" t="s">
        <v>5617</v>
      </c>
      <c r="X125" s="326"/>
      <c r="Y125" s="327"/>
      <c r="Z125" s="328"/>
      <c r="AA125" s="328"/>
      <c r="AB125" s="290">
        <f>IF(OR(J125="Fail",ISBLANK(J125)),INDEX('Issue Code Table'!C:C,MATCH(N:N,'Issue Code Table'!A:A,0)),IF(M125="Critical",6,IF(M125="Significant",5,IF(M125="Moderate",3,2))))</f>
        <v>4</v>
      </c>
    </row>
    <row r="126" spans="1:28" ht="111" customHeight="1" x14ac:dyDescent="0.35">
      <c r="A126" s="291" t="s">
        <v>5891</v>
      </c>
      <c r="B126" s="291" t="s">
        <v>277</v>
      </c>
      <c r="C126" s="292" t="s">
        <v>278</v>
      </c>
      <c r="D126" s="291" t="s">
        <v>232</v>
      </c>
      <c r="E126" s="291" t="s">
        <v>3416</v>
      </c>
      <c r="F126" s="291" t="s">
        <v>786</v>
      </c>
      <c r="G126" s="291" t="s">
        <v>4357</v>
      </c>
      <c r="H126" s="291" t="s">
        <v>6740</v>
      </c>
      <c r="I126" s="291"/>
      <c r="J126" s="329"/>
      <c r="K126" s="291" t="s">
        <v>6963</v>
      </c>
      <c r="L126" s="330"/>
      <c r="M126" s="331" t="s">
        <v>154</v>
      </c>
      <c r="N126" s="330" t="s">
        <v>558</v>
      </c>
      <c r="O126" s="330" t="s">
        <v>1744</v>
      </c>
      <c r="P126" s="332"/>
      <c r="Q126" s="291" t="s">
        <v>390</v>
      </c>
      <c r="R126" s="291" t="s">
        <v>4107</v>
      </c>
      <c r="S126" s="291" t="s">
        <v>2892</v>
      </c>
      <c r="T126" s="291"/>
      <c r="U126" s="291" t="s">
        <v>4206</v>
      </c>
      <c r="V126" s="291" t="s">
        <v>4601</v>
      </c>
      <c r="W126" s="291" t="s">
        <v>5618</v>
      </c>
      <c r="X126" s="333"/>
      <c r="Y126" s="334"/>
      <c r="Z126" s="335"/>
      <c r="AA126" s="335"/>
      <c r="AB126" s="298">
        <f>IF(OR(J126="Fail",ISBLANK(J126)),INDEX('Issue Code Table'!C:C,MATCH(N:N,'Issue Code Table'!A:A,0)),IF(M126="Critical",6,IF(M126="Significant",5,IF(M126="Moderate",3,2))))</f>
        <v>4</v>
      </c>
    </row>
    <row r="127" spans="1:28" ht="111" customHeight="1" x14ac:dyDescent="0.35">
      <c r="A127" s="281" t="s">
        <v>5892</v>
      </c>
      <c r="B127" s="281" t="s">
        <v>277</v>
      </c>
      <c r="C127" s="299" t="s">
        <v>278</v>
      </c>
      <c r="D127" s="281" t="s">
        <v>232</v>
      </c>
      <c r="E127" s="281" t="s">
        <v>3425</v>
      </c>
      <c r="F127" s="281" t="s">
        <v>2556</v>
      </c>
      <c r="G127" s="281" t="s">
        <v>4367</v>
      </c>
      <c r="H127" s="281" t="s">
        <v>6750</v>
      </c>
      <c r="I127" s="281"/>
      <c r="J127" s="323"/>
      <c r="K127" s="281" t="s">
        <v>6973</v>
      </c>
      <c r="L127" s="324"/>
      <c r="M127" s="336" t="s">
        <v>154</v>
      </c>
      <c r="N127" s="324" t="s">
        <v>558</v>
      </c>
      <c r="O127" s="324" t="s">
        <v>1744</v>
      </c>
      <c r="P127" s="325"/>
      <c r="Q127" s="281" t="s">
        <v>390</v>
      </c>
      <c r="R127" s="281" t="s">
        <v>4117</v>
      </c>
      <c r="S127" s="281" t="s">
        <v>2897</v>
      </c>
      <c r="T127" s="281"/>
      <c r="U127" s="281" t="s">
        <v>4216</v>
      </c>
      <c r="V127" s="281" t="s">
        <v>4611</v>
      </c>
      <c r="W127" s="281" t="s">
        <v>5628</v>
      </c>
      <c r="X127" s="326"/>
      <c r="Y127" s="327"/>
      <c r="Z127" s="328"/>
      <c r="AA127" s="328"/>
      <c r="AB127" s="290">
        <f>IF(OR(J127="Fail",ISBLANK(J127)),INDEX('Issue Code Table'!C:C,MATCH(N:N,'Issue Code Table'!A:A,0)),IF(M127="Critical",6,IF(M127="Significant",5,IF(M127="Moderate",3,2))))</f>
        <v>4</v>
      </c>
    </row>
    <row r="128" spans="1:28" ht="111" customHeight="1" x14ac:dyDescent="0.35">
      <c r="A128" s="291" t="s">
        <v>895</v>
      </c>
      <c r="B128" s="291" t="s">
        <v>270</v>
      </c>
      <c r="C128" s="292" t="s">
        <v>271</v>
      </c>
      <c r="D128" s="291" t="s">
        <v>232</v>
      </c>
      <c r="E128" s="291" t="s">
        <v>4497</v>
      </c>
      <c r="F128" s="291" t="s">
        <v>1141</v>
      </c>
      <c r="G128" s="291" t="s">
        <v>2783</v>
      </c>
      <c r="H128" s="291" t="s">
        <v>6707</v>
      </c>
      <c r="I128" s="291"/>
      <c r="J128" s="329"/>
      <c r="K128" s="291" t="s">
        <v>6930</v>
      </c>
      <c r="L128" s="330"/>
      <c r="M128" s="331" t="s">
        <v>143</v>
      </c>
      <c r="N128" s="330" t="s">
        <v>272</v>
      </c>
      <c r="O128" s="330" t="s">
        <v>1372</v>
      </c>
      <c r="P128" s="332"/>
      <c r="Q128" s="291" t="s">
        <v>264</v>
      </c>
      <c r="R128" s="291" t="s">
        <v>268</v>
      </c>
      <c r="S128" s="291" t="s">
        <v>276</v>
      </c>
      <c r="T128" s="291"/>
      <c r="U128" s="291" t="s">
        <v>4242</v>
      </c>
      <c r="V128" s="291" t="s">
        <v>4539</v>
      </c>
      <c r="W128" s="291" t="s">
        <v>5670</v>
      </c>
      <c r="X128" s="333"/>
      <c r="Y128" s="334"/>
      <c r="Z128" s="335"/>
      <c r="AA128" s="335"/>
      <c r="AB128" s="298">
        <f>IF(OR(J128="Fail",ISBLANK(J128)),INDEX('Issue Code Table'!C:C,MATCH(N:N,'Issue Code Table'!A:A,0)),IF(M128="Critical",6,IF(M128="Significant",5,IF(M128="Moderate",3,2))))</f>
        <v>4</v>
      </c>
    </row>
    <row r="129" spans="1:28" ht="111" customHeight="1" x14ac:dyDescent="0.35">
      <c r="A129" s="281" t="s">
        <v>5893</v>
      </c>
      <c r="B129" s="281" t="s">
        <v>277</v>
      </c>
      <c r="C129" s="299" t="s">
        <v>278</v>
      </c>
      <c r="D129" s="281" t="s">
        <v>232</v>
      </c>
      <c r="E129" s="281" t="s">
        <v>3426</v>
      </c>
      <c r="F129" s="281" t="s">
        <v>2557</v>
      </c>
      <c r="G129" s="281" t="s">
        <v>4368</v>
      </c>
      <c r="H129" s="281" t="s">
        <v>6751</v>
      </c>
      <c r="I129" s="281"/>
      <c r="J129" s="323"/>
      <c r="K129" s="281" t="s">
        <v>6974</v>
      </c>
      <c r="L129" s="324"/>
      <c r="M129" s="336" t="s">
        <v>143</v>
      </c>
      <c r="N129" s="324" t="s">
        <v>558</v>
      </c>
      <c r="O129" s="324" t="s">
        <v>1744</v>
      </c>
      <c r="P129" s="325"/>
      <c r="Q129" s="281" t="s">
        <v>390</v>
      </c>
      <c r="R129" s="281" t="s">
        <v>4118</v>
      </c>
      <c r="S129" s="281" t="s">
        <v>2898</v>
      </c>
      <c r="T129" s="281"/>
      <c r="U129" s="281" t="s">
        <v>4217</v>
      </c>
      <c r="V129" s="281" t="s">
        <v>4612</v>
      </c>
      <c r="W129" s="281" t="s">
        <v>5629</v>
      </c>
      <c r="X129" s="326"/>
      <c r="Y129" s="327"/>
      <c r="Z129" s="328"/>
      <c r="AA129" s="328"/>
      <c r="AB129" s="290">
        <f>IF(OR(J129="Fail",ISBLANK(J129)),INDEX('Issue Code Table'!C:C,MATCH(N:N,'Issue Code Table'!A:A,0)),IF(M129="Critical",6,IF(M129="Significant",5,IF(M129="Moderate",3,2))))</f>
        <v>4</v>
      </c>
    </row>
    <row r="130" spans="1:28" ht="111" customHeight="1" x14ac:dyDescent="0.35">
      <c r="A130" s="291" t="s">
        <v>5894</v>
      </c>
      <c r="B130" s="291" t="s">
        <v>528</v>
      </c>
      <c r="C130" s="292" t="s">
        <v>529</v>
      </c>
      <c r="D130" s="291" t="s">
        <v>232</v>
      </c>
      <c r="E130" s="291" t="s">
        <v>3422</v>
      </c>
      <c r="F130" s="291" t="s">
        <v>788</v>
      </c>
      <c r="G130" s="291" t="s">
        <v>4365</v>
      </c>
      <c r="H130" s="291" t="s">
        <v>6748</v>
      </c>
      <c r="I130" s="291"/>
      <c r="J130" s="329"/>
      <c r="K130" s="291" t="s">
        <v>6971</v>
      </c>
      <c r="L130" s="330" t="s">
        <v>6056</v>
      </c>
      <c r="M130" s="331" t="s">
        <v>143</v>
      </c>
      <c r="N130" s="330" t="s">
        <v>899</v>
      </c>
      <c r="O130" s="330" t="s">
        <v>1757</v>
      </c>
      <c r="P130" s="332"/>
      <c r="Q130" s="291" t="s">
        <v>390</v>
      </c>
      <c r="R130" s="291" t="s">
        <v>4115</v>
      </c>
      <c r="S130" s="291" t="s">
        <v>2895</v>
      </c>
      <c r="T130" s="291"/>
      <c r="U130" s="291" t="s">
        <v>4214</v>
      </c>
      <c r="V130" s="291" t="s">
        <v>4609</v>
      </c>
      <c r="W130" s="291" t="s">
        <v>5626</v>
      </c>
      <c r="X130" s="333"/>
      <c r="Y130" s="334"/>
      <c r="Z130" s="335"/>
      <c r="AA130" s="335"/>
      <c r="AB130" s="298">
        <f>IF(OR(J130="Fail",ISBLANK(J130)),INDEX('Issue Code Table'!C:C,MATCH(N:N,'Issue Code Table'!A:A,0)),IF(M130="Critical",6,IF(M130="Significant",5,IF(M130="Moderate",3,2))))</f>
        <v>7</v>
      </c>
    </row>
    <row r="131" spans="1:28" ht="111" customHeight="1" x14ac:dyDescent="0.35">
      <c r="A131" s="281" t="s">
        <v>5895</v>
      </c>
      <c r="B131" s="281" t="s">
        <v>239</v>
      </c>
      <c r="C131" s="299" t="s">
        <v>240</v>
      </c>
      <c r="D131" s="281" t="s">
        <v>232</v>
      </c>
      <c r="E131" s="281" t="s">
        <v>3433</v>
      </c>
      <c r="F131" s="281" t="s">
        <v>2552</v>
      </c>
      <c r="G131" s="281" t="s">
        <v>4372</v>
      </c>
      <c r="H131" s="281" t="s">
        <v>6737</v>
      </c>
      <c r="I131" s="281"/>
      <c r="J131" s="323"/>
      <c r="K131" s="281" t="s">
        <v>6960</v>
      </c>
      <c r="L131" s="324"/>
      <c r="M131" s="336" t="s">
        <v>143</v>
      </c>
      <c r="N131" s="324" t="s">
        <v>790</v>
      </c>
      <c r="O131" s="324" t="s">
        <v>1843</v>
      </c>
      <c r="P131" s="325"/>
      <c r="Q131" s="281" t="s">
        <v>390</v>
      </c>
      <c r="R131" s="281" t="s">
        <v>4122</v>
      </c>
      <c r="S131" s="281" t="s">
        <v>1253</v>
      </c>
      <c r="T131" s="281"/>
      <c r="U131" s="281" t="s">
        <v>4221</v>
      </c>
      <c r="V131" s="281" t="s">
        <v>4617</v>
      </c>
      <c r="W131" s="281" t="s">
        <v>5616</v>
      </c>
      <c r="X131" s="326"/>
      <c r="Y131" s="327"/>
      <c r="Z131" s="328"/>
      <c r="AA131" s="328"/>
      <c r="AB131" s="290">
        <f>IF(OR(J131="Fail",ISBLANK(J131)),INDEX('Issue Code Table'!C:C,MATCH(N:N,'Issue Code Table'!A:A,0)),IF(M131="Critical",6,IF(M131="Significant",5,IF(M131="Moderate",3,2))))</f>
        <v>4</v>
      </c>
    </row>
    <row r="132" spans="1:28" ht="111" customHeight="1" x14ac:dyDescent="0.35">
      <c r="A132" s="291" t="s">
        <v>5896</v>
      </c>
      <c r="B132" s="291" t="s">
        <v>239</v>
      </c>
      <c r="C132" s="292" t="s">
        <v>240</v>
      </c>
      <c r="D132" s="291" t="s">
        <v>232</v>
      </c>
      <c r="E132" s="291" t="s">
        <v>3417</v>
      </c>
      <c r="F132" s="291" t="s">
        <v>792</v>
      </c>
      <c r="G132" s="291" t="s">
        <v>4359</v>
      </c>
      <c r="H132" s="291" t="s">
        <v>6742</v>
      </c>
      <c r="I132" s="291"/>
      <c r="J132" s="329"/>
      <c r="K132" s="291" t="s">
        <v>6965</v>
      </c>
      <c r="L132" s="330"/>
      <c r="M132" s="331" t="s">
        <v>143</v>
      </c>
      <c r="N132" s="330" t="s">
        <v>790</v>
      </c>
      <c r="O132" s="330" t="s">
        <v>1843</v>
      </c>
      <c r="P132" s="332"/>
      <c r="Q132" s="291" t="s">
        <v>390</v>
      </c>
      <c r="R132" s="291" t="s">
        <v>4109</v>
      </c>
      <c r="S132" s="291" t="s">
        <v>433</v>
      </c>
      <c r="T132" s="291"/>
      <c r="U132" s="291" t="s">
        <v>4208</v>
      </c>
      <c r="V132" s="291" t="s">
        <v>4603</v>
      </c>
      <c r="W132" s="291" t="s">
        <v>5620</v>
      </c>
      <c r="X132" s="333"/>
      <c r="Y132" s="334"/>
      <c r="Z132" s="335"/>
      <c r="AA132" s="335"/>
      <c r="AB132" s="298">
        <f>IF(OR(J132="Fail",ISBLANK(J132)),INDEX('Issue Code Table'!C:C,MATCH(N:N,'Issue Code Table'!A:A,0)),IF(M132="Critical",6,IF(M132="Significant",5,IF(M132="Moderate",3,2))))</f>
        <v>4</v>
      </c>
    </row>
    <row r="133" spans="1:28" ht="111" customHeight="1" x14ac:dyDescent="0.35">
      <c r="A133" s="281" t="s">
        <v>5897</v>
      </c>
      <c r="B133" s="281" t="s">
        <v>528</v>
      </c>
      <c r="C133" s="299" t="s">
        <v>529</v>
      </c>
      <c r="D133" s="281" t="s">
        <v>232</v>
      </c>
      <c r="E133" s="281" t="s">
        <v>3424</v>
      </c>
      <c r="F133" s="281" t="s">
        <v>2555</v>
      </c>
      <c r="G133" s="281" t="s">
        <v>4366</v>
      </c>
      <c r="H133" s="281" t="s">
        <v>6749</v>
      </c>
      <c r="I133" s="281"/>
      <c r="J133" s="323"/>
      <c r="K133" s="281" t="s">
        <v>6972</v>
      </c>
      <c r="L133" s="324"/>
      <c r="M133" s="336" t="s">
        <v>143</v>
      </c>
      <c r="N133" s="324" t="s">
        <v>405</v>
      </c>
      <c r="O133" s="324" t="s">
        <v>1848</v>
      </c>
      <c r="P133" s="325"/>
      <c r="Q133" s="281" t="s">
        <v>390</v>
      </c>
      <c r="R133" s="281" t="s">
        <v>4116</v>
      </c>
      <c r="S133" s="281" t="s">
        <v>2896</v>
      </c>
      <c r="T133" s="281"/>
      <c r="U133" s="281" t="s">
        <v>4215</v>
      </c>
      <c r="V133" s="281" t="s">
        <v>4610</v>
      </c>
      <c r="W133" s="281" t="s">
        <v>5627</v>
      </c>
      <c r="X133" s="326"/>
      <c r="Y133" s="327"/>
      <c r="Z133" s="328"/>
      <c r="AA133" s="328"/>
      <c r="AB133" s="290">
        <f>IF(OR(J133="Fail",ISBLANK(J133)),INDEX('Issue Code Table'!C:C,MATCH(N:N,'Issue Code Table'!A:A,0)),IF(M133="Critical",6,IF(M133="Significant",5,IF(M133="Moderate",3,2))))</f>
        <v>6</v>
      </c>
    </row>
    <row r="134" spans="1:28" ht="111" customHeight="1" x14ac:dyDescent="0.35">
      <c r="A134" s="291" t="s">
        <v>5898</v>
      </c>
      <c r="B134" s="291" t="s">
        <v>239</v>
      </c>
      <c r="C134" s="292" t="s">
        <v>240</v>
      </c>
      <c r="D134" s="291" t="s">
        <v>232</v>
      </c>
      <c r="E134" s="291" t="s">
        <v>3421</v>
      </c>
      <c r="F134" s="291" t="s">
        <v>966</v>
      </c>
      <c r="G134" s="291" t="s">
        <v>4363</v>
      </c>
      <c r="H134" s="291" t="s">
        <v>6746</v>
      </c>
      <c r="I134" s="291"/>
      <c r="J134" s="329"/>
      <c r="K134" s="291" t="s">
        <v>6969</v>
      </c>
      <c r="L134" s="330"/>
      <c r="M134" s="331" t="s">
        <v>143</v>
      </c>
      <c r="N134" s="330" t="s">
        <v>797</v>
      </c>
      <c r="O134" s="330" t="s">
        <v>1925</v>
      </c>
      <c r="P134" s="332"/>
      <c r="Q134" s="291" t="s">
        <v>390</v>
      </c>
      <c r="R134" s="291" t="s">
        <v>4113</v>
      </c>
      <c r="S134" s="291" t="s">
        <v>799</v>
      </c>
      <c r="T134" s="291"/>
      <c r="U134" s="291" t="s">
        <v>4212</v>
      </c>
      <c r="V134" s="291" t="s">
        <v>4607</v>
      </c>
      <c r="W134" s="291" t="s">
        <v>5624</v>
      </c>
      <c r="X134" s="333"/>
      <c r="Y134" s="334"/>
      <c r="Z134" s="335"/>
      <c r="AA134" s="335"/>
      <c r="AB134" s="298">
        <f>IF(OR(J134="Fail",ISBLANK(J134)),INDEX('Issue Code Table'!C:C,MATCH(N:N,'Issue Code Table'!A:A,0)),IF(M134="Critical",6,IF(M134="Significant",5,IF(M134="Moderate",3,2))))</f>
        <v>4</v>
      </c>
    </row>
    <row r="135" spans="1:28" ht="111" customHeight="1" x14ac:dyDescent="0.35">
      <c r="A135" s="281" t="s">
        <v>5899</v>
      </c>
      <c r="B135" s="281" t="s">
        <v>369</v>
      </c>
      <c r="C135" s="299" t="s">
        <v>868</v>
      </c>
      <c r="D135" s="281" t="s">
        <v>232</v>
      </c>
      <c r="E135" s="281" t="s">
        <v>3428</v>
      </c>
      <c r="F135" s="281" t="s">
        <v>4468</v>
      </c>
      <c r="G135" s="281" t="s">
        <v>4371</v>
      </c>
      <c r="H135" s="281" t="s">
        <v>6736</v>
      </c>
      <c r="I135" s="281"/>
      <c r="J135" s="323"/>
      <c r="K135" s="281" t="s">
        <v>6959</v>
      </c>
      <c r="L135" s="324"/>
      <c r="M135" s="336" t="s">
        <v>143</v>
      </c>
      <c r="N135" s="324" t="s">
        <v>172</v>
      </c>
      <c r="O135" s="324" t="s">
        <v>1964</v>
      </c>
      <c r="P135" s="325"/>
      <c r="Q135" s="281" t="s">
        <v>390</v>
      </c>
      <c r="R135" s="281" t="s">
        <v>4121</v>
      </c>
      <c r="S135" s="281" t="s">
        <v>2889</v>
      </c>
      <c r="T135" s="281"/>
      <c r="U135" s="281" t="s">
        <v>4220</v>
      </c>
      <c r="V135" s="281" t="s">
        <v>4616</v>
      </c>
      <c r="W135" s="281" t="s">
        <v>5615</v>
      </c>
      <c r="X135" s="326"/>
      <c r="Y135" s="327"/>
      <c r="Z135" s="328"/>
      <c r="AA135" s="328"/>
      <c r="AB135" s="290">
        <f>IF(OR(J135="Fail",ISBLANK(J135)),INDEX('Issue Code Table'!C:C,MATCH(N:N,'Issue Code Table'!A:A,0)),IF(M135="Critical",6,IF(M135="Significant",5,IF(M135="Moderate",3,2))))</f>
        <v>6</v>
      </c>
    </row>
    <row r="136" spans="1:28" ht="111" customHeight="1" x14ac:dyDescent="0.35">
      <c r="A136" s="291" t="s">
        <v>5900</v>
      </c>
      <c r="B136" s="291" t="s">
        <v>369</v>
      </c>
      <c r="C136" s="292" t="s">
        <v>868</v>
      </c>
      <c r="D136" s="291" t="s">
        <v>232</v>
      </c>
      <c r="E136" s="291" t="s">
        <v>4486</v>
      </c>
      <c r="F136" s="291" t="s">
        <v>968</v>
      </c>
      <c r="G136" s="291" t="s">
        <v>2654</v>
      </c>
      <c r="H136" s="291" t="s">
        <v>6738</v>
      </c>
      <c r="I136" s="291"/>
      <c r="J136" s="329"/>
      <c r="K136" s="291" t="s">
        <v>6961</v>
      </c>
      <c r="L136" s="330"/>
      <c r="M136" s="331" t="s">
        <v>143</v>
      </c>
      <c r="N136" s="330" t="s">
        <v>172</v>
      </c>
      <c r="O136" s="330" t="s">
        <v>1964</v>
      </c>
      <c r="P136" s="332"/>
      <c r="Q136" s="291" t="s">
        <v>390</v>
      </c>
      <c r="R136" s="291" t="s">
        <v>4119</v>
      </c>
      <c r="S136" s="291" t="s">
        <v>2870</v>
      </c>
      <c r="T136" s="291"/>
      <c r="U136" s="291" t="s">
        <v>2969</v>
      </c>
      <c r="V136" s="291" t="s">
        <v>4613</v>
      </c>
      <c r="W136" s="291" t="s">
        <v>7208</v>
      </c>
      <c r="X136" s="333"/>
      <c r="Y136" s="334"/>
      <c r="Z136" s="335"/>
      <c r="AA136" s="335"/>
      <c r="AB136" s="298">
        <f>IF(OR(J136="Fail",ISBLANK(J136)),INDEX('Issue Code Table'!C:C,MATCH(N:N,'Issue Code Table'!A:A,0)),IF(M136="Critical",6,IF(M136="Significant",5,IF(M136="Moderate",3,2))))</f>
        <v>6</v>
      </c>
    </row>
    <row r="137" spans="1:28" ht="111" customHeight="1" x14ac:dyDescent="0.35">
      <c r="A137" s="281" t="s">
        <v>5901</v>
      </c>
      <c r="B137" s="281" t="s">
        <v>369</v>
      </c>
      <c r="C137" s="299" t="s">
        <v>868</v>
      </c>
      <c r="D137" s="281" t="s">
        <v>232</v>
      </c>
      <c r="E137" s="281" t="s">
        <v>3429</v>
      </c>
      <c r="F137" s="281" t="s">
        <v>4465</v>
      </c>
      <c r="G137" s="281" t="s">
        <v>4358</v>
      </c>
      <c r="H137" s="281" t="s">
        <v>6741</v>
      </c>
      <c r="I137" s="281"/>
      <c r="J137" s="323"/>
      <c r="K137" s="281" t="s">
        <v>6964</v>
      </c>
      <c r="L137" s="324"/>
      <c r="M137" s="336" t="s">
        <v>143</v>
      </c>
      <c r="N137" s="324" t="s">
        <v>172</v>
      </c>
      <c r="O137" s="324" t="s">
        <v>1964</v>
      </c>
      <c r="P137" s="325"/>
      <c r="Q137" s="281" t="s">
        <v>390</v>
      </c>
      <c r="R137" s="281" t="s">
        <v>4108</v>
      </c>
      <c r="S137" s="281" t="s">
        <v>2890</v>
      </c>
      <c r="T137" s="281"/>
      <c r="U137" s="281" t="s">
        <v>4207</v>
      </c>
      <c r="V137" s="281" t="s">
        <v>4602</v>
      </c>
      <c r="W137" s="281" t="s">
        <v>5619</v>
      </c>
      <c r="X137" s="326"/>
      <c r="Y137" s="327"/>
      <c r="Z137" s="328"/>
      <c r="AA137" s="328"/>
      <c r="AB137" s="290">
        <f>IF(OR(J137="Fail",ISBLANK(J137)),INDEX('Issue Code Table'!C:C,MATCH(N:N,'Issue Code Table'!A:A,0)),IF(M137="Critical",6,IF(M137="Significant",5,IF(M137="Moderate",3,2))))</f>
        <v>6</v>
      </c>
    </row>
    <row r="138" spans="1:28" ht="111" customHeight="1" x14ac:dyDescent="0.35">
      <c r="A138" s="291" t="s">
        <v>5902</v>
      </c>
      <c r="B138" s="291" t="s">
        <v>239</v>
      </c>
      <c r="C138" s="292" t="s">
        <v>240</v>
      </c>
      <c r="D138" s="291" t="s">
        <v>232</v>
      </c>
      <c r="E138" s="291" t="s">
        <v>3430</v>
      </c>
      <c r="F138" s="291" t="s">
        <v>4467</v>
      </c>
      <c r="G138" s="291" t="s">
        <v>4361</v>
      </c>
      <c r="H138" s="291" t="s">
        <v>6744</v>
      </c>
      <c r="I138" s="291"/>
      <c r="J138" s="329"/>
      <c r="K138" s="291" t="s">
        <v>6967</v>
      </c>
      <c r="L138" s="330"/>
      <c r="M138" s="331" t="s">
        <v>143</v>
      </c>
      <c r="N138" s="330" t="s">
        <v>172</v>
      </c>
      <c r="O138" s="330" t="s">
        <v>1964</v>
      </c>
      <c r="P138" s="332"/>
      <c r="Q138" s="291" t="s">
        <v>390</v>
      </c>
      <c r="R138" s="291" t="s">
        <v>4111</v>
      </c>
      <c r="S138" s="291" t="s">
        <v>2891</v>
      </c>
      <c r="T138" s="291"/>
      <c r="U138" s="291" t="s">
        <v>4210</v>
      </c>
      <c r="V138" s="291" t="s">
        <v>4605</v>
      </c>
      <c r="W138" s="291" t="s">
        <v>5622</v>
      </c>
      <c r="X138" s="333"/>
      <c r="Y138" s="334"/>
      <c r="Z138" s="335"/>
      <c r="AA138" s="335"/>
      <c r="AB138" s="298">
        <f>IF(OR(J138="Fail",ISBLANK(J138)),INDEX('Issue Code Table'!C:C,MATCH(N:N,'Issue Code Table'!A:A,0)),IF(M138="Critical",6,IF(M138="Significant",5,IF(M138="Moderate",3,2))))</f>
        <v>6</v>
      </c>
    </row>
    <row r="139" spans="1:28" ht="111" customHeight="1" x14ac:dyDescent="0.35">
      <c r="A139" s="281" t="s">
        <v>896</v>
      </c>
      <c r="B139" s="281" t="s">
        <v>270</v>
      </c>
      <c r="C139" s="299" t="s">
        <v>271</v>
      </c>
      <c r="D139" s="281" t="s">
        <v>232</v>
      </c>
      <c r="E139" s="281" t="s">
        <v>3343</v>
      </c>
      <c r="F139" s="281" t="s">
        <v>1143</v>
      </c>
      <c r="G139" s="281" t="s">
        <v>4405</v>
      </c>
      <c r="H139" s="281" t="s">
        <v>6584</v>
      </c>
      <c r="I139" s="281"/>
      <c r="J139" s="323"/>
      <c r="K139" s="281" t="s">
        <v>6808</v>
      </c>
      <c r="L139" s="324"/>
      <c r="M139" s="336" t="s">
        <v>143</v>
      </c>
      <c r="N139" s="324" t="s">
        <v>553</v>
      </c>
      <c r="O139" s="324" t="s">
        <v>2032</v>
      </c>
      <c r="P139" s="325"/>
      <c r="Q139" s="281" t="s">
        <v>274</v>
      </c>
      <c r="R139" s="281" t="s">
        <v>284</v>
      </c>
      <c r="S139" s="281" t="s">
        <v>1144</v>
      </c>
      <c r="T139" s="281"/>
      <c r="U139" s="281" t="s">
        <v>4243</v>
      </c>
      <c r="V139" s="281" t="s">
        <v>4540</v>
      </c>
      <c r="W139" s="281" t="s">
        <v>5509</v>
      </c>
      <c r="X139" s="326"/>
      <c r="Y139" s="327"/>
      <c r="Z139" s="328"/>
      <c r="AA139" s="328"/>
      <c r="AB139" s="290">
        <f>IF(OR(J139="Fail",ISBLANK(J139)),INDEX('Issue Code Table'!C:C,MATCH(N:N,'Issue Code Table'!A:A,0)),IF(M139="Critical",6,IF(M139="Significant",5,IF(M139="Moderate",3,2))))</f>
        <v>5</v>
      </c>
    </row>
    <row r="140" spans="1:28" ht="111" customHeight="1" x14ac:dyDescent="0.35">
      <c r="A140" s="291" t="s">
        <v>5903</v>
      </c>
      <c r="B140" s="291" t="s">
        <v>528</v>
      </c>
      <c r="C140" s="292" t="s">
        <v>529</v>
      </c>
      <c r="D140" s="291" t="s">
        <v>232</v>
      </c>
      <c r="E140" s="291" t="s">
        <v>1264</v>
      </c>
      <c r="F140" s="291" t="s">
        <v>1265</v>
      </c>
      <c r="G140" s="291" t="s">
        <v>2844</v>
      </c>
      <c r="H140" s="291" t="s">
        <v>6712</v>
      </c>
      <c r="I140" s="291"/>
      <c r="J140" s="329"/>
      <c r="K140" s="291" t="s">
        <v>6935</v>
      </c>
      <c r="L140" s="330"/>
      <c r="M140" s="331" t="s">
        <v>143</v>
      </c>
      <c r="N140" s="330" t="s">
        <v>1480</v>
      </c>
      <c r="O140" s="330" t="s">
        <v>1481</v>
      </c>
      <c r="P140" s="332"/>
      <c r="Q140" s="291" t="s">
        <v>386</v>
      </c>
      <c r="R140" s="291" t="s">
        <v>4124</v>
      </c>
      <c r="S140" s="291" t="s">
        <v>1266</v>
      </c>
      <c r="T140" s="291"/>
      <c r="U140" s="291" t="s">
        <v>3156</v>
      </c>
      <c r="V140" s="291" t="s">
        <v>3546</v>
      </c>
      <c r="W140" s="291" t="s">
        <v>5631</v>
      </c>
      <c r="X140" s="333"/>
      <c r="Y140" s="334"/>
      <c r="Z140" s="335"/>
      <c r="AA140" s="335"/>
      <c r="AB140" s="298">
        <f>IF(OR(J140="Fail",ISBLANK(J140)),INDEX('Issue Code Table'!C:C,MATCH(N:N,'Issue Code Table'!A:A,0)),IF(M140="Critical",6,IF(M140="Significant",5,IF(M140="Moderate",3,2))))</f>
        <v>5</v>
      </c>
    </row>
    <row r="141" spans="1:28" ht="111" customHeight="1" x14ac:dyDescent="0.35">
      <c r="A141" s="281" t="s">
        <v>5904</v>
      </c>
      <c r="B141" s="281" t="s">
        <v>270</v>
      </c>
      <c r="C141" s="306" t="s">
        <v>271</v>
      </c>
      <c r="D141" s="281" t="s">
        <v>232</v>
      </c>
      <c r="E141" s="281" t="s">
        <v>3435</v>
      </c>
      <c r="F141" s="281" t="s">
        <v>2638</v>
      </c>
      <c r="G141" s="281" t="s">
        <v>4374</v>
      </c>
      <c r="H141" s="281" t="s">
        <v>6752</v>
      </c>
      <c r="I141" s="281"/>
      <c r="J141" s="323"/>
      <c r="K141" s="281" t="s">
        <v>6976</v>
      </c>
      <c r="L141" s="324"/>
      <c r="M141" s="336" t="s">
        <v>143</v>
      </c>
      <c r="N141" s="324" t="s">
        <v>205</v>
      </c>
      <c r="O141" s="324" t="s">
        <v>1675</v>
      </c>
      <c r="P141" s="325"/>
      <c r="Q141" s="281" t="s">
        <v>386</v>
      </c>
      <c r="R141" s="281" t="s">
        <v>4125</v>
      </c>
      <c r="S141" s="281" t="s">
        <v>1268</v>
      </c>
      <c r="T141" s="281"/>
      <c r="U141" s="281" t="s">
        <v>3157</v>
      </c>
      <c r="V141" s="281" t="s">
        <v>3547</v>
      </c>
      <c r="W141" s="281" t="s">
        <v>5632</v>
      </c>
      <c r="X141" s="326"/>
      <c r="Y141" s="327"/>
      <c r="Z141" s="328"/>
      <c r="AA141" s="328"/>
      <c r="AB141" s="290">
        <f>IF(OR(J141="Fail",ISBLANK(J141)),INDEX('Issue Code Table'!C:C,MATCH(N:N,'Issue Code Table'!A:A,0)),IF(M141="Critical",6,IF(M141="Significant",5,IF(M141="Moderate",3,2))))</f>
        <v>5</v>
      </c>
    </row>
    <row r="142" spans="1:28" ht="111" customHeight="1" x14ac:dyDescent="0.35">
      <c r="A142" s="291" t="s">
        <v>5905</v>
      </c>
      <c r="B142" s="291" t="s">
        <v>270</v>
      </c>
      <c r="C142" s="302" t="s">
        <v>271</v>
      </c>
      <c r="D142" s="291" t="s">
        <v>232</v>
      </c>
      <c r="E142" s="291" t="s">
        <v>3436</v>
      </c>
      <c r="F142" s="291" t="s">
        <v>757</v>
      </c>
      <c r="G142" s="291" t="s">
        <v>2846</v>
      </c>
      <c r="H142" s="291" t="s">
        <v>6566</v>
      </c>
      <c r="I142" s="291"/>
      <c r="J142" s="329"/>
      <c r="K142" s="291" t="s">
        <v>6790</v>
      </c>
      <c r="L142" s="330"/>
      <c r="M142" s="331" t="s">
        <v>143</v>
      </c>
      <c r="N142" s="330" t="s">
        <v>205</v>
      </c>
      <c r="O142" s="330" t="s">
        <v>1675</v>
      </c>
      <c r="P142" s="332"/>
      <c r="Q142" s="291" t="s">
        <v>386</v>
      </c>
      <c r="R142" s="291" t="s">
        <v>4082</v>
      </c>
      <c r="S142" s="291" t="s">
        <v>406</v>
      </c>
      <c r="T142" s="291"/>
      <c r="U142" s="291" t="s">
        <v>3158</v>
      </c>
      <c r="V142" s="291" t="s">
        <v>3548</v>
      </c>
      <c r="W142" s="291" t="s">
        <v>5479</v>
      </c>
      <c r="X142" s="333"/>
      <c r="Y142" s="334"/>
      <c r="Z142" s="335"/>
      <c r="AA142" s="335"/>
      <c r="AB142" s="298">
        <f>IF(OR(J142="Fail",ISBLANK(J142)),INDEX('Issue Code Table'!C:C,MATCH(N:N,'Issue Code Table'!A:A,0)),IF(M142="Critical",6,IF(M142="Significant",5,IF(M142="Moderate",3,2))))</f>
        <v>5</v>
      </c>
    </row>
    <row r="143" spans="1:28" ht="111" customHeight="1" x14ac:dyDescent="0.35">
      <c r="A143" s="281" t="s">
        <v>5906</v>
      </c>
      <c r="B143" s="281" t="s">
        <v>137</v>
      </c>
      <c r="C143" s="299" t="s">
        <v>138</v>
      </c>
      <c r="D143" s="281" t="s">
        <v>232</v>
      </c>
      <c r="E143" s="281" t="s">
        <v>3437</v>
      </c>
      <c r="F143" s="281" t="s">
        <v>2558</v>
      </c>
      <c r="G143" s="281" t="s">
        <v>4375</v>
      </c>
      <c r="H143" s="281" t="s">
        <v>6626</v>
      </c>
      <c r="I143" s="281"/>
      <c r="J143" s="323"/>
      <c r="K143" s="281" t="s">
        <v>6848</v>
      </c>
      <c r="L143" s="324"/>
      <c r="M143" s="336" t="s">
        <v>143</v>
      </c>
      <c r="N143" s="324" t="s">
        <v>144</v>
      </c>
      <c r="O143" s="324" t="s">
        <v>1085</v>
      </c>
      <c r="P143" s="325"/>
      <c r="Q143" s="281" t="s">
        <v>4507</v>
      </c>
      <c r="R143" s="281" t="s">
        <v>4126</v>
      </c>
      <c r="S143" s="281" t="s">
        <v>4299</v>
      </c>
      <c r="T143" s="281"/>
      <c r="U143" s="281" t="s">
        <v>4223</v>
      </c>
      <c r="V143" s="281" t="s">
        <v>4624</v>
      </c>
      <c r="W143" s="281" t="s">
        <v>5636</v>
      </c>
      <c r="X143" s="326"/>
      <c r="Y143" s="327"/>
      <c r="Z143" s="328"/>
      <c r="AA143" s="328"/>
      <c r="AB143" s="290" t="e">
        <f>IF(OR(J143="Fail",ISBLANK(J143)),INDEX('Issue Code Table'!C:C,MATCH(N:N,'Issue Code Table'!A:A,0)),IF(M143="Critical",6,IF(M143="Significant",5,IF(M143="Moderate",3,2))))</f>
        <v>#N/A</v>
      </c>
    </row>
    <row r="144" spans="1:28" ht="111" customHeight="1" x14ac:dyDescent="0.35">
      <c r="A144" s="291" t="s">
        <v>5907</v>
      </c>
      <c r="B144" s="291" t="s">
        <v>137</v>
      </c>
      <c r="C144" s="292" t="s">
        <v>138</v>
      </c>
      <c r="D144" s="291" t="s">
        <v>232</v>
      </c>
      <c r="E144" s="291" t="s">
        <v>3438</v>
      </c>
      <c r="F144" s="291" t="s">
        <v>2559</v>
      </c>
      <c r="G144" s="291" t="s">
        <v>4376</v>
      </c>
      <c r="H144" s="291" t="s">
        <v>6625</v>
      </c>
      <c r="I144" s="291"/>
      <c r="J144" s="329"/>
      <c r="K144" s="291" t="s">
        <v>6847</v>
      </c>
      <c r="L144" s="330"/>
      <c r="M144" s="331" t="s">
        <v>143</v>
      </c>
      <c r="N144" s="330" t="s">
        <v>144</v>
      </c>
      <c r="O144" s="330" t="s">
        <v>1085</v>
      </c>
      <c r="P144" s="332"/>
      <c r="Q144" s="291" t="s">
        <v>4507</v>
      </c>
      <c r="R144" s="291" t="s">
        <v>4127</v>
      </c>
      <c r="S144" s="291" t="s">
        <v>4300</v>
      </c>
      <c r="T144" s="291" t="s">
        <v>7090</v>
      </c>
      <c r="U144" s="291" t="s">
        <v>4224</v>
      </c>
      <c r="V144" s="291" t="s">
        <v>4625</v>
      </c>
      <c r="W144" s="291" t="s">
        <v>7209</v>
      </c>
      <c r="X144" s="333"/>
      <c r="Y144" s="334"/>
      <c r="Z144" s="335"/>
      <c r="AA144" s="335"/>
      <c r="AB144" s="298" t="e">
        <f>IF(OR(J144="Fail",ISBLANK(J144)),INDEX('Issue Code Table'!C:C,MATCH(N:N,'Issue Code Table'!A:A,0)),IF(M144="Critical",6,IF(M144="Significant",5,IF(M144="Moderate",3,2))))</f>
        <v>#N/A</v>
      </c>
    </row>
    <row r="145" spans="1:28" ht="111" customHeight="1" x14ac:dyDescent="0.35">
      <c r="A145" s="281" t="s">
        <v>5908</v>
      </c>
      <c r="B145" s="281" t="s">
        <v>277</v>
      </c>
      <c r="C145" s="299" t="s">
        <v>278</v>
      </c>
      <c r="D145" s="281" t="s">
        <v>232</v>
      </c>
      <c r="E145" s="281" t="s">
        <v>3440</v>
      </c>
      <c r="F145" s="281" t="s">
        <v>4469</v>
      </c>
      <c r="G145" s="281" t="s">
        <v>4377</v>
      </c>
      <c r="H145" s="281" t="s">
        <v>6568</v>
      </c>
      <c r="I145" s="281"/>
      <c r="J145" s="323"/>
      <c r="K145" s="281" t="s">
        <v>6792</v>
      </c>
      <c r="L145" s="324"/>
      <c r="M145" s="336" t="s">
        <v>143</v>
      </c>
      <c r="N145" s="324" t="s">
        <v>1480</v>
      </c>
      <c r="O145" s="324" t="s">
        <v>1481</v>
      </c>
      <c r="P145" s="325"/>
      <c r="Q145" s="281" t="s">
        <v>4508</v>
      </c>
      <c r="R145" s="281" t="s">
        <v>4128</v>
      </c>
      <c r="S145" s="281" t="s">
        <v>2902</v>
      </c>
      <c r="T145" s="281" t="s">
        <v>7091</v>
      </c>
      <c r="U145" s="281" t="s">
        <v>4225</v>
      </c>
      <c r="V145" s="281" t="s">
        <v>4626</v>
      </c>
      <c r="W145" s="281" t="s">
        <v>7210</v>
      </c>
      <c r="X145" s="326"/>
      <c r="Y145" s="327"/>
      <c r="Z145" s="328"/>
      <c r="AA145" s="328"/>
      <c r="AB145" s="290">
        <f>IF(OR(J145="Fail",ISBLANK(J145)),INDEX('Issue Code Table'!C:C,MATCH(N:N,'Issue Code Table'!A:A,0)),IF(M145="Critical",6,IF(M145="Significant",5,IF(M145="Moderate",3,2))))</f>
        <v>5</v>
      </c>
    </row>
    <row r="146" spans="1:28" ht="111" customHeight="1" x14ac:dyDescent="0.35">
      <c r="A146" s="291" t="s">
        <v>5909</v>
      </c>
      <c r="B146" s="291" t="s">
        <v>277</v>
      </c>
      <c r="C146" s="292" t="s">
        <v>278</v>
      </c>
      <c r="D146" s="291" t="s">
        <v>232</v>
      </c>
      <c r="E146" s="291" t="s">
        <v>3441</v>
      </c>
      <c r="F146" s="291" t="s">
        <v>2562</v>
      </c>
      <c r="G146" s="291" t="s">
        <v>2709</v>
      </c>
      <c r="H146" s="291" t="s">
        <v>6669</v>
      </c>
      <c r="I146" s="291"/>
      <c r="J146" s="329"/>
      <c r="K146" s="291" t="s">
        <v>6891</v>
      </c>
      <c r="L146" s="330" t="s">
        <v>7018</v>
      </c>
      <c r="M146" s="331" t="s">
        <v>143</v>
      </c>
      <c r="N146" s="330" t="s">
        <v>1480</v>
      </c>
      <c r="O146" s="330" t="s">
        <v>1481</v>
      </c>
      <c r="P146" s="332"/>
      <c r="Q146" s="291" t="s">
        <v>4508</v>
      </c>
      <c r="R146" s="291" t="s">
        <v>4129</v>
      </c>
      <c r="S146" s="291" t="s">
        <v>973</v>
      </c>
      <c r="T146" s="291"/>
      <c r="U146" s="291" t="s">
        <v>3021</v>
      </c>
      <c r="V146" s="291" t="s">
        <v>3640</v>
      </c>
      <c r="W146" s="291" t="s">
        <v>5638</v>
      </c>
      <c r="X146" s="333"/>
      <c r="Y146" s="334"/>
      <c r="Z146" s="335"/>
      <c r="AA146" s="335"/>
      <c r="AB146" s="298">
        <f>IF(OR(J146="Fail",ISBLANK(J146)),INDEX('Issue Code Table'!C:C,MATCH(N:N,'Issue Code Table'!A:A,0)),IF(M146="Critical",6,IF(M146="Significant",5,IF(M146="Moderate",3,2))))</f>
        <v>5</v>
      </c>
    </row>
    <row r="147" spans="1:28" ht="111" customHeight="1" x14ac:dyDescent="0.35">
      <c r="A147" s="281" t="s">
        <v>5910</v>
      </c>
      <c r="B147" s="281" t="s">
        <v>277</v>
      </c>
      <c r="C147" s="299" t="s">
        <v>278</v>
      </c>
      <c r="D147" s="281" t="s">
        <v>232</v>
      </c>
      <c r="E147" s="281" t="s">
        <v>3444</v>
      </c>
      <c r="F147" s="281" t="s">
        <v>2565</v>
      </c>
      <c r="G147" s="281" t="s">
        <v>2712</v>
      </c>
      <c r="H147" s="281" t="s">
        <v>6677</v>
      </c>
      <c r="I147" s="281"/>
      <c r="J147" s="323"/>
      <c r="K147" s="281" t="s">
        <v>6899</v>
      </c>
      <c r="L147" s="324"/>
      <c r="M147" s="336" t="s">
        <v>143</v>
      </c>
      <c r="N147" s="324" t="s">
        <v>1480</v>
      </c>
      <c r="O147" s="324" t="s">
        <v>1481</v>
      </c>
      <c r="P147" s="325"/>
      <c r="Q147" s="281" t="s">
        <v>4508</v>
      </c>
      <c r="R147" s="281" t="s">
        <v>4132</v>
      </c>
      <c r="S147" s="281" t="s">
        <v>2905</v>
      </c>
      <c r="T147" s="281"/>
      <c r="U147" s="281" t="s">
        <v>3024</v>
      </c>
      <c r="V147" s="281" t="s">
        <v>3643</v>
      </c>
      <c r="W147" s="281" t="s">
        <v>7211</v>
      </c>
      <c r="X147" s="326"/>
      <c r="Y147" s="327"/>
      <c r="Z147" s="328"/>
      <c r="AA147" s="328"/>
      <c r="AB147" s="290">
        <f>IF(OR(J147="Fail",ISBLANK(J147)),INDEX('Issue Code Table'!C:C,MATCH(N:N,'Issue Code Table'!A:A,0)),IF(M147="Critical",6,IF(M147="Significant",5,IF(M147="Moderate",3,2))))</f>
        <v>5</v>
      </c>
    </row>
    <row r="148" spans="1:28" ht="111" customHeight="1" x14ac:dyDescent="0.35">
      <c r="A148" s="291" t="s">
        <v>5911</v>
      </c>
      <c r="B148" s="291" t="s">
        <v>277</v>
      </c>
      <c r="C148" s="292" t="s">
        <v>278</v>
      </c>
      <c r="D148" s="291" t="s">
        <v>232</v>
      </c>
      <c r="E148" s="291" t="s">
        <v>3442</v>
      </c>
      <c r="F148" s="291" t="s">
        <v>2563</v>
      </c>
      <c r="G148" s="291" t="s">
        <v>2710</v>
      </c>
      <c r="H148" s="291" t="s">
        <v>6672</v>
      </c>
      <c r="I148" s="291"/>
      <c r="J148" s="329"/>
      <c r="K148" s="291" t="s">
        <v>6894</v>
      </c>
      <c r="L148" s="330"/>
      <c r="M148" s="331" t="s">
        <v>154</v>
      </c>
      <c r="N148" s="338" t="s">
        <v>467</v>
      </c>
      <c r="O148" s="338" t="s">
        <v>1772</v>
      </c>
      <c r="P148" s="332"/>
      <c r="Q148" s="339" t="s">
        <v>4508</v>
      </c>
      <c r="R148" s="339" t="s">
        <v>4130</v>
      </c>
      <c r="S148" s="339" t="s">
        <v>2903</v>
      </c>
      <c r="T148" s="339"/>
      <c r="U148" s="339" t="s">
        <v>3022</v>
      </c>
      <c r="V148" s="339" t="s">
        <v>3641</v>
      </c>
      <c r="W148" s="339" t="s">
        <v>5641</v>
      </c>
      <c r="X148" s="333"/>
      <c r="Y148" s="334"/>
      <c r="Z148" s="335"/>
      <c r="AA148" s="335"/>
      <c r="AB148" s="298">
        <f>IF(OR(J148="Fail",ISBLANK(J148)),INDEX('Issue Code Table'!C:C,MATCH(N:N,'Issue Code Table'!A:A,0)),IF(M148="Critical",6,IF(M148="Significant",5,IF(M148="Moderate",3,2))))</f>
        <v>4</v>
      </c>
    </row>
    <row r="149" spans="1:28" ht="111" customHeight="1" x14ac:dyDescent="0.35">
      <c r="A149" s="340" t="s">
        <v>5912</v>
      </c>
      <c r="B149" s="340" t="s">
        <v>277</v>
      </c>
      <c r="C149" s="341" t="s">
        <v>278</v>
      </c>
      <c r="D149" s="340" t="s">
        <v>232</v>
      </c>
      <c r="E149" s="340" t="s">
        <v>3443</v>
      </c>
      <c r="F149" s="340" t="s">
        <v>2564</v>
      </c>
      <c r="G149" s="340" t="s">
        <v>2711</v>
      </c>
      <c r="H149" s="340" t="s">
        <v>6671</v>
      </c>
      <c r="I149" s="340"/>
      <c r="J149" s="323"/>
      <c r="K149" s="340" t="s">
        <v>6893</v>
      </c>
      <c r="L149" s="324"/>
      <c r="M149" s="336" t="s">
        <v>154</v>
      </c>
      <c r="N149" s="324" t="s">
        <v>443</v>
      </c>
      <c r="O149" s="324" t="s">
        <v>1763</v>
      </c>
      <c r="P149" s="325"/>
      <c r="Q149" s="281" t="s">
        <v>4508</v>
      </c>
      <c r="R149" s="281" t="s">
        <v>4131</v>
      </c>
      <c r="S149" s="281" t="s">
        <v>2904</v>
      </c>
      <c r="T149" s="281"/>
      <c r="U149" s="281" t="s">
        <v>3023</v>
      </c>
      <c r="V149" s="281" t="s">
        <v>3642</v>
      </c>
      <c r="W149" s="281" t="s">
        <v>5649</v>
      </c>
      <c r="X149" s="326"/>
      <c r="Y149" s="327"/>
      <c r="Z149" s="328"/>
      <c r="AA149" s="328"/>
      <c r="AB149" s="290">
        <f>IF(OR(J149="Fail",ISBLANK(J149)),INDEX('Issue Code Table'!C:C,MATCH(N:N,'Issue Code Table'!A:A,0)),IF(M149="Critical",6,IF(M149="Significant",5,IF(M149="Moderate",3,2))))</f>
        <v>3</v>
      </c>
    </row>
    <row r="150" spans="1:28" ht="111" customHeight="1" x14ac:dyDescent="0.35">
      <c r="A150" s="291" t="s">
        <v>897</v>
      </c>
      <c r="B150" s="291" t="s">
        <v>277</v>
      </c>
      <c r="C150" s="292" t="s">
        <v>278</v>
      </c>
      <c r="D150" s="291" t="s">
        <v>232</v>
      </c>
      <c r="E150" s="291" t="s">
        <v>3342</v>
      </c>
      <c r="F150" s="291" t="s">
        <v>1143</v>
      </c>
      <c r="G150" s="291" t="s">
        <v>4406</v>
      </c>
      <c r="H150" s="291" t="s">
        <v>6583</v>
      </c>
      <c r="I150" s="291"/>
      <c r="J150" s="329"/>
      <c r="K150" s="291" t="s">
        <v>6807</v>
      </c>
      <c r="L150" s="330"/>
      <c r="M150" s="331" t="s">
        <v>143</v>
      </c>
      <c r="N150" s="330" t="s">
        <v>553</v>
      </c>
      <c r="O150" s="330" t="s">
        <v>2032</v>
      </c>
      <c r="P150" s="332"/>
      <c r="Q150" s="291" t="s">
        <v>274</v>
      </c>
      <c r="R150" s="291" t="s">
        <v>283</v>
      </c>
      <c r="S150" s="291" t="s">
        <v>1146</v>
      </c>
      <c r="T150" s="291"/>
      <c r="U150" s="291" t="s">
        <v>4244</v>
      </c>
      <c r="V150" s="291" t="s">
        <v>4541</v>
      </c>
      <c r="W150" s="291" t="s">
        <v>5508</v>
      </c>
      <c r="X150" s="333"/>
      <c r="Y150" s="334"/>
      <c r="Z150" s="335"/>
      <c r="AA150" s="335"/>
      <c r="AB150" s="298">
        <f>IF(OR(J150="Fail",ISBLANK(J150)),INDEX('Issue Code Table'!C:C,MATCH(N:N,'Issue Code Table'!A:A,0)),IF(M150="Critical",6,IF(M150="Significant",5,IF(M150="Moderate",3,2))))</f>
        <v>5</v>
      </c>
    </row>
    <row r="151" spans="1:28" ht="111" customHeight="1" x14ac:dyDescent="0.35">
      <c r="A151" s="281" t="s">
        <v>5913</v>
      </c>
      <c r="B151" s="281" t="s">
        <v>440</v>
      </c>
      <c r="C151" s="299" t="s">
        <v>441</v>
      </c>
      <c r="D151" s="281" t="s">
        <v>232</v>
      </c>
      <c r="E151" s="281" t="s">
        <v>3445</v>
      </c>
      <c r="F151" s="281" t="s">
        <v>2566</v>
      </c>
      <c r="G151" s="281" t="s">
        <v>6064</v>
      </c>
      <c r="H151" s="281" t="s">
        <v>6681</v>
      </c>
      <c r="I151" s="281"/>
      <c r="J151" s="323"/>
      <c r="K151" s="281" t="s">
        <v>6904</v>
      </c>
      <c r="L151" s="324" t="s">
        <v>6065</v>
      </c>
      <c r="M151" s="336" t="s">
        <v>143</v>
      </c>
      <c r="N151" s="324" t="s">
        <v>425</v>
      </c>
      <c r="O151" s="324" t="s">
        <v>1374</v>
      </c>
      <c r="P151" s="325"/>
      <c r="Q151" s="281" t="s">
        <v>4509</v>
      </c>
      <c r="R151" s="281" t="s">
        <v>4133</v>
      </c>
      <c r="S151" s="281" t="s">
        <v>802</v>
      </c>
      <c r="T151" s="281"/>
      <c r="U151" s="281" t="s">
        <v>6060</v>
      </c>
      <c r="V151" s="281" t="s">
        <v>6061</v>
      </c>
      <c r="W151" s="281" t="s">
        <v>5639</v>
      </c>
      <c r="X151" s="326"/>
      <c r="Y151" s="327"/>
      <c r="Z151" s="328"/>
      <c r="AA151" s="328"/>
      <c r="AB151" s="290">
        <f>IF(OR(J151="Fail",ISBLANK(J151)),INDEX('Issue Code Table'!C:C,MATCH(N:N,'Issue Code Table'!A:A,0)),IF(M151="Critical",6,IF(M151="Significant",5,IF(M151="Moderate",3,2))))</f>
        <v>5</v>
      </c>
    </row>
    <row r="152" spans="1:28" ht="111" customHeight="1" x14ac:dyDescent="0.35">
      <c r="A152" s="291" t="s">
        <v>5914</v>
      </c>
      <c r="B152" s="291" t="s">
        <v>440</v>
      </c>
      <c r="C152" s="292" t="s">
        <v>441</v>
      </c>
      <c r="D152" s="291" t="s">
        <v>232</v>
      </c>
      <c r="E152" s="291" t="s">
        <v>3446</v>
      </c>
      <c r="F152" s="291" t="s">
        <v>4470</v>
      </c>
      <c r="G152" s="291" t="s">
        <v>2713</v>
      </c>
      <c r="H152" s="291" t="s">
        <v>6689</v>
      </c>
      <c r="I152" s="291"/>
      <c r="J152" s="329"/>
      <c r="K152" s="291" t="s">
        <v>6912</v>
      </c>
      <c r="L152" s="330" t="s">
        <v>7018</v>
      </c>
      <c r="M152" s="331" t="s">
        <v>143</v>
      </c>
      <c r="N152" s="330" t="s">
        <v>425</v>
      </c>
      <c r="O152" s="330" t="s">
        <v>1374</v>
      </c>
      <c r="P152" s="332"/>
      <c r="Q152" s="291" t="s">
        <v>4509</v>
      </c>
      <c r="R152" s="291" t="s">
        <v>4134</v>
      </c>
      <c r="S152" s="291" t="s">
        <v>802</v>
      </c>
      <c r="T152" s="291" t="s">
        <v>7060</v>
      </c>
      <c r="U152" s="291" t="s">
        <v>3025</v>
      </c>
      <c r="V152" s="291" t="s">
        <v>3644</v>
      </c>
      <c r="W152" s="291" t="s">
        <v>5640</v>
      </c>
      <c r="X152" s="333"/>
      <c r="Y152" s="334"/>
      <c r="Z152" s="335"/>
      <c r="AA152" s="335"/>
      <c r="AB152" s="298">
        <f>IF(OR(J152="Fail",ISBLANK(J152)),INDEX('Issue Code Table'!C:C,MATCH(N:N,'Issue Code Table'!A:A,0)),IF(M152="Critical",6,IF(M152="Significant",5,IF(M152="Moderate",3,2))))</f>
        <v>5</v>
      </c>
    </row>
    <row r="153" spans="1:28" ht="111" customHeight="1" x14ac:dyDescent="0.35">
      <c r="A153" s="281" t="s">
        <v>5915</v>
      </c>
      <c r="B153" s="281" t="s">
        <v>277</v>
      </c>
      <c r="C153" s="299" t="s">
        <v>278</v>
      </c>
      <c r="D153" s="281" t="s">
        <v>227</v>
      </c>
      <c r="E153" s="281" t="s">
        <v>3447</v>
      </c>
      <c r="F153" s="281" t="s">
        <v>2568</v>
      </c>
      <c r="G153" s="281" t="s">
        <v>4378</v>
      </c>
      <c r="H153" s="281" t="s">
        <v>6686</v>
      </c>
      <c r="I153" s="281"/>
      <c r="J153" s="323"/>
      <c r="K153" s="281" t="s">
        <v>6909</v>
      </c>
      <c r="L153" s="324" t="s">
        <v>7021</v>
      </c>
      <c r="M153" s="336" t="s">
        <v>154</v>
      </c>
      <c r="N153" s="324" t="s">
        <v>467</v>
      </c>
      <c r="O153" s="324" t="s">
        <v>1772</v>
      </c>
      <c r="P153" s="325"/>
      <c r="Q153" s="281" t="s">
        <v>4510</v>
      </c>
      <c r="R153" s="281" t="s">
        <v>4135</v>
      </c>
      <c r="S153" s="281" t="s">
        <v>2906</v>
      </c>
      <c r="T153" s="281"/>
      <c r="U153" s="281" t="s">
        <v>4226</v>
      </c>
      <c r="V153" s="281" t="s">
        <v>4627</v>
      </c>
      <c r="W153" s="281" t="s">
        <v>5646</v>
      </c>
      <c r="X153" s="326"/>
      <c r="Y153" s="327"/>
      <c r="Z153" s="328"/>
      <c r="AA153" s="328"/>
      <c r="AB153" s="290">
        <f>IF(OR(J153="Fail",ISBLANK(J153)),INDEX('Issue Code Table'!C:C,MATCH(N:N,'Issue Code Table'!A:A,0)),IF(M153="Critical",6,IF(M153="Significant",5,IF(M153="Moderate",3,2))))</f>
        <v>4</v>
      </c>
    </row>
    <row r="154" spans="1:28" ht="111" customHeight="1" x14ac:dyDescent="0.35">
      <c r="A154" s="291" t="s">
        <v>5916</v>
      </c>
      <c r="B154" s="291" t="s">
        <v>277</v>
      </c>
      <c r="C154" s="292" t="s">
        <v>278</v>
      </c>
      <c r="D154" s="291" t="s">
        <v>232</v>
      </c>
      <c r="E154" s="291" t="s">
        <v>3448</v>
      </c>
      <c r="F154" s="291" t="s">
        <v>2569</v>
      </c>
      <c r="G154" s="291" t="s">
        <v>4379</v>
      </c>
      <c r="H154" s="291" t="s">
        <v>6684</v>
      </c>
      <c r="I154" s="291"/>
      <c r="J154" s="329"/>
      <c r="K154" s="291" t="s">
        <v>6907</v>
      </c>
      <c r="L154" s="330" t="s">
        <v>6079</v>
      </c>
      <c r="M154" s="331" t="s">
        <v>154</v>
      </c>
      <c r="N154" s="338" t="s">
        <v>467</v>
      </c>
      <c r="O154" s="338" t="s">
        <v>1772</v>
      </c>
      <c r="P154" s="332"/>
      <c r="Q154" s="339" t="s">
        <v>4510</v>
      </c>
      <c r="R154" s="339" t="s">
        <v>4136</v>
      </c>
      <c r="S154" s="339" t="s">
        <v>439</v>
      </c>
      <c r="T154" s="339"/>
      <c r="U154" s="339" t="s">
        <v>3027</v>
      </c>
      <c r="V154" s="339" t="s">
        <v>3646</v>
      </c>
      <c r="W154" s="339" t="s">
        <v>5644</v>
      </c>
      <c r="X154" s="333"/>
      <c r="Y154" s="334"/>
      <c r="Z154" s="335"/>
      <c r="AA154" s="335"/>
      <c r="AB154" s="298">
        <f>IF(OR(J154="Fail",ISBLANK(J154)),INDEX('Issue Code Table'!C:C,MATCH(N:N,'Issue Code Table'!A:A,0)),IF(M154="Critical",6,IF(M154="Significant",5,IF(M154="Moderate",3,2))))</f>
        <v>4</v>
      </c>
    </row>
    <row r="155" spans="1:28" ht="111" customHeight="1" x14ac:dyDescent="0.35">
      <c r="A155" s="340" t="s">
        <v>5917</v>
      </c>
      <c r="B155" s="340" t="s">
        <v>277</v>
      </c>
      <c r="C155" s="341" t="s">
        <v>278</v>
      </c>
      <c r="D155" s="340" t="s">
        <v>227</v>
      </c>
      <c r="E155" s="340" t="s">
        <v>3449</v>
      </c>
      <c r="F155" s="340" t="s">
        <v>2570</v>
      </c>
      <c r="G155" s="340" t="s">
        <v>4380</v>
      </c>
      <c r="H155" s="340" t="s">
        <v>6678</v>
      </c>
      <c r="I155" s="340"/>
      <c r="J155" s="323"/>
      <c r="K155" s="340" t="s">
        <v>6900</v>
      </c>
      <c r="L155" s="324" t="s">
        <v>6088</v>
      </c>
      <c r="M155" s="336" t="s">
        <v>154</v>
      </c>
      <c r="N155" s="342" t="s">
        <v>467</v>
      </c>
      <c r="O155" s="342" t="s">
        <v>1772</v>
      </c>
      <c r="P155" s="325"/>
      <c r="Q155" s="281" t="s">
        <v>4510</v>
      </c>
      <c r="R155" s="281" t="s">
        <v>4137</v>
      </c>
      <c r="S155" s="281" t="s">
        <v>439</v>
      </c>
      <c r="T155" s="281"/>
      <c r="U155" s="281" t="s">
        <v>3028</v>
      </c>
      <c r="V155" s="281" t="s">
        <v>3648</v>
      </c>
      <c r="W155" s="281" t="s">
        <v>5642</v>
      </c>
      <c r="X155" s="326"/>
      <c r="Y155" s="327"/>
      <c r="Z155" s="328"/>
      <c r="AA155" s="328"/>
      <c r="AB155" s="290">
        <f>IF(OR(J155="Fail",ISBLANK(J155)),INDEX('Issue Code Table'!C:C,MATCH(N:N,'Issue Code Table'!A:A,0)),IF(M155="Critical",6,IF(M155="Significant",5,IF(M155="Moderate",3,2))))</f>
        <v>4</v>
      </c>
    </row>
    <row r="156" spans="1:28" ht="111" customHeight="1" x14ac:dyDescent="0.35">
      <c r="A156" s="291" t="s">
        <v>5918</v>
      </c>
      <c r="B156" s="291" t="s">
        <v>277</v>
      </c>
      <c r="C156" s="292" t="s">
        <v>278</v>
      </c>
      <c r="D156" s="291" t="s">
        <v>227</v>
      </c>
      <c r="E156" s="291" t="s">
        <v>3450</v>
      </c>
      <c r="F156" s="291" t="s">
        <v>2571</v>
      </c>
      <c r="G156" s="291" t="s">
        <v>4381</v>
      </c>
      <c r="H156" s="291" t="s">
        <v>6688</v>
      </c>
      <c r="I156" s="291"/>
      <c r="J156" s="329"/>
      <c r="K156" s="291" t="s">
        <v>6911</v>
      </c>
      <c r="L156" s="330" t="s">
        <v>7021</v>
      </c>
      <c r="M156" s="331" t="s">
        <v>154</v>
      </c>
      <c r="N156" s="338" t="s">
        <v>467</v>
      </c>
      <c r="O156" s="338" t="s">
        <v>1772</v>
      </c>
      <c r="P156" s="332"/>
      <c r="Q156" s="339" t="s">
        <v>4510</v>
      </c>
      <c r="R156" s="339" t="s">
        <v>4138</v>
      </c>
      <c r="S156" s="339" t="s">
        <v>2906</v>
      </c>
      <c r="T156" s="339"/>
      <c r="U156" s="339" t="s">
        <v>3029</v>
      </c>
      <c r="V156" s="339" t="s">
        <v>3649</v>
      </c>
      <c r="W156" s="339" t="s">
        <v>5647</v>
      </c>
      <c r="X156" s="333"/>
      <c r="Y156" s="334"/>
      <c r="Z156" s="335"/>
      <c r="AA156" s="335"/>
      <c r="AB156" s="298">
        <f>IF(OR(J156="Fail",ISBLANK(J156)),INDEX('Issue Code Table'!C:C,MATCH(N:N,'Issue Code Table'!A:A,0)),IF(M156="Critical",6,IF(M156="Significant",5,IF(M156="Moderate",3,2))))</f>
        <v>4</v>
      </c>
    </row>
    <row r="157" spans="1:28" ht="111" customHeight="1" x14ac:dyDescent="0.35">
      <c r="A157" s="340" t="s">
        <v>5919</v>
      </c>
      <c r="B157" s="340" t="s">
        <v>277</v>
      </c>
      <c r="C157" s="341" t="s">
        <v>278</v>
      </c>
      <c r="D157" s="340" t="s">
        <v>227</v>
      </c>
      <c r="E157" s="340" t="s">
        <v>3451</v>
      </c>
      <c r="F157" s="340" t="s">
        <v>2572</v>
      </c>
      <c r="G157" s="340" t="s">
        <v>2718</v>
      </c>
      <c r="H157" s="340" t="s">
        <v>6685</v>
      </c>
      <c r="I157" s="340"/>
      <c r="J157" s="323"/>
      <c r="K157" s="340" t="s">
        <v>6908</v>
      </c>
      <c r="L157" s="324" t="s">
        <v>7021</v>
      </c>
      <c r="M157" s="336" t="s">
        <v>154</v>
      </c>
      <c r="N157" s="342" t="s">
        <v>467</v>
      </c>
      <c r="O157" s="342" t="s">
        <v>1772</v>
      </c>
      <c r="P157" s="325"/>
      <c r="Q157" s="281" t="s">
        <v>4510</v>
      </c>
      <c r="R157" s="281" t="s">
        <v>4139</v>
      </c>
      <c r="S157" s="281" t="s">
        <v>2906</v>
      </c>
      <c r="T157" s="281"/>
      <c r="U157" s="281" t="s">
        <v>3030</v>
      </c>
      <c r="V157" s="281" t="s">
        <v>3650</v>
      </c>
      <c r="W157" s="281" t="s">
        <v>5645</v>
      </c>
      <c r="X157" s="326"/>
      <c r="Y157" s="327"/>
      <c r="Z157" s="328"/>
      <c r="AA157" s="328"/>
      <c r="AB157" s="290">
        <f>IF(OR(J157="Fail",ISBLANK(J157)),INDEX('Issue Code Table'!C:C,MATCH(N:N,'Issue Code Table'!A:A,0)),IF(M157="Critical",6,IF(M157="Significant",5,IF(M157="Moderate",3,2))))</f>
        <v>4</v>
      </c>
    </row>
    <row r="158" spans="1:28" ht="111" customHeight="1" x14ac:dyDescent="0.35">
      <c r="A158" s="291" t="s">
        <v>5920</v>
      </c>
      <c r="B158" s="291" t="s">
        <v>277</v>
      </c>
      <c r="C158" s="292" t="s">
        <v>278</v>
      </c>
      <c r="D158" s="291" t="s">
        <v>232</v>
      </c>
      <c r="E158" s="291" t="s">
        <v>3452</v>
      </c>
      <c r="F158" s="291" t="s">
        <v>2573</v>
      </c>
      <c r="G158" s="291" t="s">
        <v>4382</v>
      </c>
      <c r="H158" s="291" t="s">
        <v>6679</v>
      </c>
      <c r="I158" s="291"/>
      <c r="J158" s="329"/>
      <c r="K158" s="291" t="s">
        <v>6901</v>
      </c>
      <c r="L158" s="330"/>
      <c r="M158" s="331" t="s">
        <v>154</v>
      </c>
      <c r="N158" s="338" t="s">
        <v>467</v>
      </c>
      <c r="O158" s="338" t="s">
        <v>1772</v>
      </c>
      <c r="P158" s="332"/>
      <c r="Q158" s="339" t="s">
        <v>4510</v>
      </c>
      <c r="R158" s="339" t="s">
        <v>4140</v>
      </c>
      <c r="S158" s="339" t="s">
        <v>2907</v>
      </c>
      <c r="T158" s="339"/>
      <c r="U158" s="339" t="s">
        <v>3031</v>
      </c>
      <c r="V158" s="339" t="s">
        <v>3651</v>
      </c>
      <c r="W158" s="339" t="s">
        <v>5643</v>
      </c>
      <c r="X158" s="333"/>
      <c r="Y158" s="334"/>
      <c r="Z158" s="335"/>
      <c r="AA158" s="335"/>
      <c r="AB158" s="298">
        <f>IF(OR(J158="Fail",ISBLANK(J158)),INDEX('Issue Code Table'!C:C,MATCH(N:N,'Issue Code Table'!A:A,0)),IF(M158="Critical",6,IF(M158="Significant",5,IF(M158="Moderate",3,2))))</f>
        <v>4</v>
      </c>
    </row>
    <row r="159" spans="1:28" ht="111" customHeight="1" x14ac:dyDescent="0.35">
      <c r="A159" s="340" t="s">
        <v>5921</v>
      </c>
      <c r="B159" s="340" t="s">
        <v>277</v>
      </c>
      <c r="C159" s="341" t="s">
        <v>278</v>
      </c>
      <c r="D159" s="340" t="s">
        <v>232</v>
      </c>
      <c r="E159" s="340" t="s">
        <v>3453</v>
      </c>
      <c r="F159" s="340" t="s">
        <v>2574</v>
      </c>
      <c r="G159" s="340" t="s">
        <v>4383</v>
      </c>
      <c r="H159" s="340" t="s">
        <v>6687</v>
      </c>
      <c r="I159" s="340"/>
      <c r="J159" s="323"/>
      <c r="K159" s="340" t="s">
        <v>6910</v>
      </c>
      <c r="L159" s="324"/>
      <c r="M159" s="336" t="s">
        <v>154</v>
      </c>
      <c r="N159" s="342" t="s">
        <v>467</v>
      </c>
      <c r="O159" s="342" t="s">
        <v>1772</v>
      </c>
      <c r="P159" s="325"/>
      <c r="Q159" s="281" t="s">
        <v>4510</v>
      </c>
      <c r="R159" s="281" t="s">
        <v>4141</v>
      </c>
      <c r="S159" s="281" t="s">
        <v>2906</v>
      </c>
      <c r="T159" s="281"/>
      <c r="U159" s="281" t="s">
        <v>3032</v>
      </c>
      <c r="V159" s="281" t="s">
        <v>3652</v>
      </c>
      <c r="W159" s="281" t="s">
        <v>7212</v>
      </c>
      <c r="X159" s="326"/>
      <c r="Y159" s="327"/>
      <c r="Z159" s="328"/>
      <c r="AA159" s="328"/>
      <c r="AB159" s="290">
        <f>IF(OR(J159="Fail",ISBLANK(J159)),INDEX('Issue Code Table'!C:C,MATCH(N:N,'Issue Code Table'!A:A,0)),IF(M159="Critical",6,IF(M159="Significant",5,IF(M159="Moderate",3,2))))</f>
        <v>4</v>
      </c>
    </row>
    <row r="160" spans="1:28" ht="111" customHeight="1" x14ac:dyDescent="0.35">
      <c r="A160" s="291" t="s">
        <v>5922</v>
      </c>
      <c r="B160" s="291" t="s">
        <v>277</v>
      </c>
      <c r="C160" s="292" t="s">
        <v>278</v>
      </c>
      <c r="D160" s="291" t="s">
        <v>227</v>
      </c>
      <c r="E160" s="291" t="s">
        <v>3454</v>
      </c>
      <c r="F160" s="291" t="s">
        <v>4471</v>
      </c>
      <c r="G160" s="291" t="s">
        <v>2721</v>
      </c>
      <c r="H160" s="291" t="s">
        <v>6683</v>
      </c>
      <c r="I160" s="291"/>
      <c r="J160" s="329"/>
      <c r="K160" s="291" t="s">
        <v>6906</v>
      </c>
      <c r="L160" s="330" t="s">
        <v>6088</v>
      </c>
      <c r="M160" s="331" t="s">
        <v>154</v>
      </c>
      <c r="N160" s="338" t="s">
        <v>443</v>
      </c>
      <c r="O160" s="338" t="s">
        <v>1763</v>
      </c>
      <c r="P160" s="332"/>
      <c r="Q160" s="339" t="s">
        <v>4511</v>
      </c>
      <c r="R160" s="339" t="s">
        <v>4142</v>
      </c>
      <c r="S160" s="339" t="s">
        <v>2908</v>
      </c>
      <c r="T160" s="339"/>
      <c r="U160" s="339" t="s">
        <v>3033</v>
      </c>
      <c r="V160" s="339" t="s">
        <v>3653</v>
      </c>
      <c r="W160" s="339" t="s">
        <v>5651</v>
      </c>
      <c r="X160" s="333"/>
      <c r="Y160" s="334"/>
      <c r="Z160" s="335"/>
      <c r="AA160" s="335"/>
      <c r="AB160" s="298">
        <f>IF(OR(J160="Fail",ISBLANK(J160)),INDEX('Issue Code Table'!C:C,MATCH(N:N,'Issue Code Table'!A:A,0)),IF(M160="Critical",6,IF(M160="Significant",5,IF(M160="Moderate",3,2))))</f>
        <v>3</v>
      </c>
    </row>
    <row r="161" spans="1:28" ht="111" customHeight="1" x14ac:dyDescent="0.35">
      <c r="A161" s="340" t="s">
        <v>898</v>
      </c>
      <c r="B161" s="340" t="s">
        <v>239</v>
      </c>
      <c r="C161" s="341" t="s">
        <v>240</v>
      </c>
      <c r="D161" s="340" t="s">
        <v>232</v>
      </c>
      <c r="E161" s="340" t="s">
        <v>4498</v>
      </c>
      <c r="F161" s="340" t="s">
        <v>288</v>
      </c>
      <c r="G161" s="340" t="s">
        <v>2651</v>
      </c>
      <c r="H161" s="340" t="s">
        <v>6569</v>
      </c>
      <c r="I161" s="340"/>
      <c r="J161" s="323"/>
      <c r="K161" s="340" t="s">
        <v>6793</v>
      </c>
      <c r="L161" s="324"/>
      <c r="M161" s="336" t="s">
        <v>143</v>
      </c>
      <c r="N161" s="342" t="s">
        <v>553</v>
      </c>
      <c r="O161" s="342" t="s">
        <v>2032</v>
      </c>
      <c r="P161" s="325"/>
      <c r="Q161" s="281" t="s">
        <v>274</v>
      </c>
      <c r="R161" s="281" t="s">
        <v>275</v>
      </c>
      <c r="S161" s="281" t="s">
        <v>290</v>
      </c>
      <c r="T161" s="281"/>
      <c r="U161" s="281" t="s">
        <v>2966</v>
      </c>
      <c r="V161" s="281" t="s">
        <v>4542</v>
      </c>
      <c r="W161" s="281" t="s">
        <v>5480</v>
      </c>
      <c r="X161" s="326"/>
      <c r="Y161" s="327"/>
      <c r="Z161" s="328"/>
      <c r="AA161" s="328"/>
      <c r="AB161" s="290">
        <f>IF(OR(J161="Fail",ISBLANK(J161)),INDEX('Issue Code Table'!C:C,MATCH(N:N,'Issue Code Table'!A:A,0)),IF(M161="Critical",6,IF(M161="Significant",5,IF(M161="Moderate",3,2))))</f>
        <v>5</v>
      </c>
    </row>
    <row r="162" spans="1:28" ht="111" customHeight="1" x14ac:dyDescent="0.35">
      <c r="A162" s="291" t="s">
        <v>5923</v>
      </c>
      <c r="B162" s="291" t="s">
        <v>277</v>
      </c>
      <c r="C162" s="292" t="s">
        <v>278</v>
      </c>
      <c r="D162" s="291" t="s">
        <v>232</v>
      </c>
      <c r="E162" s="291" t="s">
        <v>3455</v>
      </c>
      <c r="F162" s="291" t="s">
        <v>2576</v>
      </c>
      <c r="G162" s="291" t="s">
        <v>4384</v>
      </c>
      <c r="H162" s="291" t="s">
        <v>6682</v>
      </c>
      <c r="I162" s="291"/>
      <c r="J162" s="329"/>
      <c r="K162" s="291" t="s">
        <v>6905</v>
      </c>
      <c r="L162" s="330"/>
      <c r="M162" s="331" t="s">
        <v>154</v>
      </c>
      <c r="N162" s="338" t="s">
        <v>443</v>
      </c>
      <c r="O162" s="338" t="s">
        <v>1763</v>
      </c>
      <c r="P162" s="332"/>
      <c r="Q162" s="339" t="s">
        <v>4511</v>
      </c>
      <c r="R162" s="339" t="s">
        <v>4143</v>
      </c>
      <c r="S162" s="339" t="s">
        <v>2909</v>
      </c>
      <c r="T162" s="339"/>
      <c r="U162" s="339" t="s">
        <v>3034</v>
      </c>
      <c r="V162" s="339" t="s">
        <v>3654</v>
      </c>
      <c r="W162" s="339" t="s">
        <v>5650</v>
      </c>
      <c r="X162" s="333"/>
      <c r="Y162" s="334"/>
      <c r="Z162" s="335"/>
      <c r="AA162" s="335"/>
      <c r="AB162" s="298">
        <f>IF(OR(J162="Fail",ISBLANK(J162)),INDEX('Issue Code Table'!C:C,MATCH(N:N,'Issue Code Table'!A:A,0)),IF(M162="Critical",6,IF(M162="Significant",5,IF(M162="Moderate",3,2))))</f>
        <v>3</v>
      </c>
    </row>
    <row r="163" spans="1:28" ht="111" customHeight="1" x14ac:dyDescent="0.35">
      <c r="A163" s="340" t="s">
        <v>5924</v>
      </c>
      <c r="B163" s="340" t="s">
        <v>277</v>
      </c>
      <c r="C163" s="341" t="s">
        <v>278</v>
      </c>
      <c r="D163" s="340" t="s">
        <v>232</v>
      </c>
      <c r="E163" s="340" t="s">
        <v>3456</v>
      </c>
      <c r="F163" s="340" t="s">
        <v>2577</v>
      </c>
      <c r="G163" s="340" t="s">
        <v>4385</v>
      </c>
      <c r="H163" s="340" t="s">
        <v>6670</v>
      </c>
      <c r="I163" s="340"/>
      <c r="J163" s="323"/>
      <c r="K163" s="340" t="s">
        <v>6892</v>
      </c>
      <c r="L163" s="324"/>
      <c r="M163" s="336" t="s">
        <v>154</v>
      </c>
      <c r="N163" s="342" t="s">
        <v>443</v>
      </c>
      <c r="O163" s="342" t="s">
        <v>1763</v>
      </c>
      <c r="P163" s="325"/>
      <c r="Q163" s="281" t="s">
        <v>4511</v>
      </c>
      <c r="R163" s="281" t="s">
        <v>4144</v>
      </c>
      <c r="S163" s="281" t="s">
        <v>2910</v>
      </c>
      <c r="T163" s="281"/>
      <c r="U163" s="281" t="s">
        <v>4227</v>
      </c>
      <c r="V163" s="281" t="s">
        <v>4628</v>
      </c>
      <c r="W163" s="281" t="s">
        <v>5648</v>
      </c>
      <c r="X163" s="326"/>
      <c r="Y163" s="327"/>
      <c r="Z163" s="328"/>
      <c r="AA163" s="328"/>
      <c r="AB163" s="290">
        <f>IF(OR(J163="Fail",ISBLANK(J163)),INDEX('Issue Code Table'!C:C,MATCH(N:N,'Issue Code Table'!A:A,0)),IF(M163="Critical",6,IF(M163="Significant",5,IF(M163="Moderate",3,2))))</f>
        <v>3</v>
      </c>
    </row>
    <row r="164" spans="1:28" ht="111" customHeight="1" x14ac:dyDescent="0.35">
      <c r="A164" s="291" t="s">
        <v>5925</v>
      </c>
      <c r="B164" s="291" t="s">
        <v>277</v>
      </c>
      <c r="C164" s="292" t="s">
        <v>278</v>
      </c>
      <c r="D164" s="291" t="s">
        <v>232</v>
      </c>
      <c r="E164" s="291" t="s">
        <v>3460</v>
      </c>
      <c r="F164" s="291" t="s">
        <v>2577</v>
      </c>
      <c r="G164" s="291" t="s">
        <v>4387</v>
      </c>
      <c r="H164" s="291" t="s">
        <v>6676</v>
      </c>
      <c r="I164" s="291"/>
      <c r="J164" s="329"/>
      <c r="K164" s="291" t="s">
        <v>6898</v>
      </c>
      <c r="L164" s="330"/>
      <c r="M164" s="329" t="s">
        <v>143</v>
      </c>
      <c r="N164" s="338" t="s">
        <v>1480</v>
      </c>
      <c r="O164" s="338" t="s">
        <v>1481</v>
      </c>
      <c r="P164" s="332"/>
      <c r="Q164" s="339" t="s">
        <v>4512</v>
      </c>
      <c r="R164" s="339" t="s">
        <v>4148</v>
      </c>
      <c r="S164" s="339" t="s">
        <v>2910</v>
      </c>
      <c r="T164" s="339"/>
      <c r="U164" s="339" t="s">
        <v>4228</v>
      </c>
      <c r="V164" s="339" t="s">
        <v>4629</v>
      </c>
      <c r="W164" s="339" t="s">
        <v>5691</v>
      </c>
      <c r="X164" s="333"/>
      <c r="Y164" s="334"/>
      <c r="Z164" s="335"/>
      <c r="AA164" s="335"/>
      <c r="AB164" s="298">
        <f>IF(OR(J164="Fail",ISBLANK(J164)),INDEX('Issue Code Table'!C:C,MATCH(N:N,'Issue Code Table'!A:A,0)),IF(M164="Critical",6,IF(M164="Significant",5,IF(M164="Moderate",3,2))))</f>
        <v>5</v>
      </c>
    </row>
    <row r="165" spans="1:28" ht="111" customHeight="1" x14ac:dyDescent="0.35">
      <c r="A165" s="340" t="s">
        <v>5926</v>
      </c>
      <c r="B165" s="340" t="s">
        <v>277</v>
      </c>
      <c r="C165" s="341" t="s">
        <v>278</v>
      </c>
      <c r="D165" s="340" t="s">
        <v>232</v>
      </c>
      <c r="E165" s="340" t="s">
        <v>3457</v>
      </c>
      <c r="F165" s="340" t="s">
        <v>2578</v>
      </c>
      <c r="G165" s="340" t="s">
        <v>4386</v>
      </c>
      <c r="H165" s="340" t="s">
        <v>6673</v>
      </c>
      <c r="I165" s="340"/>
      <c r="J165" s="323"/>
      <c r="K165" s="340" t="s">
        <v>6895</v>
      </c>
      <c r="L165" s="324" t="s">
        <v>6055</v>
      </c>
      <c r="M165" s="336" t="s">
        <v>143</v>
      </c>
      <c r="N165" s="342" t="s">
        <v>1480</v>
      </c>
      <c r="O165" s="342" t="s">
        <v>1481</v>
      </c>
      <c r="P165" s="325"/>
      <c r="Q165" s="281" t="s">
        <v>4512</v>
      </c>
      <c r="R165" s="281" t="s">
        <v>4145</v>
      </c>
      <c r="S165" s="281" t="s">
        <v>2911</v>
      </c>
      <c r="T165" s="281"/>
      <c r="U165" s="281" t="s">
        <v>3036</v>
      </c>
      <c r="V165" s="281" t="s">
        <v>3656</v>
      </c>
      <c r="W165" s="281" t="s">
        <v>5654</v>
      </c>
      <c r="X165" s="326"/>
      <c r="Y165" s="327"/>
      <c r="Z165" s="328"/>
      <c r="AA165" s="328"/>
      <c r="AB165" s="290">
        <f>IF(OR(J165="Fail",ISBLANK(J165)),INDEX('Issue Code Table'!C:C,MATCH(N:N,'Issue Code Table'!A:A,0)),IF(M165="Critical",6,IF(M165="Significant",5,IF(M165="Moderate",3,2))))</f>
        <v>5</v>
      </c>
    </row>
    <row r="166" spans="1:28" ht="111" customHeight="1" x14ac:dyDescent="0.35">
      <c r="A166" s="291" t="s">
        <v>5927</v>
      </c>
      <c r="B166" s="291" t="s">
        <v>277</v>
      </c>
      <c r="C166" s="292" t="s">
        <v>278</v>
      </c>
      <c r="D166" s="291" t="s">
        <v>232</v>
      </c>
      <c r="E166" s="291" t="s">
        <v>3458</v>
      </c>
      <c r="F166" s="291" t="s">
        <v>2579</v>
      </c>
      <c r="G166" s="291" t="s">
        <v>2725</v>
      </c>
      <c r="H166" s="291" t="s">
        <v>6674</v>
      </c>
      <c r="I166" s="291"/>
      <c r="J166" s="329"/>
      <c r="K166" s="291" t="s">
        <v>6896</v>
      </c>
      <c r="L166" s="330"/>
      <c r="M166" s="329" t="s">
        <v>143</v>
      </c>
      <c r="N166" s="338" t="s">
        <v>1787</v>
      </c>
      <c r="O166" s="338" t="s">
        <v>1788</v>
      </c>
      <c r="P166" s="332"/>
      <c r="Q166" s="339" t="s">
        <v>4512</v>
      </c>
      <c r="R166" s="339" t="s">
        <v>4146</v>
      </c>
      <c r="S166" s="339" t="s">
        <v>2912</v>
      </c>
      <c r="T166" s="339"/>
      <c r="U166" s="339" t="s">
        <v>3037</v>
      </c>
      <c r="V166" s="339" t="s">
        <v>3657</v>
      </c>
      <c r="W166" s="339" t="s">
        <v>5655</v>
      </c>
      <c r="X166" s="333"/>
      <c r="Y166" s="334"/>
      <c r="Z166" s="335"/>
      <c r="AA166" s="335"/>
      <c r="AB166" s="298">
        <f>IF(OR(J166="Fail",ISBLANK(J166)),INDEX('Issue Code Table'!C:C,MATCH(N:N,'Issue Code Table'!A:A,0)),IF(M166="Critical",6,IF(M166="Significant",5,IF(M166="Moderate",3,2))))</f>
        <v>6</v>
      </c>
    </row>
    <row r="167" spans="1:28" ht="111" customHeight="1" x14ac:dyDescent="0.35">
      <c r="A167" s="340" t="s">
        <v>5928</v>
      </c>
      <c r="B167" s="340" t="s">
        <v>277</v>
      </c>
      <c r="C167" s="341" t="s">
        <v>278</v>
      </c>
      <c r="D167" s="340" t="s">
        <v>232</v>
      </c>
      <c r="E167" s="340" t="s">
        <v>3459</v>
      </c>
      <c r="F167" s="340" t="s">
        <v>1270</v>
      </c>
      <c r="G167" s="340" t="s">
        <v>7132</v>
      </c>
      <c r="H167" s="340" t="s">
        <v>6675</v>
      </c>
      <c r="I167" s="340"/>
      <c r="J167" s="323"/>
      <c r="K167" s="340" t="s">
        <v>6897</v>
      </c>
      <c r="L167" s="324"/>
      <c r="M167" s="323" t="s">
        <v>143</v>
      </c>
      <c r="N167" s="342" t="s">
        <v>1787</v>
      </c>
      <c r="O167" s="342" t="s">
        <v>1788</v>
      </c>
      <c r="P167" s="325"/>
      <c r="Q167" s="281" t="s">
        <v>4512</v>
      </c>
      <c r="R167" s="281" t="s">
        <v>4147</v>
      </c>
      <c r="S167" s="281" t="s">
        <v>7121</v>
      </c>
      <c r="T167" s="281"/>
      <c r="U167" s="281" t="s">
        <v>7133</v>
      </c>
      <c r="V167" s="281" t="s">
        <v>7135</v>
      </c>
      <c r="W167" s="281" t="s">
        <v>5667</v>
      </c>
      <c r="X167" s="326"/>
      <c r="Y167" s="327"/>
      <c r="Z167" s="328"/>
      <c r="AA167" s="328"/>
      <c r="AB167" s="290">
        <f>IF(OR(J167="Fail",ISBLANK(J167)),INDEX('Issue Code Table'!C:C,MATCH(N:N,'Issue Code Table'!A:A,0)),IF(M167="Critical",6,IF(M167="Significant",5,IF(M167="Moderate",3,2))))</f>
        <v>6</v>
      </c>
    </row>
    <row r="168" spans="1:28" ht="111" customHeight="1" x14ac:dyDescent="0.35">
      <c r="A168" s="291" t="s">
        <v>5929</v>
      </c>
      <c r="B168" s="291" t="s">
        <v>277</v>
      </c>
      <c r="C168" s="292" t="s">
        <v>278</v>
      </c>
      <c r="D168" s="291" t="s">
        <v>232</v>
      </c>
      <c r="E168" s="291" t="s">
        <v>3463</v>
      </c>
      <c r="F168" s="291" t="s">
        <v>1270</v>
      </c>
      <c r="G168" s="291" t="s">
        <v>7134</v>
      </c>
      <c r="H168" s="291" t="s">
        <v>7174</v>
      </c>
      <c r="I168" s="291"/>
      <c r="J168" s="329"/>
      <c r="K168" s="291" t="s">
        <v>6975</v>
      </c>
      <c r="L168" s="330" t="s">
        <v>7232</v>
      </c>
      <c r="M168" s="331" t="s">
        <v>143</v>
      </c>
      <c r="N168" s="338" t="s">
        <v>467</v>
      </c>
      <c r="O168" s="338" t="s">
        <v>1772</v>
      </c>
      <c r="P168" s="332"/>
      <c r="Q168" s="339" t="s">
        <v>4513</v>
      </c>
      <c r="R168" s="339" t="s">
        <v>4149</v>
      </c>
      <c r="S168" s="339" t="s">
        <v>7121</v>
      </c>
      <c r="T168" s="339"/>
      <c r="U168" s="339" t="s">
        <v>7130</v>
      </c>
      <c r="V168" s="339" t="s">
        <v>7131</v>
      </c>
      <c r="W168" s="339" t="s">
        <v>5660</v>
      </c>
      <c r="X168" s="333"/>
      <c r="Y168" s="334"/>
      <c r="Z168" s="335"/>
      <c r="AA168" s="335"/>
      <c r="AB168" s="298">
        <f>IF(OR(J168="Fail",ISBLANK(J168)),INDEX('Issue Code Table'!C:C,MATCH(N:N,'Issue Code Table'!A:A,0)),IF(M168="Critical",6,IF(M168="Significant",5,IF(M168="Moderate",3,2))))</f>
        <v>4</v>
      </c>
    </row>
    <row r="169" spans="1:28" ht="111" customHeight="1" x14ac:dyDescent="0.35">
      <c r="A169" s="340" t="s">
        <v>5930</v>
      </c>
      <c r="B169" s="340" t="s">
        <v>277</v>
      </c>
      <c r="C169" s="341" t="s">
        <v>278</v>
      </c>
      <c r="D169" s="340" t="s">
        <v>227</v>
      </c>
      <c r="E169" s="340" t="s">
        <v>6069</v>
      </c>
      <c r="F169" s="340" t="s">
        <v>6070</v>
      </c>
      <c r="G169" s="340" t="s">
        <v>7035</v>
      </c>
      <c r="H169" s="340" t="s">
        <v>7037</v>
      </c>
      <c r="I169" s="340"/>
      <c r="J169" s="323"/>
      <c r="K169" s="340" t="s">
        <v>6902</v>
      </c>
      <c r="L169" s="324" t="s">
        <v>6089</v>
      </c>
      <c r="M169" s="336" t="s">
        <v>143</v>
      </c>
      <c r="N169" s="342" t="s">
        <v>452</v>
      </c>
      <c r="O169" s="342" t="s">
        <v>1758</v>
      </c>
      <c r="P169" s="325"/>
      <c r="Q169" s="281" t="s">
        <v>4513</v>
      </c>
      <c r="R169" s="281" t="s">
        <v>4094</v>
      </c>
      <c r="S169" s="281" t="s">
        <v>455</v>
      </c>
      <c r="T169" s="281" t="s">
        <v>7048</v>
      </c>
      <c r="U169" s="281" t="s">
        <v>6072</v>
      </c>
      <c r="V169" s="281" t="s">
        <v>6073</v>
      </c>
      <c r="W169" s="281" t="s">
        <v>6101</v>
      </c>
      <c r="X169" s="326"/>
      <c r="Y169" s="327"/>
      <c r="Z169" s="328"/>
      <c r="AA169" s="328"/>
      <c r="AB169" s="290">
        <f>IF(OR(J169="Fail",ISBLANK(J169)),INDEX('Issue Code Table'!C:C,MATCH(N:N,'Issue Code Table'!A:A,0)),IF(M169="Critical",6,IF(M169="Significant",5,IF(M169="Moderate",3,2))))</f>
        <v>5</v>
      </c>
    </row>
    <row r="170" spans="1:28" ht="111" customHeight="1" x14ac:dyDescent="0.35">
      <c r="A170" s="291" t="s">
        <v>5931</v>
      </c>
      <c r="B170" s="291" t="s">
        <v>239</v>
      </c>
      <c r="C170" s="292" t="s">
        <v>240</v>
      </c>
      <c r="D170" s="291" t="s">
        <v>227</v>
      </c>
      <c r="E170" s="291" t="s">
        <v>6090</v>
      </c>
      <c r="F170" s="291" t="s">
        <v>6076</v>
      </c>
      <c r="G170" s="291" t="s">
        <v>6075</v>
      </c>
      <c r="H170" s="291" t="s">
        <v>6680</v>
      </c>
      <c r="I170" s="291"/>
      <c r="J170" s="329"/>
      <c r="K170" s="291" t="s">
        <v>6903</v>
      </c>
      <c r="L170" s="330" t="s">
        <v>6074</v>
      </c>
      <c r="M170" s="331" t="s">
        <v>218</v>
      </c>
      <c r="N170" s="338" t="s">
        <v>458</v>
      </c>
      <c r="O170" s="338" t="s">
        <v>1764</v>
      </c>
      <c r="P170" s="332"/>
      <c r="Q170" s="339" t="s">
        <v>4513</v>
      </c>
      <c r="R170" s="339" t="s">
        <v>4095</v>
      </c>
      <c r="S170" s="339" t="s">
        <v>461</v>
      </c>
      <c r="T170" s="339"/>
      <c r="U170" s="339" t="s">
        <v>7180</v>
      </c>
      <c r="V170" s="339" t="s">
        <v>6078</v>
      </c>
      <c r="W170" s="339" t="s">
        <v>6099</v>
      </c>
      <c r="X170" s="333"/>
      <c r="Y170" s="334"/>
      <c r="Z170" s="335"/>
      <c r="AA170" s="335"/>
      <c r="AB170" s="298">
        <f>IF(OR(J170="Fail",ISBLANK(J170)),INDEX('Issue Code Table'!C:C,MATCH(N:N,'Issue Code Table'!A:A,0)),IF(M170="Critical",6,IF(M170="Significant",5,IF(M170="Moderate",3,2))))</f>
        <v>1</v>
      </c>
    </row>
    <row r="171" spans="1:28" ht="111" customHeight="1" x14ac:dyDescent="0.35">
      <c r="A171" s="340" t="s">
        <v>5932</v>
      </c>
      <c r="B171" s="340" t="s">
        <v>595</v>
      </c>
      <c r="C171" s="343" t="s">
        <v>596</v>
      </c>
      <c r="D171" s="340" t="s">
        <v>227</v>
      </c>
      <c r="E171" s="340" t="s">
        <v>7012</v>
      </c>
      <c r="F171" s="340" t="s">
        <v>7181</v>
      </c>
      <c r="G171" s="340" t="s">
        <v>7192</v>
      </c>
      <c r="H171" s="340" t="s">
        <v>7023</v>
      </c>
      <c r="I171" s="340"/>
      <c r="J171" s="323"/>
      <c r="K171" s="340" t="s">
        <v>7022</v>
      </c>
      <c r="L171" s="324" t="s">
        <v>7013</v>
      </c>
      <c r="M171" s="336" t="s">
        <v>143</v>
      </c>
      <c r="N171" s="342" t="s">
        <v>452</v>
      </c>
      <c r="O171" s="342" t="s">
        <v>1758</v>
      </c>
      <c r="P171" s="325"/>
      <c r="Q171" s="281" t="s">
        <v>4513</v>
      </c>
      <c r="R171" s="281" t="s">
        <v>4096</v>
      </c>
      <c r="S171" s="281" t="s">
        <v>465</v>
      </c>
      <c r="T171" s="281"/>
      <c r="U171" s="281" t="s">
        <v>7185</v>
      </c>
      <c r="V171" s="281" t="s">
        <v>7189</v>
      </c>
      <c r="W171" s="281" t="s">
        <v>7178</v>
      </c>
      <c r="X171" s="326"/>
      <c r="Y171" s="327"/>
      <c r="Z171" s="328"/>
      <c r="AA171" s="328"/>
      <c r="AB171" s="290">
        <f>IF(OR(J171="Fail",ISBLANK(J171)),INDEX('Issue Code Table'!C:C,MATCH(N:N,'Issue Code Table'!A:A,0)),IF(M171="Critical",6,IF(M171="Significant",5,IF(M171="Moderate",3,2))))</f>
        <v>5</v>
      </c>
    </row>
    <row r="172" spans="1:28" ht="111" customHeight="1" x14ac:dyDescent="0.35">
      <c r="A172" s="291" t="s">
        <v>900</v>
      </c>
      <c r="B172" s="291" t="s">
        <v>369</v>
      </c>
      <c r="C172" s="292" t="s">
        <v>868</v>
      </c>
      <c r="D172" s="291" t="s">
        <v>232</v>
      </c>
      <c r="E172" s="291" t="s">
        <v>3344</v>
      </c>
      <c r="F172" s="291" t="s">
        <v>2532</v>
      </c>
      <c r="G172" s="291" t="s">
        <v>2653</v>
      </c>
      <c r="H172" s="291" t="s">
        <v>6762</v>
      </c>
      <c r="I172" s="291"/>
      <c r="J172" s="329"/>
      <c r="K172" s="291" t="s">
        <v>6986</v>
      </c>
      <c r="L172" s="330"/>
      <c r="M172" s="331" t="s">
        <v>143</v>
      </c>
      <c r="N172" s="338" t="s">
        <v>172</v>
      </c>
      <c r="O172" s="338" t="s">
        <v>1964</v>
      </c>
      <c r="P172" s="332"/>
      <c r="Q172" s="339" t="s">
        <v>3173</v>
      </c>
      <c r="R172" s="339" t="s">
        <v>560</v>
      </c>
      <c r="S172" s="339" t="s">
        <v>2869</v>
      </c>
      <c r="T172" s="339" t="s">
        <v>7092</v>
      </c>
      <c r="U172" s="339" t="s">
        <v>2968</v>
      </c>
      <c r="V172" s="339" t="s">
        <v>3581</v>
      </c>
      <c r="W172" s="339" t="s">
        <v>7198</v>
      </c>
      <c r="X172" s="333"/>
      <c r="Y172" s="334"/>
      <c r="Z172" s="335"/>
      <c r="AA172" s="335"/>
      <c r="AB172" s="298">
        <f>IF(OR(J172="Fail",ISBLANK(J172)),INDEX('Issue Code Table'!C:C,MATCH(N:N,'Issue Code Table'!A:A,0)),IF(M172="Critical",6,IF(M172="Significant",5,IF(M172="Moderate",3,2))))</f>
        <v>6</v>
      </c>
    </row>
    <row r="173" spans="1:28" ht="111" customHeight="1" x14ac:dyDescent="0.35">
      <c r="A173" s="340" t="s">
        <v>5933</v>
      </c>
      <c r="B173" s="340" t="s">
        <v>595</v>
      </c>
      <c r="C173" s="343" t="s">
        <v>596</v>
      </c>
      <c r="D173" s="340" t="s">
        <v>232</v>
      </c>
      <c r="E173" s="340" t="s">
        <v>1274</v>
      </c>
      <c r="F173" s="340" t="s">
        <v>466</v>
      </c>
      <c r="G173" s="340" t="s">
        <v>4388</v>
      </c>
      <c r="H173" s="340" t="s">
        <v>6573</v>
      </c>
      <c r="I173" s="340"/>
      <c r="J173" s="323"/>
      <c r="K173" s="340" t="s">
        <v>6797</v>
      </c>
      <c r="L173" s="324"/>
      <c r="M173" s="336" t="s">
        <v>143</v>
      </c>
      <c r="N173" s="342" t="s">
        <v>452</v>
      </c>
      <c r="O173" s="342" t="s">
        <v>1758</v>
      </c>
      <c r="P173" s="325"/>
      <c r="Q173" s="281" t="s">
        <v>4513</v>
      </c>
      <c r="R173" s="281" t="s">
        <v>4097</v>
      </c>
      <c r="S173" s="281" t="s">
        <v>1275</v>
      </c>
      <c r="T173" s="281"/>
      <c r="U173" s="281" t="s">
        <v>470</v>
      </c>
      <c r="V173" s="281" t="s">
        <v>4659</v>
      </c>
      <c r="W173" s="281" t="s">
        <v>5483</v>
      </c>
      <c r="X173" s="326"/>
      <c r="Y173" s="327"/>
      <c r="Z173" s="328"/>
      <c r="AA173" s="328"/>
      <c r="AB173" s="290">
        <f>IF(OR(J173="Fail",ISBLANK(J173)),INDEX('Issue Code Table'!C:C,MATCH(N:N,'Issue Code Table'!A:A,0)),IF(M173="Critical",6,IF(M173="Significant",5,IF(M173="Moderate",3,2))))</f>
        <v>5</v>
      </c>
    </row>
    <row r="174" spans="1:28" ht="111" customHeight="1" x14ac:dyDescent="0.35">
      <c r="A174" s="291" t="s">
        <v>5934</v>
      </c>
      <c r="B174" s="291" t="s">
        <v>277</v>
      </c>
      <c r="C174" s="292" t="s">
        <v>278</v>
      </c>
      <c r="D174" s="291" t="s">
        <v>232</v>
      </c>
      <c r="E174" s="291" t="s">
        <v>4487</v>
      </c>
      <c r="F174" s="291" t="s">
        <v>2584</v>
      </c>
      <c r="G174" s="291" t="s">
        <v>4389</v>
      </c>
      <c r="H174" s="291" t="s">
        <v>6589</v>
      </c>
      <c r="I174" s="291"/>
      <c r="J174" s="329"/>
      <c r="K174" s="291" t="s">
        <v>6813</v>
      </c>
      <c r="L174" s="330"/>
      <c r="M174" s="331" t="s">
        <v>143</v>
      </c>
      <c r="N174" s="338" t="s">
        <v>1480</v>
      </c>
      <c r="O174" s="338" t="s">
        <v>1481</v>
      </c>
      <c r="P174" s="332"/>
      <c r="Q174" s="339" t="s">
        <v>4514</v>
      </c>
      <c r="R174" s="339" t="s">
        <v>4091</v>
      </c>
      <c r="S174" s="339" t="s">
        <v>449</v>
      </c>
      <c r="T174" s="339"/>
      <c r="U174" s="339" t="s">
        <v>4229</v>
      </c>
      <c r="V174" s="339" t="s">
        <v>4630</v>
      </c>
      <c r="W174" s="339" t="s">
        <v>5505</v>
      </c>
      <c r="X174" s="333"/>
      <c r="Y174" s="334"/>
      <c r="Z174" s="335"/>
      <c r="AA174" s="335"/>
      <c r="AB174" s="298">
        <f>IF(OR(J174="Fail",ISBLANK(J174)),INDEX('Issue Code Table'!C:C,MATCH(N:N,'Issue Code Table'!A:A,0)),IF(M174="Critical",6,IF(M174="Significant",5,IF(M174="Moderate",3,2))))</f>
        <v>5</v>
      </c>
    </row>
    <row r="175" spans="1:28" ht="111" customHeight="1" x14ac:dyDescent="0.35">
      <c r="A175" s="340" t="s">
        <v>5935</v>
      </c>
      <c r="B175" s="340" t="s">
        <v>270</v>
      </c>
      <c r="C175" s="343" t="s">
        <v>271</v>
      </c>
      <c r="D175" s="340" t="s">
        <v>232</v>
      </c>
      <c r="E175" s="340" t="s">
        <v>3470</v>
      </c>
      <c r="F175" s="340" t="s">
        <v>2587</v>
      </c>
      <c r="G175" s="340" t="s">
        <v>2730</v>
      </c>
      <c r="H175" s="340" t="s">
        <v>6718</v>
      </c>
      <c r="I175" s="340"/>
      <c r="J175" s="323"/>
      <c r="K175" s="340" t="s">
        <v>6941</v>
      </c>
      <c r="L175" s="324"/>
      <c r="M175" s="336" t="s">
        <v>143</v>
      </c>
      <c r="N175" s="342" t="s">
        <v>1480</v>
      </c>
      <c r="O175" s="342" t="s">
        <v>1481</v>
      </c>
      <c r="P175" s="325"/>
      <c r="Q175" s="281" t="s">
        <v>4514</v>
      </c>
      <c r="R175" s="281" t="s">
        <v>4150</v>
      </c>
      <c r="S175" s="281" t="s">
        <v>2915</v>
      </c>
      <c r="T175" s="281"/>
      <c r="U175" s="281" t="s">
        <v>3043</v>
      </c>
      <c r="V175" s="281" t="s">
        <v>3665</v>
      </c>
      <c r="W175" s="281" t="s">
        <v>5663</v>
      </c>
      <c r="X175" s="326"/>
      <c r="Y175" s="327"/>
      <c r="Z175" s="328"/>
      <c r="AA175" s="328"/>
      <c r="AB175" s="290">
        <f>IF(OR(J175="Fail",ISBLANK(J175)),INDEX('Issue Code Table'!C:C,MATCH(N:N,'Issue Code Table'!A:A,0)),IF(M175="Critical",6,IF(M175="Significant",5,IF(M175="Moderate",3,2))))</f>
        <v>5</v>
      </c>
    </row>
    <row r="176" spans="1:28" ht="111" customHeight="1" x14ac:dyDescent="0.35">
      <c r="A176" s="291" t="s">
        <v>5936</v>
      </c>
      <c r="B176" s="291" t="s">
        <v>147</v>
      </c>
      <c r="C176" s="292" t="s">
        <v>148</v>
      </c>
      <c r="D176" s="291" t="s">
        <v>232</v>
      </c>
      <c r="E176" s="291" t="s">
        <v>804</v>
      </c>
      <c r="F176" s="291" t="s">
        <v>2588</v>
      </c>
      <c r="G176" s="291" t="s">
        <v>4390</v>
      </c>
      <c r="H176" s="291" t="s">
        <v>6758</v>
      </c>
      <c r="I176" s="291"/>
      <c r="J176" s="329"/>
      <c r="K176" s="291" t="s">
        <v>6982</v>
      </c>
      <c r="L176" s="330"/>
      <c r="M176" s="331" t="s">
        <v>143</v>
      </c>
      <c r="N176" s="338" t="s">
        <v>1480</v>
      </c>
      <c r="O176" s="338" t="s">
        <v>1481</v>
      </c>
      <c r="P176" s="332"/>
      <c r="Q176" s="339" t="s">
        <v>4514</v>
      </c>
      <c r="R176" s="339" t="s">
        <v>4090</v>
      </c>
      <c r="S176" s="339" t="s">
        <v>979</v>
      </c>
      <c r="T176" s="339"/>
      <c r="U176" s="339" t="s">
        <v>4230</v>
      </c>
      <c r="V176" s="339" t="s">
        <v>4631</v>
      </c>
      <c r="W176" s="339" t="s">
        <v>5703</v>
      </c>
      <c r="X176" s="333"/>
      <c r="Y176" s="334"/>
      <c r="Z176" s="335"/>
      <c r="AA176" s="335"/>
      <c r="AB176" s="298">
        <f>IF(OR(J176="Fail",ISBLANK(J176)),INDEX('Issue Code Table'!C:C,MATCH(N:N,'Issue Code Table'!A:A,0)),IF(M176="Critical",6,IF(M176="Significant",5,IF(M176="Moderate",3,2))))</f>
        <v>5</v>
      </c>
    </row>
    <row r="177" spans="1:28" ht="111" customHeight="1" x14ac:dyDescent="0.35">
      <c r="A177" s="340" t="s">
        <v>5937</v>
      </c>
      <c r="B177" s="340" t="s">
        <v>270</v>
      </c>
      <c r="C177" s="341" t="s">
        <v>271</v>
      </c>
      <c r="D177" s="340" t="s">
        <v>232</v>
      </c>
      <c r="E177" s="340" t="s">
        <v>4488</v>
      </c>
      <c r="F177" s="340" t="s">
        <v>2586</v>
      </c>
      <c r="G177" s="340" t="s">
        <v>4391</v>
      </c>
      <c r="H177" s="340" t="s">
        <v>6716</v>
      </c>
      <c r="I177" s="340"/>
      <c r="J177" s="323"/>
      <c r="K177" s="340" t="s">
        <v>6939</v>
      </c>
      <c r="L177" s="324"/>
      <c r="M177" s="336" t="s">
        <v>133</v>
      </c>
      <c r="N177" s="342" t="s">
        <v>899</v>
      </c>
      <c r="O177" s="342" t="s">
        <v>1757</v>
      </c>
      <c r="P177" s="325"/>
      <c r="Q177" s="281" t="s">
        <v>4514</v>
      </c>
      <c r="R177" s="281" t="s">
        <v>4151</v>
      </c>
      <c r="S177" s="281" t="s">
        <v>1272</v>
      </c>
      <c r="T177" s="281" t="s">
        <v>7061</v>
      </c>
      <c r="U177" s="281" t="s">
        <v>4231</v>
      </c>
      <c r="V177" s="281" t="s">
        <v>4632</v>
      </c>
      <c r="W177" s="281" t="s">
        <v>5662</v>
      </c>
      <c r="X177" s="326"/>
      <c r="Y177" s="327"/>
      <c r="Z177" s="328"/>
      <c r="AA177" s="328"/>
      <c r="AB177" s="290">
        <f>IF(OR(J177="Fail",ISBLANK(J177)),INDEX('Issue Code Table'!C:C,MATCH(N:N,'Issue Code Table'!A:A,0)),IF(M177="Critical",6,IF(M177="Significant",5,IF(M177="Moderate",3,2))))</f>
        <v>7</v>
      </c>
    </row>
    <row r="178" spans="1:28" ht="111" customHeight="1" x14ac:dyDescent="0.35">
      <c r="A178" s="291" t="s">
        <v>5938</v>
      </c>
      <c r="B178" s="291" t="s">
        <v>147</v>
      </c>
      <c r="C178" s="292" t="s">
        <v>148</v>
      </c>
      <c r="D178" s="291" t="s">
        <v>232</v>
      </c>
      <c r="E178" s="291" t="s">
        <v>3473</v>
      </c>
      <c r="F178" s="291" t="s">
        <v>2589</v>
      </c>
      <c r="G178" s="291" t="s">
        <v>4392</v>
      </c>
      <c r="H178" s="291" t="s">
        <v>6590</v>
      </c>
      <c r="I178" s="291"/>
      <c r="J178" s="329"/>
      <c r="K178" s="291" t="s">
        <v>6814</v>
      </c>
      <c r="L178" s="330"/>
      <c r="M178" s="331" t="s">
        <v>143</v>
      </c>
      <c r="N178" s="338" t="s">
        <v>1480</v>
      </c>
      <c r="O178" s="338" t="s">
        <v>1481</v>
      </c>
      <c r="P178" s="332"/>
      <c r="Q178" s="339" t="s">
        <v>4515</v>
      </c>
      <c r="R178" s="339" t="s">
        <v>4092</v>
      </c>
      <c r="S178" s="339" t="s">
        <v>809</v>
      </c>
      <c r="T178" s="339"/>
      <c r="U178" s="339" t="s">
        <v>4232</v>
      </c>
      <c r="V178" s="339" t="s">
        <v>4633</v>
      </c>
      <c r="W178" s="339" t="s">
        <v>5506</v>
      </c>
      <c r="X178" s="333"/>
      <c r="Y178" s="334"/>
      <c r="Z178" s="335"/>
      <c r="AA178" s="335"/>
      <c r="AB178" s="298">
        <f>IF(OR(J178="Fail",ISBLANK(J178)),INDEX('Issue Code Table'!C:C,MATCH(N:N,'Issue Code Table'!A:A,0)),IF(M178="Critical",6,IF(M178="Significant",5,IF(M178="Moderate",3,2))))</f>
        <v>5</v>
      </c>
    </row>
    <row r="179" spans="1:28" ht="111" customHeight="1" x14ac:dyDescent="0.35">
      <c r="A179" s="340" t="s">
        <v>5939</v>
      </c>
      <c r="B179" s="340" t="s">
        <v>270</v>
      </c>
      <c r="C179" s="343" t="s">
        <v>271</v>
      </c>
      <c r="D179" s="340" t="s">
        <v>232</v>
      </c>
      <c r="E179" s="340" t="s">
        <v>3474</v>
      </c>
      <c r="F179" s="340" t="s">
        <v>2590</v>
      </c>
      <c r="G179" s="340" t="s">
        <v>4393</v>
      </c>
      <c r="H179" s="340" t="s">
        <v>6591</v>
      </c>
      <c r="I179" s="340"/>
      <c r="J179" s="323"/>
      <c r="K179" s="340" t="s">
        <v>6815</v>
      </c>
      <c r="L179" s="324"/>
      <c r="M179" s="336" t="s">
        <v>143</v>
      </c>
      <c r="N179" s="342" t="s">
        <v>1480</v>
      </c>
      <c r="O179" s="342" t="s">
        <v>1481</v>
      </c>
      <c r="P179" s="325"/>
      <c r="Q179" s="281" t="s">
        <v>4515</v>
      </c>
      <c r="R179" s="281" t="s">
        <v>4093</v>
      </c>
      <c r="S179" s="281" t="s">
        <v>811</v>
      </c>
      <c r="T179" s="281"/>
      <c r="U179" s="281" t="s">
        <v>4233</v>
      </c>
      <c r="V179" s="281" t="s">
        <v>4634</v>
      </c>
      <c r="W179" s="281" t="s">
        <v>5507</v>
      </c>
      <c r="X179" s="326"/>
      <c r="Y179" s="327"/>
      <c r="Z179" s="328"/>
      <c r="AA179" s="328"/>
      <c r="AB179" s="290">
        <f>IF(OR(J179="Fail",ISBLANK(J179)),INDEX('Issue Code Table'!C:C,MATCH(N:N,'Issue Code Table'!A:A,0)),IF(M179="Critical",6,IF(M179="Significant",5,IF(M179="Moderate",3,2))))</f>
        <v>5</v>
      </c>
    </row>
    <row r="180" spans="1:28" ht="111" customHeight="1" x14ac:dyDescent="0.35">
      <c r="A180" s="291" t="s">
        <v>5940</v>
      </c>
      <c r="B180" s="291" t="s">
        <v>270</v>
      </c>
      <c r="C180" s="302" t="s">
        <v>271</v>
      </c>
      <c r="D180" s="291" t="s">
        <v>232</v>
      </c>
      <c r="E180" s="291" t="s">
        <v>4495</v>
      </c>
      <c r="F180" s="291" t="s">
        <v>4476</v>
      </c>
      <c r="G180" s="291" t="s">
        <v>4402</v>
      </c>
      <c r="H180" s="291" t="s">
        <v>6572</v>
      </c>
      <c r="I180" s="291"/>
      <c r="J180" s="329"/>
      <c r="K180" s="291" t="s">
        <v>6796</v>
      </c>
      <c r="L180" s="330"/>
      <c r="M180" s="331" t="s">
        <v>154</v>
      </c>
      <c r="N180" s="338" t="s">
        <v>197</v>
      </c>
      <c r="O180" s="338" t="s">
        <v>1506</v>
      </c>
      <c r="P180" s="332"/>
      <c r="Q180" s="339" t="s">
        <v>407</v>
      </c>
      <c r="R180" s="339" t="s">
        <v>414</v>
      </c>
      <c r="S180" s="339" t="s">
        <v>1229</v>
      </c>
      <c r="T180" s="339"/>
      <c r="U180" s="339" t="s">
        <v>3062</v>
      </c>
      <c r="V180" s="339" t="s">
        <v>4635</v>
      </c>
      <c r="W180" s="339" t="s">
        <v>7199</v>
      </c>
      <c r="X180" s="333"/>
      <c r="Y180" s="334"/>
      <c r="Z180" s="335"/>
      <c r="AA180" s="335"/>
      <c r="AB180" s="298">
        <f>IF(OR(J180="Fail",ISBLANK(J180)),INDEX('Issue Code Table'!C:C,MATCH(N:N,'Issue Code Table'!A:A,0)),IF(M180="Critical",6,IF(M180="Significant",5,IF(M180="Moderate",3,2))))</f>
        <v>4</v>
      </c>
    </row>
    <row r="181" spans="1:28" ht="111" customHeight="1" x14ac:dyDescent="0.35">
      <c r="A181" s="340" t="s">
        <v>5941</v>
      </c>
      <c r="B181" s="340" t="s">
        <v>388</v>
      </c>
      <c r="C181" s="341" t="s">
        <v>389</v>
      </c>
      <c r="D181" s="340" t="s">
        <v>232</v>
      </c>
      <c r="E181" s="340" t="s">
        <v>1235</v>
      </c>
      <c r="F181" s="340" t="s">
        <v>4472</v>
      </c>
      <c r="G181" s="340" t="s">
        <v>4394</v>
      </c>
      <c r="H181" s="340" t="s">
        <v>6724</v>
      </c>
      <c r="I181" s="340"/>
      <c r="J181" s="323"/>
      <c r="K181" s="340" t="s">
        <v>6947</v>
      </c>
      <c r="L181" s="324" t="s">
        <v>6044</v>
      </c>
      <c r="M181" s="336" t="s">
        <v>154</v>
      </c>
      <c r="N181" s="342" t="s">
        <v>197</v>
      </c>
      <c r="O181" s="342" t="s">
        <v>198</v>
      </c>
      <c r="P181" s="325"/>
      <c r="Q181" s="281" t="s">
        <v>408</v>
      </c>
      <c r="R181" s="281" t="s">
        <v>4152</v>
      </c>
      <c r="S181" s="281" t="s">
        <v>4301</v>
      </c>
      <c r="T181" s="281"/>
      <c r="U181" s="281" t="s">
        <v>4234</v>
      </c>
      <c r="V181" s="281" t="s">
        <v>4637</v>
      </c>
      <c r="W181" s="281" t="s">
        <v>5674</v>
      </c>
      <c r="X181" s="326"/>
      <c r="Y181" s="327"/>
      <c r="Z181" s="328"/>
      <c r="AA181" s="328"/>
      <c r="AB181" s="290">
        <f>IF(OR(J181="Fail",ISBLANK(J181)),INDEX('Issue Code Table'!C:C,MATCH(N:N,'Issue Code Table'!A:A,0)),IF(M181="Critical",6,IF(M181="Significant",5,IF(M181="Moderate",3,2))))</f>
        <v>4</v>
      </c>
    </row>
    <row r="182" spans="1:28" ht="111" customHeight="1" x14ac:dyDescent="0.35">
      <c r="A182" s="291" t="s">
        <v>5942</v>
      </c>
      <c r="B182" s="291" t="s">
        <v>1260</v>
      </c>
      <c r="C182" s="302" t="s">
        <v>1261</v>
      </c>
      <c r="D182" s="291" t="s">
        <v>232</v>
      </c>
      <c r="E182" s="291" t="s">
        <v>4492</v>
      </c>
      <c r="F182" s="291" t="s">
        <v>1237</v>
      </c>
      <c r="G182" s="291" t="s">
        <v>4399</v>
      </c>
      <c r="H182" s="291" t="s">
        <v>6620</v>
      </c>
      <c r="I182" s="291"/>
      <c r="J182" s="329"/>
      <c r="K182" s="291" t="s">
        <v>6843</v>
      </c>
      <c r="L182" s="330"/>
      <c r="M182" s="331" t="s">
        <v>218</v>
      </c>
      <c r="N182" s="338" t="s">
        <v>1529</v>
      </c>
      <c r="O182" s="338" t="s">
        <v>1530</v>
      </c>
      <c r="P182" s="332"/>
      <c r="Q182" s="339" t="s">
        <v>410</v>
      </c>
      <c r="R182" s="339" t="s">
        <v>4081</v>
      </c>
      <c r="S182" s="339" t="s">
        <v>755</v>
      </c>
      <c r="T182" s="339"/>
      <c r="U182" s="339" t="s">
        <v>4238</v>
      </c>
      <c r="V182" s="339" t="s">
        <v>4643</v>
      </c>
      <c r="W182" s="339" t="s">
        <v>5584</v>
      </c>
      <c r="X182" s="333"/>
      <c r="Y182" s="334"/>
      <c r="Z182" s="335"/>
      <c r="AA182" s="335"/>
      <c r="AB182" s="298">
        <f>IF(OR(J182="Fail",ISBLANK(J182)),INDEX('Issue Code Table'!C:C,MATCH(N:N,'Issue Code Table'!A:A,0)),IF(M182="Critical",6,IF(M182="Significant",5,IF(M182="Moderate",3,2))))</f>
        <v>2</v>
      </c>
    </row>
    <row r="183" spans="1:28" ht="111" customHeight="1" x14ac:dyDescent="0.35">
      <c r="A183" s="340" t="s">
        <v>901</v>
      </c>
      <c r="B183" s="340" t="s">
        <v>369</v>
      </c>
      <c r="C183" s="341" t="s">
        <v>868</v>
      </c>
      <c r="D183" s="340" t="s">
        <v>232</v>
      </c>
      <c r="E183" s="340" t="s">
        <v>3346</v>
      </c>
      <c r="F183" s="340" t="s">
        <v>2533</v>
      </c>
      <c r="G183" s="340" t="s">
        <v>4407</v>
      </c>
      <c r="H183" s="340" t="s">
        <v>6761</v>
      </c>
      <c r="I183" s="340"/>
      <c r="J183" s="323"/>
      <c r="K183" s="340" t="s">
        <v>6985</v>
      </c>
      <c r="L183" s="324"/>
      <c r="M183" s="336" t="s">
        <v>143</v>
      </c>
      <c r="N183" s="342" t="s">
        <v>172</v>
      </c>
      <c r="O183" s="342" t="s">
        <v>1964</v>
      </c>
      <c r="P183" s="325"/>
      <c r="Q183" s="281" t="s">
        <v>3173</v>
      </c>
      <c r="R183" s="281" t="s">
        <v>902</v>
      </c>
      <c r="S183" s="281" t="s">
        <v>2871</v>
      </c>
      <c r="T183" s="281"/>
      <c r="U183" s="281" t="s">
        <v>4245</v>
      </c>
      <c r="V183" s="281" t="s">
        <v>4546</v>
      </c>
      <c r="W183" s="281" t="s">
        <v>7196</v>
      </c>
      <c r="X183" s="326"/>
      <c r="Y183" s="327"/>
      <c r="Z183" s="328"/>
      <c r="AA183" s="328"/>
      <c r="AB183" s="290">
        <f>IF(OR(J183="Fail",ISBLANK(J183)),INDEX('Issue Code Table'!C:C,MATCH(N:N,'Issue Code Table'!A:A,0)),IF(M183="Critical",6,IF(M183="Significant",5,IF(M183="Moderate",3,2))))</f>
        <v>6</v>
      </c>
    </row>
    <row r="184" spans="1:28" ht="111" customHeight="1" x14ac:dyDescent="0.35">
      <c r="A184" s="291" t="s">
        <v>5943</v>
      </c>
      <c r="B184" s="291" t="s">
        <v>208</v>
      </c>
      <c r="C184" s="292" t="s">
        <v>209</v>
      </c>
      <c r="D184" s="291" t="s">
        <v>227</v>
      </c>
      <c r="E184" s="291" t="s">
        <v>4493</v>
      </c>
      <c r="F184" s="291" t="s">
        <v>4475</v>
      </c>
      <c r="G184" s="291" t="s">
        <v>4400</v>
      </c>
      <c r="H184" s="291" t="s">
        <v>6622</v>
      </c>
      <c r="I184" s="291"/>
      <c r="J184" s="329"/>
      <c r="K184" s="291" t="s">
        <v>6619</v>
      </c>
      <c r="L184" s="330"/>
      <c r="M184" s="331" t="s">
        <v>154</v>
      </c>
      <c r="N184" s="338" t="s">
        <v>1745</v>
      </c>
      <c r="O184" s="338" t="s">
        <v>1746</v>
      </c>
      <c r="P184" s="332"/>
      <c r="Q184" s="339" t="s">
        <v>410</v>
      </c>
      <c r="R184" s="339" t="s">
        <v>4157</v>
      </c>
      <c r="S184" s="339" t="s">
        <v>4303</v>
      </c>
      <c r="T184" s="339"/>
      <c r="U184" s="339" t="s">
        <v>4239</v>
      </c>
      <c r="V184" s="339" t="s">
        <v>4644</v>
      </c>
      <c r="W184" s="339" t="s">
        <v>5678</v>
      </c>
      <c r="X184" s="333"/>
      <c r="Y184" s="334"/>
      <c r="Z184" s="335"/>
      <c r="AA184" s="335"/>
      <c r="AB184" s="298">
        <f>IF(OR(J184="Fail",ISBLANK(J184)),INDEX('Issue Code Table'!C:C,MATCH(N:N,'Issue Code Table'!A:A,0)),IF(M184="Critical",6,IF(M184="Significant",5,IF(M184="Moderate",3,2))))</f>
        <v>4</v>
      </c>
    </row>
    <row r="185" spans="1:28" ht="111" customHeight="1" x14ac:dyDescent="0.35">
      <c r="A185" s="340" t="s">
        <v>5944</v>
      </c>
      <c r="B185" s="340" t="s">
        <v>388</v>
      </c>
      <c r="C185" s="344" t="s">
        <v>389</v>
      </c>
      <c r="D185" s="340" t="s">
        <v>227</v>
      </c>
      <c r="E185" s="340" t="s">
        <v>4494</v>
      </c>
      <c r="F185" s="340" t="s">
        <v>2592</v>
      </c>
      <c r="G185" s="340" t="s">
        <v>4401</v>
      </c>
      <c r="H185" s="340" t="s">
        <v>6623</v>
      </c>
      <c r="I185" s="340"/>
      <c r="J185" s="323"/>
      <c r="K185" s="340" t="s">
        <v>6845</v>
      </c>
      <c r="L185" s="324"/>
      <c r="M185" s="336" t="s">
        <v>218</v>
      </c>
      <c r="N185" s="342" t="s">
        <v>1529</v>
      </c>
      <c r="O185" s="342" t="s">
        <v>1530</v>
      </c>
      <c r="P185" s="325"/>
      <c r="Q185" s="281" t="s">
        <v>410</v>
      </c>
      <c r="R185" s="281" t="s">
        <v>4158</v>
      </c>
      <c r="S185" s="281" t="s">
        <v>387</v>
      </c>
      <c r="T185" s="281"/>
      <c r="U185" s="281" t="s">
        <v>4240</v>
      </c>
      <c r="V185" s="281" t="s">
        <v>4645</v>
      </c>
      <c r="W185" s="281" t="s">
        <v>5679</v>
      </c>
      <c r="X185" s="326"/>
      <c r="Y185" s="327"/>
      <c r="Z185" s="328"/>
      <c r="AA185" s="328"/>
      <c r="AB185" s="290">
        <f>IF(OR(J185="Fail",ISBLANK(J185)),INDEX('Issue Code Table'!C:C,MATCH(N:N,'Issue Code Table'!A:A,0)),IF(M185="Critical",6,IF(M185="Significant",5,IF(M185="Moderate",3,2))))</f>
        <v>2</v>
      </c>
    </row>
    <row r="186" spans="1:28" ht="111" customHeight="1" x14ac:dyDescent="0.35">
      <c r="A186" s="291" t="s">
        <v>5945</v>
      </c>
      <c r="B186" s="291" t="s">
        <v>388</v>
      </c>
      <c r="C186" s="292" t="s">
        <v>389</v>
      </c>
      <c r="D186" s="291" t="s">
        <v>227</v>
      </c>
      <c r="E186" s="291" t="s">
        <v>3480</v>
      </c>
      <c r="F186" s="291" t="s">
        <v>4473</v>
      </c>
      <c r="G186" s="291" t="s">
        <v>4395</v>
      </c>
      <c r="H186" s="291" t="s">
        <v>6765</v>
      </c>
      <c r="I186" s="291"/>
      <c r="J186" s="329"/>
      <c r="K186" s="291" t="s">
        <v>6989</v>
      </c>
      <c r="L186" s="330"/>
      <c r="M186" s="331" t="s">
        <v>154</v>
      </c>
      <c r="N186" s="338" t="s">
        <v>197</v>
      </c>
      <c r="O186" s="338" t="s">
        <v>198</v>
      </c>
      <c r="P186" s="332"/>
      <c r="Q186" s="339" t="s">
        <v>4516</v>
      </c>
      <c r="R186" s="339" t="s">
        <v>4153</v>
      </c>
      <c r="S186" s="339" t="s">
        <v>750</v>
      </c>
      <c r="T186" s="339"/>
      <c r="U186" s="339" t="s">
        <v>3144</v>
      </c>
      <c r="V186" s="339" t="s">
        <v>3527</v>
      </c>
      <c r="W186" s="339" t="s">
        <v>5684</v>
      </c>
      <c r="X186" s="333"/>
      <c r="Y186" s="334"/>
      <c r="Z186" s="335"/>
      <c r="AA186" s="335"/>
      <c r="AB186" s="298">
        <f>IF(OR(J186="Fail",ISBLANK(J186)),INDEX('Issue Code Table'!C:C,MATCH(N:N,'Issue Code Table'!A:A,0)),IF(M186="Critical",6,IF(M186="Significant",5,IF(M186="Moderate",3,2))))</f>
        <v>4</v>
      </c>
    </row>
    <row r="187" spans="1:28" ht="111" customHeight="1" x14ac:dyDescent="0.35">
      <c r="A187" s="340" t="s">
        <v>5946</v>
      </c>
      <c r="B187" s="340" t="s">
        <v>388</v>
      </c>
      <c r="C187" s="341" t="s">
        <v>389</v>
      </c>
      <c r="D187" s="340" t="s">
        <v>227</v>
      </c>
      <c r="E187" s="340" t="s">
        <v>4489</v>
      </c>
      <c r="F187" s="340" t="s">
        <v>4473</v>
      </c>
      <c r="G187" s="340" t="s">
        <v>4396</v>
      </c>
      <c r="H187" s="340" t="s">
        <v>6763</v>
      </c>
      <c r="I187" s="340"/>
      <c r="J187" s="323"/>
      <c r="K187" s="340" t="s">
        <v>6987</v>
      </c>
      <c r="L187" s="324"/>
      <c r="M187" s="336" t="s">
        <v>154</v>
      </c>
      <c r="N187" s="342" t="s">
        <v>197</v>
      </c>
      <c r="O187" s="342" t="s">
        <v>198</v>
      </c>
      <c r="P187" s="325"/>
      <c r="Q187" s="281" t="s">
        <v>4516</v>
      </c>
      <c r="R187" s="281" t="s">
        <v>4154</v>
      </c>
      <c r="S187" s="281" t="s">
        <v>750</v>
      </c>
      <c r="T187" s="281"/>
      <c r="U187" s="281" t="s">
        <v>4235</v>
      </c>
      <c r="V187" s="281" t="s">
        <v>4648</v>
      </c>
      <c r="W187" s="281" t="s">
        <v>5682</v>
      </c>
      <c r="X187" s="326"/>
      <c r="Y187" s="327"/>
      <c r="Z187" s="328"/>
      <c r="AA187" s="328"/>
      <c r="AB187" s="290">
        <f>IF(OR(J187="Fail",ISBLANK(J187)),INDEX('Issue Code Table'!C:C,MATCH(N:N,'Issue Code Table'!A:A,0)),IF(M187="Critical",6,IF(M187="Significant",5,IF(M187="Moderate",3,2))))</f>
        <v>4</v>
      </c>
    </row>
    <row r="188" spans="1:28" ht="111" customHeight="1" x14ac:dyDescent="0.35">
      <c r="A188" s="291" t="s">
        <v>5947</v>
      </c>
      <c r="B188" s="291" t="s">
        <v>388</v>
      </c>
      <c r="C188" s="292" t="s">
        <v>389</v>
      </c>
      <c r="D188" s="291" t="s">
        <v>227</v>
      </c>
      <c r="E188" s="291" t="s">
        <v>4490</v>
      </c>
      <c r="F188" s="291" t="s">
        <v>4473</v>
      </c>
      <c r="G188" s="291" t="s">
        <v>4397</v>
      </c>
      <c r="H188" s="291" t="s">
        <v>6764</v>
      </c>
      <c r="I188" s="291"/>
      <c r="J188" s="329"/>
      <c r="K188" s="291" t="s">
        <v>6988</v>
      </c>
      <c r="L188" s="330"/>
      <c r="M188" s="331" t="s">
        <v>154</v>
      </c>
      <c r="N188" s="338" t="s">
        <v>197</v>
      </c>
      <c r="O188" s="338" t="s">
        <v>198</v>
      </c>
      <c r="P188" s="332"/>
      <c r="Q188" s="339" t="s">
        <v>4516</v>
      </c>
      <c r="R188" s="339" t="s">
        <v>4155</v>
      </c>
      <c r="S188" s="339" t="s">
        <v>750</v>
      </c>
      <c r="T188" s="339"/>
      <c r="U188" s="339" t="s">
        <v>4236</v>
      </c>
      <c r="V188" s="339" t="s">
        <v>4649</v>
      </c>
      <c r="W188" s="339" t="s">
        <v>5683</v>
      </c>
      <c r="X188" s="333"/>
      <c r="Y188" s="334"/>
      <c r="Z188" s="335"/>
      <c r="AA188" s="335"/>
      <c r="AB188" s="298">
        <f>IF(OR(J188="Fail",ISBLANK(J188)),INDEX('Issue Code Table'!C:C,MATCH(N:N,'Issue Code Table'!A:A,0)),IF(M188="Critical",6,IF(M188="Significant",5,IF(M188="Moderate",3,2))))</f>
        <v>4</v>
      </c>
    </row>
    <row r="189" spans="1:28" ht="111" customHeight="1" x14ac:dyDescent="0.35">
      <c r="A189" s="340" t="s">
        <v>5948</v>
      </c>
      <c r="B189" s="340" t="s">
        <v>388</v>
      </c>
      <c r="C189" s="344" t="s">
        <v>389</v>
      </c>
      <c r="D189" s="340" t="s">
        <v>232</v>
      </c>
      <c r="E189" s="340" t="s">
        <v>4491</v>
      </c>
      <c r="F189" s="340" t="s">
        <v>4474</v>
      </c>
      <c r="G189" s="340" t="s">
        <v>4398</v>
      </c>
      <c r="H189" s="340" t="s">
        <v>6621</v>
      </c>
      <c r="I189" s="340"/>
      <c r="J189" s="323"/>
      <c r="K189" s="340" t="s">
        <v>6844</v>
      </c>
      <c r="L189" s="324"/>
      <c r="M189" s="336" t="s">
        <v>154</v>
      </c>
      <c r="N189" s="342" t="s">
        <v>197</v>
      </c>
      <c r="O189" s="342" t="s">
        <v>198</v>
      </c>
      <c r="P189" s="325"/>
      <c r="Q189" s="281" t="s">
        <v>4516</v>
      </c>
      <c r="R189" s="281" t="s">
        <v>4156</v>
      </c>
      <c r="S189" s="281" t="s">
        <v>4302</v>
      </c>
      <c r="T189" s="281"/>
      <c r="U189" s="281" t="s">
        <v>4237</v>
      </c>
      <c r="V189" s="281" t="s">
        <v>4650</v>
      </c>
      <c r="W189" s="281" t="s">
        <v>5681</v>
      </c>
      <c r="X189" s="326"/>
      <c r="Y189" s="327"/>
      <c r="Z189" s="328"/>
      <c r="AA189" s="328"/>
      <c r="AB189" s="290">
        <f>IF(OR(J189="Fail",ISBLANK(J189)),INDEX('Issue Code Table'!C:C,MATCH(N:N,'Issue Code Table'!A:A,0)),IF(M189="Critical",6,IF(M189="Significant",5,IF(M189="Moderate",3,2))))</f>
        <v>4</v>
      </c>
    </row>
    <row r="190" spans="1:28" ht="111" customHeight="1" x14ac:dyDescent="0.35">
      <c r="A190" s="291" t="s">
        <v>5949</v>
      </c>
      <c r="B190" s="291" t="s">
        <v>192</v>
      </c>
      <c r="C190" s="302" t="s">
        <v>397</v>
      </c>
      <c r="D190" s="291" t="s">
        <v>232</v>
      </c>
      <c r="E190" s="291" t="s">
        <v>1133</v>
      </c>
      <c r="F190" s="291" t="s">
        <v>1134</v>
      </c>
      <c r="G190" s="291" t="s">
        <v>4403</v>
      </c>
      <c r="H190" s="291" t="s">
        <v>6588</v>
      </c>
      <c r="I190" s="291"/>
      <c r="J190" s="329"/>
      <c r="K190" s="291" t="s">
        <v>6812</v>
      </c>
      <c r="L190" s="330"/>
      <c r="M190" s="331" t="s">
        <v>154</v>
      </c>
      <c r="N190" s="338" t="s">
        <v>197</v>
      </c>
      <c r="O190" s="338" t="s">
        <v>1506</v>
      </c>
      <c r="P190" s="332"/>
      <c r="Q190" s="339" t="s">
        <v>437</v>
      </c>
      <c r="R190" s="339" t="s">
        <v>444</v>
      </c>
      <c r="S190" s="339" t="s">
        <v>1137</v>
      </c>
      <c r="T190" s="339"/>
      <c r="U190" s="339" t="s">
        <v>4241</v>
      </c>
      <c r="V190" s="339" t="s">
        <v>4651</v>
      </c>
      <c r="W190" s="339" t="s">
        <v>7197</v>
      </c>
      <c r="X190" s="333"/>
      <c r="Y190" s="334"/>
      <c r="Z190" s="335"/>
      <c r="AA190" s="335"/>
      <c r="AB190" s="298">
        <f>IF(OR(J190="Fail",ISBLANK(J190)),INDEX('Issue Code Table'!C:C,MATCH(N:N,'Issue Code Table'!A:A,0)),IF(M190="Critical",6,IF(M190="Significant",5,IF(M190="Moderate",3,2))))</f>
        <v>4</v>
      </c>
    </row>
    <row r="191" spans="1:28" ht="111" customHeight="1" x14ac:dyDescent="0.35">
      <c r="A191" s="340" t="s">
        <v>5950</v>
      </c>
      <c r="B191" s="340" t="s">
        <v>270</v>
      </c>
      <c r="C191" s="343" t="s">
        <v>271</v>
      </c>
      <c r="D191" s="340" t="s">
        <v>232</v>
      </c>
      <c r="E191" s="340" t="s">
        <v>3506</v>
      </c>
      <c r="F191" s="340" t="s">
        <v>2600</v>
      </c>
      <c r="G191" s="340" t="s">
        <v>2750</v>
      </c>
      <c r="H191" s="340" t="s">
        <v>6705</v>
      </c>
      <c r="I191" s="340"/>
      <c r="J191" s="323"/>
      <c r="K191" s="340" t="s">
        <v>6928</v>
      </c>
      <c r="L191" s="324"/>
      <c r="M191" s="336" t="s">
        <v>143</v>
      </c>
      <c r="N191" s="342" t="s">
        <v>1433</v>
      </c>
      <c r="O191" s="342" t="s">
        <v>1434</v>
      </c>
      <c r="P191" s="325"/>
      <c r="Q191" s="281" t="s">
        <v>471</v>
      </c>
      <c r="R191" s="281" t="s">
        <v>488</v>
      </c>
      <c r="S191" s="281" t="s">
        <v>2927</v>
      </c>
      <c r="T191" s="281"/>
      <c r="U191" s="281" t="s">
        <v>3063</v>
      </c>
      <c r="V191" s="281" t="s">
        <v>3687</v>
      </c>
      <c r="W191" s="281" t="s">
        <v>5695</v>
      </c>
      <c r="X191" s="326"/>
      <c r="Y191" s="327"/>
      <c r="Z191" s="328"/>
      <c r="AA191" s="328"/>
      <c r="AB191" s="290">
        <f>IF(OR(J191="Fail",ISBLANK(J191)),INDEX('Issue Code Table'!C:C,MATCH(N:N,'Issue Code Table'!A:A,0)),IF(M191="Critical",6,IF(M191="Significant",5,IF(M191="Moderate",3,2))))</f>
        <v>7</v>
      </c>
    </row>
    <row r="192" spans="1:28" ht="111" customHeight="1" x14ac:dyDescent="0.35">
      <c r="A192" s="291" t="s">
        <v>5951</v>
      </c>
      <c r="B192" s="291" t="s">
        <v>277</v>
      </c>
      <c r="C192" s="292" t="s">
        <v>278</v>
      </c>
      <c r="D192" s="291" t="s">
        <v>232</v>
      </c>
      <c r="E192" s="291" t="s">
        <v>842</v>
      </c>
      <c r="F192" s="291" t="s">
        <v>492</v>
      </c>
      <c r="G192" s="291" t="s">
        <v>2859</v>
      </c>
      <c r="H192" s="291" t="s">
        <v>6560</v>
      </c>
      <c r="I192" s="291"/>
      <c r="J192" s="329"/>
      <c r="K192" s="291" t="s">
        <v>6784</v>
      </c>
      <c r="L192" s="330" t="s">
        <v>6057</v>
      </c>
      <c r="M192" s="331" t="s">
        <v>143</v>
      </c>
      <c r="N192" s="330" t="s">
        <v>1480</v>
      </c>
      <c r="O192" s="330" t="s">
        <v>1481</v>
      </c>
      <c r="P192" s="332"/>
      <c r="Q192" s="291" t="s">
        <v>493</v>
      </c>
      <c r="R192" s="291" t="s">
        <v>496</v>
      </c>
      <c r="S192" s="291" t="s">
        <v>495</v>
      </c>
      <c r="T192" s="291"/>
      <c r="U192" s="291" t="s">
        <v>3171</v>
      </c>
      <c r="V192" s="291" t="s">
        <v>3562</v>
      </c>
      <c r="W192" s="291" t="s">
        <v>5698</v>
      </c>
      <c r="X192" s="333"/>
      <c r="Y192" s="334"/>
      <c r="Z192" s="335"/>
      <c r="AA192" s="335"/>
      <c r="AB192" s="298">
        <f>IF(OR(J192="Fail",ISBLANK(J192)),INDEX('Issue Code Table'!C:C,MATCH(N:N,'Issue Code Table'!A:A,0)),IF(M192="Critical",6,IF(M192="Significant",5,IF(M192="Moderate",3,2))))</f>
        <v>5</v>
      </c>
    </row>
    <row r="193" spans="1:28" ht="111" customHeight="1" x14ac:dyDescent="0.35">
      <c r="A193" s="281" t="s">
        <v>903</v>
      </c>
      <c r="B193" s="281" t="s">
        <v>292</v>
      </c>
      <c r="C193" s="299" t="s">
        <v>293</v>
      </c>
      <c r="D193" s="281" t="s">
        <v>232</v>
      </c>
      <c r="E193" s="281" t="s">
        <v>3358</v>
      </c>
      <c r="F193" s="281" t="s">
        <v>294</v>
      </c>
      <c r="G193" s="281" t="s">
        <v>2798</v>
      </c>
      <c r="H193" s="281" t="s">
        <v>6605</v>
      </c>
      <c r="I193" s="281"/>
      <c r="J193" s="323"/>
      <c r="K193" s="281" t="s">
        <v>6829</v>
      </c>
      <c r="L193" s="324" t="s">
        <v>6041</v>
      </c>
      <c r="M193" s="336" t="s">
        <v>218</v>
      </c>
      <c r="N193" s="324" t="s">
        <v>295</v>
      </c>
      <c r="O193" s="324" t="s">
        <v>296</v>
      </c>
      <c r="P193" s="325"/>
      <c r="Q193" s="281" t="s">
        <v>230</v>
      </c>
      <c r="R193" s="281" t="s">
        <v>593</v>
      </c>
      <c r="S193" s="281" t="s">
        <v>299</v>
      </c>
      <c r="T193" s="281"/>
      <c r="U193" s="281" t="s">
        <v>7194</v>
      </c>
      <c r="V193" s="281" t="s">
        <v>7195</v>
      </c>
      <c r="W193" s="281" t="s">
        <v>5515</v>
      </c>
      <c r="X193" s="326"/>
      <c r="Y193" s="327"/>
      <c r="Z193" s="328"/>
      <c r="AA193" s="328"/>
      <c r="AB193" s="290" t="e">
        <f>IF(OR(J193="Fail",ISBLANK(J193)),INDEX('Issue Code Table'!C:C,MATCH(N:N,'Issue Code Table'!A:A,0)),IF(M193="Critical",6,IF(M193="Significant",5,IF(M193="Moderate",3,2))))</f>
        <v>#N/A</v>
      </c>
    </row>
    <row r="194" spans="1:28" ht="111" customHeight="1" x14ac:dyDescent="0.35">
      <c r="A194" s="291" t="s">
        <v>904</v>
      </c>
      <c r="B194" s="291" t="s">
        <v>1260</v>
      </c>
      <c r="C194" s="292" t="s">
        <v>1261</v>
      </c>
      <c r="D194" s="291" t="s">
        <v>232</v>
      </c>
      <c r="E194" s="291" t="s">
        <v>1192</v>
      </c>
      <c r="F194" s="291" t="s">
        <v>1193</v>
      </c>
      <c r="G194" s="291" t="s">
        <v>2807</v>
      </c>
      <c r="H194" s="291" t="s">
        <v>6773</v>
      </c>
      <c r="I194" s="291"/>
      <c r="J194" s="329"/>
      <c r="K194" s="291" t="s">
        <v>6997</v>
      </c>
      <c r="L194" s="330"/>
      <c r="M194" s="331" t="s">
        <v>143</v>
      </c>
      <c r="N194" s="330" t="s">
        <v>351</v>
      </c>
      <c r="O194" s="330" t="s">
        <v>1508</v>
      </c>
      <c r="P194" s="332"/>
      <c r="Q194" s="291" t="s">
        <v>308</v>
      </c>
      <c r="R194" s="291" t="s">
        <v>309</v>
      </c>
      <c r="S194" s="291" t="s">
        <v>350</v>
      </c>
      <c r="T194" s="291"/>
      <c r="U194" s="291" t="s">
        <v>3120</v>
      </c>
      <c r="V194" s="291" t="s">
        <v>3717</v>
      </c>
      <c r="W194" s="291" t="s">
        <v>5532</v>
      </c>
      <c r="X194" s="333"/>
      <c r="Y194" s="334"/>
      <c r="Z194" s="335"/>
      <c r="AA194" s="335"/>
      <c r="AB194" s="298">
        <f>IF(OR(J194="Fail",ISBLANK(J194)),INDEX('Issue Code Table'!C:C,MATCH(N:N,'Issue Code Table'!A:A,0)),IF(M194="Critical",6,IF(M194="Significant",5,IF(M194="Moderate",3,2))))</f>
        <v>3</v>
      </c>
    </row>
    <row r="195" spans="1:28" ht="111" customHeight="1" x14ac:dyDescent="0.35">
      <c r="A195" s="281" t="s">
        <v>905</v>
      </c>
      <c r="B195" s="281" t="s">
        <v>200</v>
      </c>
      <c r="C195" s="299" t="s">
        <v>201</v>
      </c>
      <c r="D195" s="281" t="s">
        <v>232</v>
      </c>
      <c r="E195" s="281" t="s">
        <v>3373</v>
      </c>
      <c r="F195" s="281" t="s">
        <v>327</v>
      </c>
      <c r="G195" s="281" t="s">
        <v>4409</v>
      </c>
      <c r="H195" s="281" t="s">
        <v>6576</v>
      </c>
      <c r="I195" s="281"/>
      <c r="J195" s="323"/>
      <c r="K195" s="281" t="s">
        <v>6800</v>
      </c>
      <c r="L195" s="324"/>
      <c r="M195" s="336" t="s">
        <v>143</v>
      </c>
      <c r="N195" s="324" t="s">
        <v>314</v>
      </c>
      <c r="O195" s="324" t="s">
        <v>315</v>
      </c>
      <c r="P195" s="325"/>
      <c r="Q195" s="281" t="s">
        <v>325</v>
      </c>
      <c r="R195" s="281" t="s">
        <v>326</v>
      </c>
      <c r="S195" s="281" t="s">
        <v>605</v>
      </c>
      <c r="T195" s="281" t="s">
        <v>7065</v>
      </c>
      <c r="U195" s="281" t="s">
        <v>4246</v>
      </c>
      <c r="V195" s="281" t="s">
        <v>4558</v>
      </c>
      <c r="W195" s="281" t="s">
        <v>5535</v>
      </c>
      <c r="X195" s="326"/>
      <c r="Y195" s="327"/>
      <c r="Z195" s="328"/>
      <c r="AA195" s="328"/>
      <c r="AB195" s="290">
        <f>IF(OR(J195="Fail",ISBLANK(J195)),INDEX('Issue Code Table'!C:C,MATCH(N:N,'Issue Code Table'!A:A,0)),IF(M195="Critical",6,IF(M195="Significant",5,IF(M195="Moderate",3,2))))</f>
        <v>5</v>
      </c>
    </row>
    <row r="196" spans="1:28" ht="111" customHeight="1" x14ac:dyDescent="0.35">
      <c r="A196" s="291" t="s">
        <v>906</v>
      </c>
      <c r="B196" s="291" t="s">
        <v>200</v>
      </c>
      <c r="C196" s="292" t="s">
        <v>201</v>
      </c>
      <c r="D196" s="291" t="s">
        <v>232</v>
      </c>
      <c r="E196" s="291" t="s">
        <v>3376</v>
      </c>
      <c r="F196" s="291" t="s">
        <v>2538</v>
      </c>
      <c r="G196" s="291" t="s">
        <v>4410</v>
      </c>
      <c r="H196" s="291" t="s">
        <v>6592</v>
      </c>
      <c r="I196" s="291"/>
      <c r="J196" s="329"/>
      <c r="K196" s="291" t="s">
        <v>6816</v>
      </c>
      <c r="L196" s="330"/>
      <c r="M196" s="331" t="s">
        <v>143</v>
      </c>
      <c r="N196" s="330" t="s">
        <v>314</v>
      </c>
      <c r="O196" s="330" t="s">
        <v>315</v>
      </c>
      <c r="P196" s="332"/>
      <c r="Q196" s="291" t="s">
        <v>325</v>
      </c>
      <c r="R196" s="291" t="s">
        <v>328</v>
      </c>
      <c r="S196" s="291" t="s">
        <v>1196</v>
      </c>
      <c r="T196" s="291" t="s">
        <v>7066</v>
      </c>
      <c r="U196" s="291" t="s">
        <v>4247</v>
      </c>
      <c r="V196" s="291" t="s">
        <v>4559</v>
      </c>
      <c r="W196" s="291" t="s">
        <v>5536</v>
      </c>
      <c r="X196" s="333"/>
      <c r="Y196" s="334"/>
      <c r="Z196" s="335"/>
      <c r="AA196" s="335"/>
      <c r="AB196" s="298">
        <f>IF(OR(J196="Fail",ISBLANK(J196)),INDEX('Issue Code Table'!C:C,MATCH(N:N,'Issue Code Table'!A:A,0)),IF(M196="Critical",6,IF(M196="Significant",5,IF(M196="Moderate",3,2))))</f>
        <v>5</v>
      </c>
    </row>
    <row r="197" spans="1:28" ht="111" customHeight="1" x14ac:dyDescent="0.35">
      <c r="A197" s="281" t="s">
        <v>907</v>
      </c>
      <c r="B197" s="281" t="s">
        <v>200</v>
      </c>
      <c r="C197" s="299" t="s">
        <v>201</v>
      </c>
      <c r="D197" s="281" t="s">
        <v>232</v>
      </c>
      <c r="E197" s="281" t="s">
        <v>3377</v>
      </c>
      <c r="F197" s="281" t="s">
        <v>335</v>
      </c>
      <c r="G197" s="281" t="s">
        <v>4411</v>
      </c>
      <c r="H197" s="281" t="s">
        <v>6593</v>
      </c>
      <c r="I197" s="281"/>
      <c r="J197" s="323"/>
      <c r="K197" s="281" t="s">
        <v>6817</v>
      </c>
      <c r="L197" s="324"/>
      <c r="M197" s="336" t="s">
        <v>143</v>
      </c>
      <c r="N197" s="324" t="s">
        <v>314</v>
      </c>
      <c r="O197" s="324" t="s">
        <v>315</v>
      </c>
      <c r="P197" s="325"/>
      <c r="Q197" s="281" t="s">
        <v>325</v>
      </c>
      <c r="R197" s="281" t="s">
        <v>330</v>
      </c>
      <c r="S197" s="281" t="s">
        <v>610</v>
      </c>
      <c r="T197" s="281" t="s">
        <v>7067</v>
      </c>
      <c r="U197" s="281" t="s">
        <v>4248</v>
      </c>
      <c r="V197" s="281" t="s">
        <v>4560</v>
      </c>
      <c r="W197" s="281" t="s">
        <v>5537</v>
      </c>
      <c r="X197" s="326"/>
      <c r="Y197" s="327"/>
      <c r="Z197" s="328"/>
      <c r="AA197" s="328"/>
      <c r="AB197" s="290">
        <f>IF(OR(J197="Fail",ISBLANK(J197)),INDEX('Issue Code Table'!C:C,MATCH(N:N,'Issue Code Table'!A:A,0)),IF(M197="Critical",6,IF(M197="Significant",5,IF(M197="Moderate",3,2))))</f>
        <v>5</v>
      </c>
    </row>
    <row r="198" spans="1:28" ht="111" customHeight="1" x14ac:dyDescent="0.35">
      <c r="A198" s="291" t="s">
        <v>908</v>
      </c>
      <c r="B198" s="291" t="s">
        <v>200</v>
      </c>
      <c r="C198" s="292" t="s">
        <v>201</v>
      </c>
      <c r="D198" s="291" t="s">
        <v>232</v>
      </c>
      <c r="E198" s="291" t="s">
        <v>3378</v>
      </c>
      <c r="F198" s="291" t="s">
        <v>2539</v>
      </c>
      <c r="G198" s="291" t="s">
        <v>4412</v>
      </c>
      <c r="H198" s="291" t="s">
        <v>6594</v>
      </c>
      <c r="I198" s="291"/>
      <c r="J198" s="329"/>
      <c r="K198" s="291" t="s">
        <v>6818</v>
      </c>
      <c r="L198" s="330"/>
      <c r="M198" s="331" t="s">
        <v>143</v>
      </c>
      <c r="N198" s="330" t="s">
        <v>314</v>
      </c>
      <c r="O198" s="330" t="s">
        <v>315</v>
      </c>
      <c r="P198" s="332"/>
      <c r="Q198" s="291" t="s">
        <v>325</v>
      </c>
      <c r="R198" s="291" t="s">
        <v>331</v>
      </c>
      <c r="S198" s="291" t="s">
        <v>1202</v>
      </c>
      <c r="T198" s="291" t="s">
        <v>7068</v>
      </c>
      <c r="U198" s="291" t="s">
        <v>4249</v>
      </c>
      <c r="V198" s="291" t="s">
        <v>4561</v>
      </c>
      <c r="W198" s="291" t="s">
        <v>5538</v>
      </c>
      <c r="X198" s="333"/>
      <c r="Y198" s="334"/>
      <c r="Z198" s="335"/>
      <c r="AA198" s="335"/>
      <c r="AB198" s="298">
        <f>IF(OR(J198="Fail",ISBLANK(J198)),INDEX('Issue Code Table'!C:C,MATCH(N:N,'Issue Code Table'!A:A,0)),IF(M198="Critical",6,IF(M198="Significant",5,IF(M198="Moderate",3,2))))</f>
        <v>5</v>
      </c>
    </row>
    <row r="199" spans="1:28" ht="111" customHeight="1" x14ac:dyDescent="0.35">
      <c r="A199" s="281" t="s">
        <v>909</v>
      </c>
      <c r="B199" s="281" t="s">
        <v>200</v>
      </c>
      <c r="C199" s="299" t="s">
        <v>201</v>
      </c>
      <c r="D199" s="281" t="s">
        <v>232</v>
      </c>
      <c r="E199" s="281" t="s">
        <v>3379</v>
      </c>
      <c r="F199" s="281" t="s">
        <v>616</v>
      </c>
      <c r="G199" s="281" t="s">
        <v>4413</v>
      </c>
      <c r="H199" s="281" t="s">
        <v>6726</v>
      </c>
      <c r="I199" s="281"/>
      <c r="J199" s="323"/>
      <c r="K199" s="281" t="s">
        <v>6949</v>
      </c>
      <c r="L199" s="324"/>
      <c r="M199" s="336" t="s">
        <v>143</v>
      </c>
      <c r="N199" s="342" t="s">
        <v>314</v>
      </c>
      <c r="O199" s="342" t="s">
        <v>315</v>
      </c>
      <c r="P199" s="325"/>
      <c r="Q199" s="340" t="s">
        <v>325</v>
      </c>
      <c r="R199" s="340" t="s">
        <v>332</v>
      </c>
      <c r="S199" s="340" t="s">
        <v>617</v>
      </c>
      <c r="T199" s="340" t="s">
        <v>7069</v>
      </c>
      <c r="U199" s="340" t="s">
        <v>4250</v>
      </c>
      <c r="V199" s="340" t="s">
        <v>4562</v>
      </c>
      <c r="W199" s="340" t="s">
        <v>5548</v>
      </c>
      <c r="X199" s="326"/>
      <c r="Y199" s="327"/>
      <c r="Z199" s="328"/>
      <c r="AA199" s="328"/>
      <c r="AB199" s="290">
        <f>IF(OR(J199="Fail",ISBLANK(J199)),INDEX('Issue Code Table'!C:C,MATCH(N:N,'Issue Code Table'!A:A,0)),IF(M199="Critical",6,IF(M199="Significant",5,IF(M199="Moderate",3,2))))</f>
        <v>5</v>
      </c>
    </row>
    <row r="200" spans="1:28" ht="111" customHeight="1" x14ac:dyDescent="0.35">
      <c r="A200" s="339" t="s">
        <v>910</v>
      </c>
      <c r="B200" s="339" t="s">
        <v>200</v>
      </c>
      <c r="C200" s="345" t="s">
        <v>201</v>
      </c>
      <c r="D200" s="339" t="s">
        <v>232</v>
      </c>
      <c r="E200" s="339" t="s">
        <v>3380</v>
      </c>
      <c r="F200" s="339" t="s">
        <v>612</v>
      </c>
      <c r="G200" s="339" t="s">
        <v>4414</v>
      </c>
      <c r="H200" s="339" t="s">
        <v>6599</v>
      </c>
      <c r="I200" s="339"/>
      <c r="J200" s="329"/>
      <c r="K200" s="339" t="s">
        <v>6823</v>
      </c>
      <c r="L200" s="330"/>
      <c r="M200" s="331" t="s">
        <v>143</v>
      </c>
      <c r="N200" s="338" t="s">
        <v>314</v>
      </c>
      <c r="O200" s="338" t="s">
        <v>315</v>
      </c>
      <c r="P200" s="332"/>
      <c r="Q200" s="291" t="s">
        <v>325</v>
      </c>
      <c r="R200" s="291" t="s">
        <v>334</v>
      </c>
      <c r="S200" s="291" t="s">
        <v>1198</v>
      </c>
      <c r="T200" s="291" t="s">
        <v>7070</v>
      </c>
      <c r="U200" s="291" t="s">
        <v>4251</v>
      </c>
      <c r="V200" s="291" t="s">
        <v>4563</v>
      </c>
      <c r="W200" s="291" t="s">
        <v>5539</v>
      </c>
      <c r="X200" s="333"/>
      <c r="Y200" s="334"/>
      <c r="Z200" s="335"/>
      <c r="AA200" s="335"/>
      <c r="AB200" s="298">
        <f>IF(OR(J200="Fail",ISBLANK(J200)),INDEX('Issue Code Table'!C:C,MATCH(N:N,'Issue Code Table'!A:A,0)),IF(M200="Critical",6,IF(M200="Significant",5,IF(M200="Moderate",3,2))))</f>
        <v>5</v>
      </c>
    </row>
    <row r="201" spans="1:28" ht="111" customHeight="1" x14ac:dyDescent="0.35">
      <c r="A201" s="281" t="s">
        <v>911</v>
      </c>
      <c r="B201" s="281" t="s">
        <v>200</v>
      </c>
      <c r="C201" s="299" t="s">
        <v>201</v>
      </c>
      <c r="D201" s="281" t="s">
        <v>232</v>
      </c>
      <c r="E201" s="281" t="s">
        <v>3381</v>
      </c>
      <c r="F201" s="281" t="s">
        <v>2540</v>
      </c>
      <c r="G201" s="281" t="s">
        <v>4415</v>
      </c>
      <c r="H201" s="281" t="s">
        <v>6633</v>
      </c>
      <c r="I201" s="281"/>
      <c r="J201" s="323"/>
      <c r="K201" s="281" t="s">
        <v>6855</v>
      </c>
      <c r="L201" s="324"/>
      <c r="M201" s="336" t="s">
        <v>143</v>
      </c>
      <c r="N201" s="342" t="s">
        <v>314</v>
      </c>
      <c r="O201" s="342" t="s">
        <v>315</v>
      </c>
      <c r="P201" s="325"/>
      <c r="Q201" s="340" t="s">
        <v>325</v>
      </c>
      <c r="R201" s="340" t="s">
        <v>336</v>
      </c>
      <c r="S201" s="340" t="s">
        <v>2876</v>
      </c>
      <c r="T201" s="340" t="s">
        <v>7071</v>
      </c>
      <c r="U201" s="340" t="s">
        <v>4252</v>
      </c>
      <c r="V201" s="340" t="s">
        <v>4564</v>
      </c>
      <c r="W201" s="340" t="s">
        <v>5541</v>
      </c>
      <c r="X201" s="326"/>
      <c r="Y201" s="327"/>
      <c r="Z201" s="328"/>
      <c r="AA201" s="328"/>
      <c r="AB201" s="290">
        <f>IF(OR(J201="Fail",ISBLANK(J201)),INDEX('Issue Code Table'!C:C,MATCH(N:N,'Issue Code Table'!A:A,0)),IF(M201="Critical",6,IF(M201="Significant",5,IF(M201="Moderate",3,2))))</f>
        <v>5</v>
      </c>
    </row>
    <row r="202" spans="1:28" ht="111" customHeight="1" x14ac:dyDescent="0.35">
      <c r="A202" s="339" t="s">
        <v>912</v>
      </c>
      <c r="B202" s="339" t="s">
        <v>200</v>
      </c>
      <c r="C202" s="345" t="s">
        <v>201</v>
      </c>
      <c r="D202" s="339" t="s">
        <v>232</v>
      </c>
      <c r="E202" s="339" t="s">
        <v>3382</v>
      </c>
      <c r="F202" s="339" t="s">
        <v>333</v>
      </c>
      <c r="G202" s="339" t="s">
        <v>4416</v>
      </c>
      <c r="H202" s="339" t="s">
        <v>6635</v>
      </c>
      <c r="I202" s="339"/>
      <c r="J202" s="329"/>
      <c r="K202" s="339" t="s">
        <v>6857</v>
      </c>
      <c r="L202" s="330"/>
      <c r="M202" s="331" t="s">
        <v>143</v>
      </c>
      <c r="N202" s="338" t="s">
        <v>314</v>
      </c>
      <c r="O202" s="338" t="s">
        <v>315</v>
      </c>
      <c r="P202" s="332"/>
      <c r="Q202" s="291" t="s">
        <v>325</v>
      </c>
      <c r="R202" s="291" t="s">
        <v>337</v>
      </c>
      <c r="S202" s="291" t="s">
        <v>2877</v>
      </c>
      <c r="T202" s="291" t="s">
        <v>7072</v>
      </c>
      <c r="U202" s="291" t="s">
        <v>4253</v>
      </c>
      <c r="V202" s="291" t="s">
        <v>4565</v>
      </c>
      <c r="W202" s="291" t="s">
        <v>5542</v>
      </c>
      <c r="X202" s="333"/>
      <c r="Y202" s="334"/>
      <c r="Z202" s="335"/>
      <c r="AA202" s="335"/>
      <c r="AB202" s="298">
        <f>IF(OR(J202="Fail",ISBLANK(J202)),INDEX('Issue Code Table'!C:C,MATCH(N:N,'Issue Code Table'!A:A,0)),IF(M202="Critical",6,IF(M202="Significant",5,IF(M202="Moderate",3,2))))</f>
        <v>5</v>
      </c>
    </row>
    <row r="203" spans="1:28" ht="111" customHeight="1" x14ac:dyDescent="0.35">
      <c r="A203" s="281" t="s">
        <v>913</v>
      </c>
      <c r="B203" s="281" t="s">
        <v>200</v>
      </c>
      <c r="C203" s="299" t="s">
        <v>201</v>
      </c>
      <c r="D203" s="281" t="s">
        <v>232</v>
      </c>
      <c r="E203" s="281" t="s">
        <v>3363</v>
      </c>
      <c r="F203" s="281" t="s">
        <v>634</v>
      </c>
      <c r="G203" s="281" t="s">
        <v>4417</v>
      </c>
      <c r="H203" s="281" t="s">
        <v>6641</v>
      </c>
      <c r="I203" s="281"/>
      <c r="J203" s="323"/>
      <c r="K203" s="281" t="s">
        <v>6863</v>
      </c>
      <c r="L203" s="324"/>
      <c r="M203" s="336" t="s">
        <v>143</v>
      </c>
      <c r="N203" s="342" t="s">
        <v>314</v>
      </c>
      <c r="O203" s="342" t="s">
        <v>315</v>
      </c>
      <c r="P203" s="325"/>
      <c r="Q203" s="340" t="s">
        <v>325</v>
      </c>
      <c r="R203" s="340" t="s">
        <v>338</v>
      </c>
      <c r="S203" s="340" t="s">
        <v>355</v>
      </c>
      <c r="T203" s="340" t="s">
        <v>7073</v>
      </c>
      <c r="U203" s="340" t="s">
        <v>4254</v>
      </c>
      <c r="V203" s="340" t="s">
        <v>4566</v>
      </c>
      <c r="W203" s="340" t="s">
        <v>5543</v>
      </c>
      <c r="X203" s="326"/>
      <c r="Y203" s="327"/>
      <c r="Z203" s="328"/>
      <c r="AA203" s="328"/>
      <c r="AB203" s="290">
        <f>IF(OR(J203="Fail",ISBLANK(J203)),INDEX('Issue Code Table'!C:C,MATCH(N:N,'Issue Code Table'!A:A,0)),IF(M203="Critical",6,IF(M203="Significant",5,IF(M203="Moderate",3,2))))</f>
        <v>5</v>
      </c>
    </row>
    <row r="204" spans="1:28" ht="111" customHeight="1" x14ac:dyDescent="0.35">
      <c r="A204" s="339" t="s">
        <v>914</v>
      </c>
      <c r="B204" s="339" t="s">
        <v>200</v>
      </c>
      <c r="C204" s="345" t="s">
        <v>201</v>
      </c>
      <c r="D204" s="339" t="s">
        <v>232</v>
      </c>
      <c r="E204" s="339" t="s">
        <v>3364</v>
      </c>
      <c r="F204" s="339" t="s">
        <v>329</v>
      </c>
      <c r="G204" s="339" t="s">
        <v>4418</v>
      </c>
      <c r="H204" s="339" t="s">
        <v>6710</v>
      </c>
      <c r="I204" s="339"/>
      <c r="J204" s="329"/>
      <c r="K204" s="339" t="s">
        <v>6933</v>
      </c>
      <c r="L204" s="330"/>
      <c r="M204" s="331" t="s">
        <v>143</v>
      </c>
      <c r="N204" s="338" t="s">
        <v>314</v>
      </c>
      <c r="O204" s="338" t="s">
        <v>315</v>
      </c>
      <c r="P204" s="332"/>
      <c r="Q204" s="291" t="s">
        <v>325</v>
      </c>
      <c r="R204" s="291" t="s">
        <v>339</v>
      </c>
      <c r="S204" s="291" t="s">
        <v>2878</v>
      </c>
      <c r="T204" s="291" t="s">
        <v>7074</v>
      </c>
      <c r="U204" s="291" t="s">
        <v>4255</v>
      </c>
      <c r="V204" s="291" t="s">
        <v>4567</v>
      </c>
      <c r="W204" s="291" t="s">
        <v>5545</v>
      </c>
      <c r="X204" s="333"/>
      <c r="Y204" s="334"/>
      <c r="Z204" s="335"/>
      <c r="AA204" s="335"/>
      <c r="AB204" s="298">
        <f>IF(OR(J204="Fail",ISBLANK(J204)),INDEX('Issue Code Table'!C:C,MATCH(N:N,'Issue Code Table'!A:A,0)),IF(M204="Critical",6,IF(M204="Significant",5,IF(M204="Moderate",3,2))))</f>
        <v>5</v>
      </c>
    </row>
    <row r="205" spans="1:28" ht="111" customHeight="1" x14ac:dyDescent="0.35">
      <c r="A205" s="281" t="s">
        <v>915</v>
      </c>
      <c r="B205" s="281" t="s">
        <v>200</v>
      </c>
      <c r="C205" s="299" t="s">
        <v>201</v>
      </c>
      <c r="D205" s="281" t="s">
        <v>232</v>
      </c>
      <c r="E205" s="281" t="s">
        <v>3365</v>
      </c>
      <c r="F205" s="281" t="s">
        <v>2541</v>
      </c>
      <c r="G205" s="281" t="s">
        <v>4419</v>
      </c>
      <c r="H205" s="281" t="s">
        <v>6719</v>
      </c>
      <c r="I205" s="281"/>
      <c r="J205" s="323"/>
      <c r="K205" s="281" t="s">
        <v>6942</v>
      </c>
      <c r="L205" s="324"/>
      <c r="M205" s="336" t="s">
        <v>143</v>
      </c>
      <c r="N205" s="324" t="s">
        <v>314</v>
      </c>
      <c r="O205" s="324" t="s">
        <v>315</v>
      </c>
      <c r="P205" s="325"/>
      <c r="Q205" s="281" t="s">
        <v>325</v>
      </c>
      <c r="R205" s="281" t="s">
        <v>340</v>
      </c>
      <c r="S205" s="281" t="s">
        <v>2879</v>
      </c>
      <c r="T205" s="281" t="s">
        <v>7075</v>
      </c>
      <c r="U205" s="281" t="s">
        <v>4256</v>
      </c>
      <c r="V205" s="281" t="s">
        <v>4568</v>
      </c>
      <c r="W205" s="281" t="s">
        <v>5546</v>
      </c>
      <c r="X205" s="326"/>
      <c r="Y205" s="327"/>
      <c r="Z205" s="328"/>
      <c r="AA205" s="328"/>
      <c r="AB205" s="290">
        <f>IF(OR(J205="Fail",ISBLANK(J205)),INDEX('Issue Code Table'!C:C,MATCH(N:N,'Issue Code Table'!A:A,0)),IF(M205="Critical",6,IF(M205="Significant",5,IF(M205="Moderate",3,2))))</f>
        <v>5</v>
      </c>
    </row>
    <row r="206" spans="1:28" ht="111" customHeight="1" x14ac:dyDescent="0.35">
      <c r="A206" s="291" t="s">
        <v>916</v>
      </c>
      <c r="B206" s="291" t="s">
        <v>200</v>
      </c>
      <c r="C206" s="292" t="s">
        <v>201</v>
      </c>
      <c r="D206" s="291" t="s">
        <v>232</v>
      </c>
      <c r="E206" s="291" t="s">
        <v>3366</v>
      </c>
      <c r="F206" s="291" t="s">
        <v>2542</v>
      </c>
      <c r="G206" s="291" t="s">
        <v>4420</v>
      </c>
      <c r="H206" s="291" t="s">
        <v>6720</v>
      </c>
      <c r="I206" s="291"/>
      <c r="J206" s="329"/>
      <c r="K206" s="291" t="s">
        <v>6943</v>
      </c>
      <c r="L206" s="330"/>
      <c r="M206" s="331" t="s">
        <v>143</v>
      </c>
      <c r="N206" s="338" t="s">
        <v>314</v>
      </c>
      <c r="O206" s="338" t="s">
        <v>315</v>
      </c>
      <c r="P206" s="332"/>
      <c r="Q206" s="339" t="s">
        <v>325</v>
      </c>
      <c r="R206" s="339" t="s">
        <v>342</v>
      </c>
      <c r="S206" s="339" t="s">
        <v>2880</v>
      </c>
      <c r="T206" s="339" t="s">
        <v>7093</v>
      </c>
      <c r="U206" s="339" t="s">
        <v>4257</v>
      </c>
      <c r="V206" s="339" t="s">
        <v>4569</v>
      </c>
      <c r="W206" s="339" t="s">
        <v>5547</v>
      </c>
      <c r="X206" s="333"/>
      <c r="Y206" s="334"/>
      <c r="Z206" s="335"/>
      <c r="AA206" s="335"/>
      <c r="AB206" s="298">
        <f>IF(OR(J206="Fail",ISBLANK(J206)),INDEX('Issue Code Table'!C:C,MATCH(N:N,'Issue Code Table'!A:A,0)),IF(M206="Critical",6,IF(M206="Significant",5,IF(M206="Moderate",3,2))))</f>
        <v>5</v>
      </c>
    </row>
    <row r="207" spans="1:28" ht="111" customHeight="1" x14ac:dyDescent="0.35">
      <c r="A207" s="340" t="s">
        <v>917</v>
      </c>
      <c r="B207" s="340" t="s">
        <v>200</v>
      </c>
      <c r="C207" s="341" t="s">
        <v>201</v>
      </c>
      <c r="D207" s="340" t="s">
        <v>232</v>
      </c>
      <c r="E207" s="340" t="s">
        <v>3367</v>
      </c>
      <c r="F207" s="340" t="s">
        <v>620</v>
      </c>
      <c r="G207" s="340" t="s">
        <v>4421</v>
      </c>
      <c r="H207" s="340" t="s">
        <v>6732</v>
      </c>
      <c r="I207" s="340"/>
      <c r="J207" s="323"/>
      <c r="K207" s="340" t="s">
        <v>6955</v>
      </c>
      <c r="L207" s="324"/>
      <c r="M207" s="336" t="s">
        <v>143</v>
      </c>
      <c r="N207" s="342" t="s">
        <v>314</v>
      </c>
      <c r="O207" s="342" t="s">
        <v>315</v>
      </c>
      <c r="P207" s="325"/>
      <c r="Q207" s="281" t="s">
        <v>325</v>
      </c>
      <c r="R207" s="281" t="s">
        <v>343</v>
      </c>
      <c r="S207" s="281" t="s">
        <v>7200</v>
      </c>
      <c r="T207" s="281" t="s">
        <v>7077</v>
      </c>
      <c r="U207" s="281" t="s">
        <v>4258</v>
      </c>
      <c r="V207" s="281" t="s">
        <v>4570</v>
      </c>
      <c r="W207" s="281" t="s">
        <v>5549</v>
      </c>
      <c r="X207" s="326"/>
      <c r="Y207" s="327"/>
      <c r="Z207" s="328"/>
      <c r="AA207" s="328"/>
      <c r="AB207" s="290">
        <f>IF(OR(J207="Fail",ISBLANK(J207)),INDEX('Issue Code Table'!C:C,MATCH(N:N,'Issue Code Table'!A:A,0)),IF(M207="Critical",6,IF(M207="Significant",5,IF(M207="Moderate",3,2))))</f>
        <v>5</v>
      </c>
    </row>
    <row r="208" spans="1:28" ht="111" customHeight="1" x14ac:dyDescent="0.35">
      <c r="A208" s="291" t="s">
        <v>918</v>
      </c>
      <c r="B208" s="291" t="s">
        <v>200</v>
      </c>
      <c r="C208" s="292" t="s">
        <v>201</v>
      </c>
      <c r="D208" s="291" t="s">
        <v>232</v>
      </c>
      <c r="E208" s="291" t="s">
        <v>3368</v>
      </c>
      <c r="F208" s="291" t="s">
        <v>623</v>
      </c>
      <c r="G208" s="291" t="s">
        <v>4422</v>
      </c>
      <c r="H208" s="291" t="s">
        <v>6768</v>
      </c>
      <c r="I208" s="291"/>
      <c r="J208" s="329"/>
      <c r="K208" s="291" t="s">
        <v>6992</v>
      </c>
      <c r="L208" s="330"/>
      <c r="M208" s="331" t="s">
        <v>143</v>
      </c>
      <c r="N208" s="338" t="s">
        <v>314</v>
      </c>
      <c r="O208" s="338" t="s">
        <v>315</v>
      </c>
      <c r="P208" s="332"/>
      <c r="Q208" s="339" t="s">
        <v>325</v>
      </c>
      <c r="R208" s="339" t="s">
        <v>345</v>
      </c>
      <c r="S208" s="339" t="s">
        <v>319</v>
      </c>
      <c r="T208" s="339" t="s">
        <v>7078</v>
      </c>
      <c r="U208" s="339" t="s">
        <v>4259</v>
      </c>
      <c r="V208" s="339" t="s">
        <v>4571</v>
      </c>
      <c r="W208" s="339" t="s">
        <v>5550</v>
      </c>
      <c r="X208" s="333"/>
      <c r="Y208" s="334"/>
      <c r="Z208" s="335"/>
      <c r="AA208" s="335"/>
      <c r="AB208" s="298">
        <f>IF(OR(J208="Fail",ISBLANK(J208)),INDEX('Issue Code Table'!C:C,MATCH(N:N,'Issue Code Table'!A:A,0)),IF(M208="Critical",6,IF(M208="Significant",5,IF(M208="Moderate",3,2))))</f>
        <v>5</v>
      </c>
    </row>
    <row r="209" spans="1:28" ht="111" customHeight="1" x14ac:dyDescent="0.35">
      <c r="A209" s="340" t="s">
        <v>919</v>
      </c>
      <c r="B209" s="340" t="s">
        <v>200</v>
      </c>
      <c r="C209" s="341" t="s">
        <v>201</v>
      </c>
      <c r="D209" s="340" t="s">
        <v>232</v>
      </c>
      <c r="E209" s="340" t="s">
        <v>3369</v>
      </c>
      <c r="F209" s="340" t="s">
        <v>1199</v>
      </c>
      <c r="G209" s="340" t="s">
        <v>4423</v>
      </c>
      <c r="H209" s="340" t="s">
        <v>6770</v>
      </c>
      <c r="I209" s="340"/>
      <c r="J209" s="323"/>
      <c r="K209" s="340" t="s">
        <v>6994</v>
      </c>
      <c r="L209" s="324"/>
      <c r="M209" s="336" t="s">
        <v>143</v>
      </c>
      <c r="N209" s="342" t="s">
        <v>314</v>
      </c>
      <c r="O209" s="342" t="s">
        <v>315</v>
      </c>
      <c r="P209" s="325"/>
      <c r="Q209" s="281" t="s">
        <v>325</v>
      </c>
      <c r="R209" s="281" t="s">
        <v>347</v>
      </c>
      <c r="S209" s="281" t="s">
        <v>1200</v>
      </c>
      <c r="T209" s="281" t="s">
        <v>7079</v>
      </c>
      <c r="U209" s="281" t="s">
        <v>4260</v>
      </c>
      <c r="V209" s="281" t="s">
        <v>4572</v>
      </c>
      <c r="W209" s="281" t="s">
        <v>5551</v>
      </c>
      <c r="X209" s="326"/>
      <c r="Y209" s="327"/>
      <c r="Z209" s="328"/>
      <c r="AA209" s="328"/>
      <c r="AB209" s="290">
        <f>IF(OR(J209="Fail",ISBLANK(J209)),INDEX('Issue Code Table'!C:C,MATCH(N:N,'Issue Code Table'!A:A,0)),IF(M209="Critical",6,IF(M209="Significant",5,IF(M209="Moderate",3,2))))</f>
        <v>5</v>
      </c>
    </row>
    <row r="210" spans="1:28" ht="111" customHeight="1" x14ac:dyDescent="0.35">
      <c r="A210" s="291" t="s">
        <v>920</v>
      </c>
      <c r="B210" s="291" t="s">
        <v>200</v>
      </c>
      <c r="C210" s="292" t="s">
        <v>201</v>
      </c>
      <c r="D210" s="291" t="s">
        <v>232</v>
      </c>
      <c r="E210" s="291" t="s">
        <v>3370</v>
      </c>
      <c r="F210" s="291" t="s">
        <v>341</v>
      </c>
      <c r="G210" s="291" t="s">
        <v>4424</v>
      </c>
      <c r="H210" s="291" t="s">
        <v>6776</v>
      </c>
      <c r="I210" s="291"/>
      <c r="J210" s="329"/>
      <c r="K210" s="291" t="s">
        <v>7000</v>
      </c>
      <c r="L210" s="330"/>
      <c r="M210" s="331" t="s">
        <v>143</v>
      </c>
      <c r="N210" s="338" t="s">
        <v>314</v>
      </c>
      <c r="O210" s="338" t="s">
        <v>315</v>
      </c>
      <c r="P210" s="332"/>
      <c r="Q210" s="339" t="s">
        <v>325</v>
      </c>
      <c r="R210" s="339" t="s">
        <v>626</v>
      </c>
      <c r="S210" s="339" t="s">
        <v>2882</v>
      </c>
      <c r="T210" s="339" t="s">
        <v>7080</v>
      </c>
      <c r="U210" s="339" t="s">
        <v>4261</v>
      </c>
      <c r="V210" s="339" t="s">
        <v>4573</v>
      </c>
      <c r="W210" s="339" t="s">
        <v>5552</v>
      </c>
      <c r="X210" s="333"/>
      <c r="Y210" s="334"/>
      <c r="Z210" s="335"/>
      <c r="AA210" s="335"/>
      <c r="AB210" s="298">
        <f>IF(OR(J210="Fail",ISBLANK(J210)),INDEX('Issue Code Table'!C:C,MATCH(N:N,'Issue Code Table'!A:A,0)),IF(M210="Critical",6,IF(M210="Significant",5,IF(M210="Moderate",3,2))))</f>
        <v>5</v>
      </c>
    </row>
    <row r="211" spans="1:28" ht="111" customHeight="1" x14ac:dyDescent="0.35">
      <c r="A211" s="340" t="s">
        <v>921</v>
      </c>
      <c r="B211" s="340" t="s">
        <v>200</v>
      </c>
      <c r="C211" s="341" t="s">
        <v>201</v>
      </c>
      <c r="D211" s="340" t="s">
        <v>232</v>
      </c>
      <c r="E211" s="340" t="s">
        <v>3371</v>
      </c>
      <c r="F211" s="340" t="s">
        <v>1201</v>
      </c>
      <c r="G211" s="340" t="s">
        <v>4425</v>
      </c>
      <c r="H211" s="340" t="s">
        <v>6777</v>
      </c>
      <c r="I211" s="340"/>
      <c r="J211" s="323"/>
      <c r="K211" s="340" t="s">
        <v>7001</v>
      </c>
      <c r="L211" s="324"/>
      <c r="M211" s="336" t="s">
        <v>143</v>
      </c>
      <c r="N211" s="342" t="s">
        <v>205</v>
      </c>
      <c r="O211" s="342" t="s">
        <v>206</v>
      </c>
      <c r="P211" s="325"/>
      <c r="Q211" s="281" t="s">
        <v>325</v>
      </c>
      <c r="R211" s="281" t="s">
        <v>628</v>
      </c>
      <c r="S211" s="281" t="s">
        <v>2883</v>
      </c>
      <c r="T211" s="281" t="s">
        <v>7081</v>
      </c>
      <c r="U211" s="281" t="s">
        <v>4262</v>
      </c>
      <c r="V211" s="281" t="s">
        <v>4574</v>
      </c>
      <c r="W211" s="281" t="s">
        <v>5553</v>
      </c>
      <c r="X211" s="326"/>
      <c r="Y211" s="327"/>
      <c r="Z211" s="328"/>
      <c r="AA211" s="328"/>
      <c r="AB211" s="290">
        <f>IF(OR(J211="Fail",ISBLANK(J211)),INDEX('Issue Code Table'!C:C,MATCH(N:N,'Issue Code Table'!A:A,0)),IF(M211="Critical",6,IF(M211="Significant",5,IF(M211="Moderate",3,2))))</f>
        <v>5</v>
      </c>
    </row>
    <row r="212" spans="1:28" ht="111" customHeight="1" x14ac:dyDescent="0.35">
      <c r="A212" s="291" t="s">
        <v>922</v>
      </c>
      <c r="B212" s="291" t="s">
        <v>200</v>
      </c>
      <c r="C212" s="292" t="s">
        <v>201</v>
      </c>
      <c r="D212" s="291" t="s">
        <v>232</v>
      </c>
      <c r="E212" s="291" t="s">
        <v>3383</v>
      </c>
      <c r="F212" s="291" t="s">
        <v>612</v>
      </c>
      <c r="G212" s="291" t="s">
        <v>2681</v>
      </c>
      <c r="H212" s="291" t="s">
        <v>6598</v>
      </c>
      <c r="I212" s="291"/>
      <c r="J212" s="329"/>
      <c r="K212" s="291" t="s">
        <v>6822</v>
      </c>
      <c r="L212" s="330"/>
      <c r="M212" s="331" t="s">
        <v>143</v>
      </c>
      <c r="N212" s="338" t="s">
        <v>314</v>
      </c>
      <c r="O212" s="338" t="s">
        <v>315</v>
      </c>
      <c r="P212" s="332"/>
      <c r="Q212" s="339" t="s">
        <v>353</v>
      </c>
      <c r="R212" s="339" t="s">
        <v>354</v>
      </c>
      <c r="S212" s="339" t="s">
        <v>1206</v>
      </c>
      <c r="T212" s="339"/>
      <c r="U212" s="339" t="s">
        <v>2994</v>
      </c>
      <c r="V212" s="339" t="s">
        <v>3610</v>
      </c>
      <c r="W212" s="339" t="s">
        <v>5555</v>
      </c>
      <c r="X212" s="333"/>
      <c r="Y212" s="334"/>
      <c r="Z212" s="335"/>
      <c r="AA212" s="335"/>
      <c r="AB212" s="298">
        <f>IF(OR(J212="Fail",ISBLANK(J212)),INDEX('Issue Code Table'!C:C,MATCH(N:N,'Issue Code Table'!A:A,0)),IF(M212="Critical",6,IF(M212="Significant",5,IF(M212="Moderate",3,2))))</f>
        <v>5</v>
      </c>
    </row>
    <row r="213" spans="1:28" ht="111" customHeight="1" x14ac:dyDescent="0.35">
      <c r="A213" s="340" t="s">
        <v>924</v>
      </c>
      <c r="B213" s="340" t="s">
        <v>200</v>
      </c>
      <c r="C213" s="341" t="s">
        <v>201</v>
      </c>
      <c r="D213" s="340" t="s">
        <v>232</v>
      </c>
      <c r="E213" s="340" t="s">
        <v>3384</v>
      </c>
      <c r="F213" s="340" t="s">
        <v>634</v>
      </c>
      <c r="G213" s="340" t="s">
        <v>2809</v>
      </c>
      <c r="H213" s="340" t="s">
        <v>6640</v>
      </c>
      <c r="I213" s="340"/>
      <c r="J213" s="323"/>
      <c r="K213" s="340" t="s">
        <v>6862</v>
      </c>
      <c r="L213" s="324"/>
      <c r="M213" s="336" t="s">
        <v>143</v>
      </c>
      <c r="N213" s="342" t="s">
        <v>314</v>
      </c>
      <c r="O213" s="342" t="s">
        <v>315</v>
      </c>
      <c r="P213" s="325"/>
      <c r="Q213" s="281" t="s">
        <v>353</v>
      </c>
      <c r="R213" s="281" t="s">
        <v>357</v>
      </c>
      <c r="S213" s="281" t="s">
        <v>355</v>
      </c>
      <c r="T213" s="281" t="s">
        <v>7083</v>
      </c>
      <c r="U213" s="281" t="s">
        <v>3122</v>
      </c>
      <c r="V213" s="281" t="s">
        <v>3719</v>
      </c>
      <c r="W213" s="281" t="s">
        <v>5556</v>
      </c>
      <c r="X213" s="326"/>
      <c r="Y213" s="327"/>
      <c r="Z213" s="328"/>
      <c r="AA213" s="328"/>
      <c r="AB213" s="290">
        <f>IF(OR(J213="Fail",ISBLANK(J213)),INDEX('Issue Code Table'!C:C,MATCH(N:N,'Issue Code Table'!A:A,0)),IF(M213="Critical",6,IF(M213="Significant",5,IF(M213="Moderate",3,2))))</f>
        <v>5</v>
      </c>
    </row>
    <row r="214" spans="1:28" ht="111" customHeight="1" x14ac:dyDescent="0.35">
      <c r="A214" s="291" t="s">
        <v>926</v>
      </c>
      <c r="B214" s="291" t="s">
        <v>200</v>
      </c>
      <c r="C214" s="292" t="s">
        <v>201</v>
      </c>
      <c r="D214" s="291" t="s">
        <v>227</v>
      </c>
      <c r="E214" s="291" t="s">
        <v>1208</v>
      </c>
      <c r="F214" s="291" t="s">
        <v>4478</v>
      </c>
      <c r="G214" s="291" t="s">
        <v>4426</v>
      </c>
      <c r="H214" s="291" t="s">
        <v>6616</v>
      </c>
      <c r="I214" s="291"/>
      <c r="J214" s="329"/>
      <c r="K214" s="291" t="s">
        <v>6840</v>
      </c>
      <c r="L214" s="330"/>
      <c r="M214" s="331" t="s">
        <v>218</v>
      </c>
      <c r="N214" s="338" t="s">
        <v>1583</v>
      </c>
      <c r="O214" s="338" t="s">
        <v>1369</v>
      </c>
      <c r="P214" s="332"/>
      <c r="Q214" s="339" t="s">
        <v>361</v>
      </c>
      <c r="R214" s="339" t="s">
        <v>362</v>
      </c>
      <c r="S214" s="339" t="s">
        <v>4304</v>
      </c>
      <c r="T214" s="339" t="s">
        <v>7055</v>
      </c>
      <c r="U214" s="339" t="s">
        <v>1209</v>
      </c>
      <c r="V214" s="339" t="s">
        <v>3723</v>
      </c>
      <c r="W214" s="339" t="s">
        <v>5560</v>
      </c>
      <c r="X214" s="333"/>
      <c r="Y214" s="334"/>
      <c r="Z214" s="335"/>
      <c r="AA214" s="335"/>
      <c r="AB214" s="298">
        <f>IF(OR(J214="Fail",ISBLANK(J214)),INDEX('Issue Code Table'!C:C,MATCH(N:N,'Issue Code Table'!A:A,0)),IF(M214="Critical",6,IF(M214="Significant",5,IF(M214="Moderate",3,2))))</f>
        <v>2</v>
      </c>
    </row>
    <row r="215" spans="1:28" ht="111" customHeight="1" x14ac:dyDescent="0.35">
      <c r="A215" s="340" t="s">
        <v>927</v>
      </c>
      <c r="B215" s="340" t="s">
        <v>200</v>
      </c>
      <c r="C215" s="341" t="s">
        <v>201</v>
      </c>
      <c r="D215" s="340" t="s">
        <v>232</v>
      </c>
      <c r="E215" s="340" t="s">
        <v>3397</v>
      </c>
      <c r="F215" s="340" t="s">
        <v>640</v>
      </c>
      <c r="G215" s="340" t="s">
        <v>2814</v>
      </c>
      <c r="H215" s="340" t="s">
        <v>6778</v>
      </c>
      <c r="I215" s="340"/>
      <c r="J215" s="323"/>
      <c r="K215" s="340" t="s">
        <v>7002</v>
      </c>
      <c r="L215" s="324"/>
      <c r="M215" s="336" t="s">
        <v>143</v>
      </c>
      <c r="N215" s="342" t="s">
        <v>281</v>
      </c>
      <c r="O215" s="342" t="s">
        <v>1658</v>
      </c>
      <c r="P215" s="325"/>
      <c r="Q215" s="281" t="s">
        <v>361</v>
      </c>
      <c r="R215" s="281" t="s">
        <v>364</v>
      </c>
      <c r="S215" s="281" t="s">
        <v>4305</v>
      </c>
      <c r="T215" s="281" t="s">
        <v>7084</v>
      </c>
      <c r="U215" s="281" t="s">
        <v>3126</v>
      </c>
      <c r="V215" s="281" t="s">
        <v>3724</v>
      </c>
      <c r="W215" s="281" t="s">
        <v>5561</v>
      </c>
      <c r="X215" s="326"/>
      <c r="Y215" s="327"/>
      <c r="Z215" s="328"/>
      <c r="AA215" s="328"/>
      <c r="AB215" s="290">
        <f>IF(OR(J215="Fail",ISBLANK(J215)),INDEX('Issue Code Table'!C:C,MATCH(N:N,'Issue Code Table'!A:A,0)),IF(M215="Critical",6,IF(M215="Significant",5,IF(M215="Moderate",3,2))))</f>
        <v>5</v>
      </c>
    </row>
    <row r="216" spans="1:28" ht="111" customHeight="1" x14ac:dyDescent="0.35">
      <c r="A216" s="291" t="s">
        <v>929</v>
      </c>
      <c r="B216" s="291" t="s">
        <v>200</v>
      </c>
      <c r="C216" s="302" t="s">
        <v>201</v>
      </c>
      <c r="D216" s="291" t="s">
        <v>232</v>
      </c>
      <c r="E216" s="291" t="s">
        <v>3402</v>
      </c>
      <c r="F216" s="291" t="s">
        <v>363</v>
      </c>
      <c r="G216" s="291" t="s">
        <v>4427</v>
      </c>
      <c r="H216" s="291" t="s">
        <v>6668</v>
      </c>
      <c r="I216" s="291"/>
      <c r="J216" s="329"/>
      <c r="K216" s="291" t="s">
        <v>6890</v>
      </c>
      <c r="L216" s="330"/>
      <c r="M216" s="331" t="s">
        <v>143</v>
      </c>
      <c r="N216" s="338" t="s">
        <v>281</v>
      </c>
      <c r="O216" s="338" t="s">
        <v>1658</v>
      </c>
      <c r="P216" s="332"/>
      <c r="Q216" s="339" t="s">
        <v>373</v>
      </c>
      <c r="R216" s="339" t="s">
        <v>375</v>
      </c>
      <c r="S216" s="339" t="s">
        <v>365</v>
      </c>
      <c r="T216" s="339" t="s">
        <v>7085</v>
      </c>
      <c r="U216" s="339" t="s">
        <v>4263</v>
      </c>
      <c r="V216" s="339" t="s">
        <v>4586</v>
      </c>
      <c r="W216" s="339" t="s">
        <v>5568</v>
      </c>
      <c r="X216" s="333"/>
      <c r="Y216" s="334"/>
      <c r="Z216" s="335"/>
      <c r="AA216" s="335"/>
      <c r="AB216" s="298">
        <f>IF(OR(J216="Fail",ISBLANK(J216)),INDEX('Issue Code Table'!C:C,MATCH(N:N,'Issue Code Table'!A:A,0)),IF(M216="Critical",6,IF(M216="Significant",5,IF(M216="Moderate",3,2))))</f>
        <v>5</v>
      </c>
    </row>
    <row r="217" spans="1:28" ht="111" customHeight="1" x14ac:dyDescent="0.35">
      <c r="A217" s="340" t="s">
        <v>937</v>
      </c>
      <c r="B217" s="340" t="s">
        <v>348</v>
      </c>
      <c r="C217" s="341" t="s">
        <v>384</v>
      </c>
      <c r="D217" s="340" t="s">
        <v>227</v>
      </c>
      <c r="E217" s="340" t="s">
        <v>4499</v>
      </c>
      <c r="F217" s="340" t="s">
        <v>938</v>
      </c>
      <c r="G217" s="340" t="s">
        <v>740</v>
      </c>
      <c r="H217" s="340" t="s">
        <v>6631</v>
      </c>
      <c r="I217" s="340"/>
      <c r="J217" s="323"/>
      <c r="K217" s="340" t="s">
        <v>6853</v>
      </c>
      <c r="L217" s="324"/>
      <c r="M217" s="336" t="s">
        <v>218</v>
      </c>
      <c r="N217" s="342" t="s">
        <v>1529</v>
      </c>
      <c r="O217" s="342" t="s">
        <v>1530</v>
      </c>
      <c r="P217" s="325"/>
      <c r="Q217" s="281" t="s">
        <v>407</v>
      </c>
      <c r="R217" s="281" t="s">
        <v>412</v>
      </c>
      <c r="S217" s="281" t="s">
        <v>387</v>
      </c>
      <c r="T217" s="281"/>
      <c r="U217" s="281" t="s">
        <v>741</v>
      </c>
      <c r="V217" s="281" t="s">
        <v>4636</v>
      </c>
      <c r="W217" s="281" t="s">
        <v>5587</v>
      </c>
      <c r="X217" s="326"/>
      <c r="Y217" s="327"/>
      <c r="Z217" s="328"/>
      <c r="AA217" s="328"/>
      <c r="AB217" s="290">
        <f>IF(OR(J217="Fail",ISBLANK(J217)),INDEX('Issue Code Table'!C:C,MATCH(N:N,'Issue Code Table'!A:A,0)),IF(M217="Critical",6,IF(M217="Significant",5,IF(M217="Moderate",3,2))))</f>
        <v>2</v>
      </c>
    </row>
    <row r="218" spans="1:28" ht="111" customHeight="1" x14ac:dyDescent="0.35">
      <c r="A218" s="291" t="s">
        <v>939</v>
      </c>
      <c r="B218" s="291" t="s">
        <v>270</v>
      </c>
      <c r="C218" s="302" t="s">
        <v>271</v>
      </c>
      <c r="D218" s="291" t="s">
        <v>232</v>
      </c>
      <c r="E218" s="291" t="s">
        <v>3427</v>
      </c>
      <c r="F218" s="291" t="s">
        <v>781</v>
      </c>
      <c r="G218" s="291" t="s">
        <v>4428</v>
      </c>
      <c r="H218" s="291" t="s">
        <v>6709</v>
      </c>
      <c r="I218" s="291"/>
      <c r="J218" s="329"/>
      <c r="K218" s="291" t="s">
        <v>6932</v>
      </c>
      <c r="L218" s="330"/>
      <c r="M218" s="331" t="s">
        <v>143</v>
      </c>
      <c r="N218" s="338" t="s">
        <v>205</v>
      </c>
      <c r="O218" s="338" t="s">
        <v>1675</v>
      </c>
      <c r="P218" s="332"/>
      <c r="Q218" s="339" t="s">
        <v>390</v>
      </c>
      <c r="R218" s="339" t="s">
        <v>391</v>
      </c>
      <c r="S218" s="339" t="s">
        <v>782</v>
      </c>
      <c r="T218" s="339"/>
      <c r="U218" s="339" t="s">
        <v>4264</v>
      </c>
      <c r="V218" s="339" t="s">
        <v>4619</v>
      </c>
      <c r="W218" s="339" t="s">
        <v>5612</v>
      </c>
      <c r="X218" s="333"/>
      <c r="Y218" s="334"/>
      <c r="Z218" s="335"/>
      <c r="AA218" s="335"/>
      <c r="AB218" s="298">
        <f>IF(OR(J218="Fail",ISBLANK(J218)),INDEX('Issue Code Table'!C:C,MATCH(N:N,'Issue Code Table'!A:A,0)),IF(M218="Critical",6,IF(M218="Significant",5,IF(M218="Moderate",3,2))))</f>
        <v>5</v>
      </c>
    </row>
    <row r="219" spans="1:28" ht="111" customHeight="1" x14ac:dyDescent="0.35">
      <c r="A219" s="340" t="s">
        <v>943</v>
      </c>
      <c r="B219" s="340" t="s">
        <v>270</v>
      </c>
      <c r="C219" s="343" t="s">
        <v>271</v>
      </c>
      <c r="D219" s="340" t="s">
        <v>232</v>
      </c>
      <c r="E219" s="340" t="s">
        <v>3390</v>
      </c>
      <c r="F219" s="340" t="s">
        <v>761</v>
      </c>
      <c r="G219" s="340" t="s">
        <v>4429</v>
      </c>
      <c r="H219" s="340" t="s">
        <v>6695</v>
      </c>
      <c r="I219" s="340"/>
      <c r="J219" s="323"/>
      <c r="K219" s="340" t="s">
        <v>6918</v>
      </c>
      <c r="L219" s="324" t="s">
        <v>6042</v>
      </c>
      <c r="M219" s="336" t="s">
        <v>154</v>
      </c>
      <c r="N219" s="342" t="s">
        <v>272</v>
      </c>
      <c r="O219" s="342" t="s">
        <v>273</v>
      </c>
      <c r="P219" s="325"/>
      <c r="Q219" s="281" t="s">
        <v>2403</v>
      </c>
      <c r="R219" s="281" t="s">
        <v>4083</v>
      </c>
      <c r="S219" s="281" t="s">
        <v>411</v>
      </c>
      <c r="T219" s="281"/>
      <c r="U219" s="281" t="s">
        <v>4265</v>
      </c>
      <c r="V219" s="281" t="s">
        <v>4594</v>
      </c>
      <c r="W219" s="281" t="s">
        <v>5657</v>
      </c>
      <c r="X219" s="326"/>
      <c r="Y219" s="327"/>
      <c r="Z219" s="328"/>
      <c r="AA219" s="328"/>
      <c r="AB219" s="290">
        <f>IF(OR(J219="Fail",ISBLANK(J219)),INDEX('Issue Code Table'!C:C,MATCH(N:N,'Issue Code Table'!A:A,0)),IF(M219="Critical",6,IF(M219="Significant",5,IF(M219="Moderate",3,2))))</f>
        <v>4</v>
      </c>
    </row>
    <row r="220" spans="1:28" ht="111" customHeight="1" x14ac:dyDescent="0.35">
      <c r="A220" s="291" t="s">
        <v>944</v>
      </c>
      <c r="B220" s="291" t="s">
        <v>270</v>
      </c>
      <c r="C220" s="302" t="s">
        <v>271</v>
      </c>
      <c r="D220" s="291" t="s">
        <v>232</v>
      </c>
      <c r="E220" s="291" t="s">
        <v>3391</v>
      </c>
      <c r="F220" s="291" t="s">
        <v>763</v>
      </c>
      <c r="G220" s="291" t="s">
        <v>4430</v>
      </c>
      <c r="H220" s="291" t="s">
        <v>6692</v>
      </c>
      <c r="I220" s="291"/>
      <c r="J220" s="329"/>
      <c r="K220" s="291" t="s">
        <v>6915</v>
      </c>
      <c r="L220" s="330" t="s">
        <v>6042</v>
      </c>
      <c r="M220" s="331" t="s">
        <v>154</v>
      </c>
      <c r="N220" s="338" t="s">
        <v>272</v>
      </c>
      <c r="O220" s="338" t="s">
        <v>273</v>
      </c>
      <c r="P220" s="332"/>
      <c r="Q220" s="339" t="s">
        <v>2403</v>
      </c>
      <c r="R220" s="339" t="s">
        <v>4084</v>
      </c>
      <c r="S220" s="339" t="s">
        <v>413</v>
      </c>
      <c r="T220" s="339"/>
      <c r="U220" s="339" t="s">
        <v>4266</v>
      </c>
      <c r="V220" s="339" t="s">
        <v>4595</v>
      </c>
      <c r="W220" s="339" t="s">
        <v>5634</v>
      </c>
      <c r="X220" s="333"/>
      <c r="Y220" s="334"/>
      <c r="Z220" s="335"/>
      <c r="AA220" s="335"/>
      <c r="AB220" s="298">
        <f>IF(OR(J220="Fail",ISBLANK(J220)),INDEX('Issue Code Table'!C:C,MATCH(N:N,'Issue Code Table'!A:A,0)),IF(M220="Critical",6,IF(M220="Significant",5,IF(M220="Moderate",3,2))))</f>
        <v>4</v>
      </c>
    </row>
    <row r="221" spans="1:28" ht="111" customHeight="1" x14ac:dyDescent="0.35">
      <c r="A221" s="340" t="s">
        <v>945</v>
      </c>
      <c r="B221" s="340" t="s">
        <v>270</v>
      </c>
      <c r="C221" s="343" t="s">
        <v>271</v>
      </c>
      <c r="D221" s="340" t="s">
        <v>232</v>
      </c>
      <c r="E221" s="340" t="s">
        <v>3392</v>
      </c>
      <c r="F221" s="340" t="s">
        <v>765</v>
      </c>
      <c r="G221" s="340" t="s">
        <v>4431</v>
      </c>
      <c r="H221" s="340" t="s">
        <v>6691</v>
      </c>
      <c r="I221" s="340"/>
      <c r="J221" s="323"/>
      <c r="K221" s="340" t="s">
        <v>6914</v>
      </c>
      <c r="L221" s="324" t="s">
        <v>6042</v>
      </c>
      <c r="M221" s="336" t="s">
        <v>154</v>
      </c>
      <c r="N221" s="342" t="s">
        <v>272</v>
      </c>
      <c r="O221" s="342" t="s">
        <v>273</v>
      </c>
      <c r="P221" s="325"/>
      <c r="Q221" s="281" t="s">
        <v>2403</v>
      </c>
      <c r="R221" s="281" t="s">
        <v>4085</v>
      </c>
      <c r="S221" s="281" t="s">
        <v>413</v>
      </c>
      <c r="T221" s="281"/>
      <c r="U221" s="281" t="s">
        <v>4267</v>
      </c>
      <c r="V221" s="281" t="s">
        <v>4596</v>
      </c>
      <c r="W221" s="281" t="s">
        <v>5633</v>
      </c>
      <c r="X221" s="326"/>
      <c r="Y221" s="327"/>
      <c r="Z221" s="328"/>
      <c r="AA221" s="328"/>
      <c r="AB221" s="290">
        <f>IF(OR(J221="Fail",ISBLANK(J221)),INDEX('Issue Code Table'!C:C,MATCH(N:N,'Issue Code Table'!A:A,0)),IF(M221="Critical",6,IF(M221="Significant",5,IF(M221="Moderate",3,2))))</f>
        <v>4</v>
      </c>
    </row>
    <row r="222" spans="1:28" ht="111" customHeight="1" x14ac:dyDescent="0.35">
      <c r="A222" s="291" t="s">
        <v>946</v>
      </c>
      <c r="B222" s="291" t="s">
        <v>270</v>
      </c>
      <c r="C222" s="302" t="s">
        <v>271</v>
      </c>
      <c r="D222" s="291" t="s">
        <v>232</v>
      </c>
      <c r="E222" s="291" t="s">
        <v>3393</v>
      </c>
      <c r="F222" s="291" t="s">
        <v>767</v>
      </c>
      <c r="G222" s="291" t="s">
        <v>4432</v>
      </c>
      <c r="H222" s="291" t="s">
        <v>6694</v>
      </c>
      <c r="I222" s="291"/>
      <c r="J222" s="329"/>
      <c r="K222" s="291" t="s">
        <v>6917</v>
      </c>
      <c r="L222" s="330" t="s">
        <v>6042</v>
      </c>
      <c r="M222" s="331" t="s">
        <v>154</v>
      </c>
      <c r="N222" s="338" t="s">
        <v>272</v>
      </c>
      <c r="O222" s="338" t="s">
        <v>273</v>
      </c>
      <c r="P222" s="332"/>
      <c r="Q222" s="339" t="s">
        <v>2403</v>
      </c>
      <c r="R222" s="339" t="s">
        <v>4086</v>
      </c>
      <c r="S222" s="339" t="s">
        <v>413</v>
      </c>
      <c r="T222" s="339"/>
      <c r="U222" s="339" t="s">
        <v>4268</v>
      </c>
      <c r="V222" s="339" t="s">
        <v>4597</v>
      </c>
      <c r="W222" s="339" t="s">
        <v>5656</v>
      </c>
      <c r="X222" s="333"/>
      <c r="Y222" s="334"/>
      <c r="Z222" s="335"/>
      <c r="AA222" s="335"/>
      <c r="AB222" s="298">
        <f>IF(OR(J222="Fail",ISBLANK(J222)),INDEX('Issue Code Table'!C:C,MATCH(N:N,'Issue Code Table'!A:A,0)),IF(M222="Critical",6,IF(M222="Significant",5,IF(M222="Moderate",3,2))))</f>
        <v>4</v>
      </c>
    </row>
    <row r="223" spans="1:28" ht="111" customHeight="1" x14ac:dyDescent="0.35">
      <c r="A223" s="340" t="s">
        <v>947</v>
      </c>
      <c r="B223" s="340" t="s">
        <v>270</v>
      </c>
      <c r="C223" s="343" t="s">
        <v>271</v>
      </c>
      <c r="D223" s="340" t="s">
        <v>232</v>
      </c>
      <c r="E223" s="340" t="s">
        <v>3394</v>
      </c>
      <c r="F223" s="340" t="s">
        <v>769</v>
      </c>
      <c r="G223" s="340" t="s">
        <v>4433</v>
      </c>
      <c r="H223" s="340" t="s">
        <v>6693</v>
      </c>
      <c r="I223" s="340"/>
      <c r="J223" s="323"/>
      <c r="K223" s="340" t="s">
        <v>6916</v>
      </c>
      <c r="L223" s="324" t="s">
        <v>6042</v>
      </c>
      <c r="M223" s="336" t="s">
        <v>154</v>
      </c>
      <c r="N223" s="342" t="s">
        <v>272</v>
      </c>
      <c r="O223" s="342" t="s">
        <v>273</v>
      </c>
      <c r="P223" s="325"/>
      <c r="Q223" s="281" t="s">
        <v>2403</v>
      </c>
      <c r="R223" s="281" t="s">
        <v>4087</v>
      </c>
      <c r="S223" s="281" t="s">
        <v>413</v>
      </c>
      <c r="T223" s="281"/>
      <c r="U223" s="281" t="s">
        <v>4269</v>
      </c>
      <c r="V223" s="281" t="s">
        <v>4598</v>
      </c>
      <c r="W223" s="281" t="s">
        <v>5635</v>
      </c>
      <c r="X223" s="326"/>
      <c r="Y223" s="327"/>
      <c r="Z223" s="328"/>
      <c r="AA223" s="328"/>
      <c r="AB223" s="290">
        <f>IF(OR(J223="Fail",ISBLANK(J223)),INDEX('Issue Code Table'!C:C,MATCH(N:N,'Issue Code Table'!A:A,0)),IF(M223="Critical",6,IF(M223="Significant",5,IF(M223="Moderate",3,2))))</f>
        <v>4</v>
      </c>
    </row>
    <row r="224" spans="1:28" ht="111" customHeight="1" x14ac:dyDescent="0.35">
      <c r="A224" s="291" t="s">
        <v>948</v>
      </c>
      <c r="B224" s="291" t="s">
        <v>270</v>
      </c>
      <c r="C224" s="302" t="s">
        <v>271</v>
      </c>
      <c r="D224" s="291" t="s">
        <v>232</v>
      </c>
      <c r="E224" s="291" t="s">
        <v>3395</v>
      </c>
      <c r="F224" s="291" t="s">
        <v>4479</v>
      </c>
      <c r="G224" s="291" t="s">
        <v>4434</v>
      </c>
      <c r="H224" s="291" t="s">
        <v>6690</v>
      </c>
      <c r="I224" s="291"/>
      <c r="J224" s="329"/>
      <c r="K224" s="291" t="s">
        <v>6913</v>
      </c>
      <c r="L224" s="330" t="s">
        <v>6042</v>
      </c>
      <c r="M224" s="331" t="s">
        <v>154</v>
      </c>
      <c r="N224" s="338" t="s">
        <v>272</v>
      </c>
      <c r="O224" s="338" t="s">
        <v>273</v>
      </c>
      <c r="P224" s="332"/>
      <c r="Q224" s="339" t="s">
        <v>2403</v>
      </c>
      <c r="R224" s="339" t="s">
        <v>4088</v>
      </c>
      <c r="S224" s="339" t="s">
        <v>413</v>
      </c>
      <c r="T224" s="339"/>
      <c r="U224" s="339" t="s">
        <v>4270</v>
      </c>
      <c r="V224" s="339" t="s">
        <v>4599</v>
      </c>
      <c r="W224" s="339" t="s">
        <v>5630</v>
      </c>
      <c r="X224" s="333"/>
      <c r="Y224" s="334"/>
      <c r="Z224" s="335"/>
      <c r="AA224" s="335"/>
      <c r="AB224" s="298">
        <f>IF(OR(J224="Fail",ISBLANK(J224)),INDEX('Issue Code Table'!C:C,MATCH(N:N,'Issue Code Table'!A:A,0)),IF(M224="Critical",6,IF(M224="Significant",5,IF(M224="Moderate",3,2))))</f>
        <v>4</v>
      </c>
    </row>
    <row r="225" spans="1:28" ht="111" customHeight="1" x14ac:dyDescent="0.35">
      <c r="A225" s="340" t="s">
        <v>950</v>
      </c>
      <c r="B225" s="340" t="s">
        <v>270</v>
      </c>
      <c r="C225" s="343" t="s">
        <v>271</v>
      </c>
      <c r="D225" s="340" t="s">
        <v>232</v>
      </c>
      <c r="E225" s="340" t="s">
        <v>3414</v>
      </c>
      <c r="F225" s="340" t="s">
        <v>2633</v>
      </c>
      <c r="G225" s="340" t="s">
        <v>4435</v>
      </c>
      <c r="H225" s="340" t="s">
        <v>6706</v>
      </c>
      <c r="I225" s="340"/>
      <c r="J225" s="323"/>
      <c r="K225" s="340" t="s">
        <v>6929</v>
      </c>
      <c r="L225" s="324"/>
      <c r="M225" s="336" t="s">
        <v>143</v>
      </c>
      <c r="N225" s="342" t="s">
        <v>205</v>
      </c>
      <c r="O225" s="342" t="s">
        <v>1675</v>
      </c>
      <c r="P225" s="325"/>
      <c r="Q225" s="281" t="s">
        <v>390</v>
      </c>
      <c r="R225" s="281" t="s">
        <v>395</v>
      </c>
      <c r="S225" s="281" t="s">
        <v>2954</v>
      </c>
      <c r="T225" s="281"/>
      <c r="U225" s="281" t="s">
        <v>4271</v>
      </c>
      <c r="V225" s="281" t="s">
        <v>4620</v>
      </c>
      <c r="W225" s="281" t="s">
        <v>5669</v>
      </c>
      <c r="X225" s="326"/>
      <c r="Y225" s="327"/>
      <c r="Z225" s="328"/>
      <c r="AA225" s="328"/>
      <c r="AB225" s="290">
        <f>IF(OR(J225="Fail",ISBLANK(J225)),INDEX('Issue Code Table'!C:C,MATCH(N:N,'Issue Code Table'!A:A,0)),IF(M225="Critical",6,IF(M225="Significant",5,IF(M225="Moderate",3,2))))</f>
        <v>5</v>
      </c>
    </row>
    <row r="226" spans="1:28" ht="111" customHeight="1" x14ac:dyDescent="0.35">
      <c r="A226" s="291" t="s">
        <v>951</v>
      </c>
      <c r="B226" s="291" t="s">
        <v>270</v>
      </c>
      <c r="C226" s="302" t="s">
        <v>271</v>
      </c>
      <c r="D226" s="291" t="s">
        <v>232</v>
      </c>
      <c r="E226" s="291" t="s">
        <v>3423</v>
      </c>
      <c r="F226" s="291" t="s">
        <v>1251</v>
      </c>
      <c r="G226" s="291" t="s">
        <v>4436</v>
      </c>
      <c r="H226" s="291" t="s">
        <v>6708</v>
      </c>
      <c r="I226" s="291"/>
      <c r="J226" s="329"/>
      <c r="K226" s="291" t="s">
        <v>6931</v>
      </c>
      <c r="L226" s="330"/>
      <c r="M226" s="331" t="s">
        <v>143</v>
      </c>
      <c r="N226" s="338" t="s">
        <v>205</v>
      </c>
      <c r="O226" s="338" t="s">
        <v>1675</v>
      </c>
      <c r="P226" s="332"/>
      <c r="Q226" s="339" t="s">
        <v>390</v>
      </c>
      <c r="R226" s="339" t="s">
        <v>403</v>
      </c>
      <c r="S226" s="339" t="s">
        <v>780</v>
      </c>
      <c r="T226" s="339"/>
      <c r="U226" s="339" t="s">
        <v>4272</v>
      </c>
      <c r="V226" s="339" t="s">
        <v>4621</v>
      </c>
      <c r="W226" s="339" t="s">
        <v>5672</v>
      </c>
      <c r="X226" s="333"/>
      <c r="Y226" s="334"/>
      <c r="Z226" s="335"/>
      <c r="AA226" s="335"/>
      <c r="AB226" s="298">
        <f>IF(OR(J226="Fail",ISBLANK(J226)),INDEX('Issue Code Table'!C:C,MATCH(N:N,'Issue Code Table'!A:A,0)),IF(M226="Critical",6,IF(M226="Significant",5,IF(M226="Moderate",3,2))))</f>
        <v>5</v>
      </c>
    </row>
    <row r="227" spans="1:28" ht="111" customHeight="1" x14ac:dyDescent="0.35">
      <c r="A227" s="340" t="s">
        <v>969</v>
      </c>
      <c r="B227" s="340" t="s">
        <v>528</v>
      </c>
      <c r="C227" s="341" t="s">
        <v>529</v>
      </c>
      <c r="D227" s="340" t="s">
        <v>232</v>
      </c>
      <c r="E227" s="340" t="s">
        <v>3434</v>
      </c>
      <c r="F227" s="340" t="s">
        <v>2639</v>
      </c>
      <c r="G227" s="340" t="s">
        <v>2847</v>
      </c>
      <c r="H227" s="340" t="s">
        <v>6754</v>
      </c>
      <c r="I227" s="340"/>
      <c r="J227" s="323"/>
      <c r="K227" s="340" t="s">
        <v>6978</v>
      </c>
      <c r="L227" s="324"/>
      <c r="M227" s="336" t="s">
        <v>154</v>
      </c>
      <c r="N227" s="342" t="s">
        <v>205</v>
      </c>
      <c r="O227" s="342" t="s">
        <v>1675</v>
      </c>
      <c r="P227" s="325"/>
      <c r="Q227" s="281" t="s">
        <v>386</v>
      </c>
      <c r="R227" s="281" t="s">
        <v>2405</v>
      </c>
      <c r="S227" s="281" t="s">
        <v>1255</v>
      </c>
      <c r="T227" s="281"/>
      <c r="U227" s="281" t="s">
        <v>3159</v>
      </c>
      <c r="V227" s="281" t="s">
        <v>3542</v>
      </c>
      <c r="W227" s="281" t="s">
        <v>5692</v>
      </c>
      <c r="X227" s="326"/>
      <c r="Y227" s="327"/>
      <c r="Z227" s="328"/>
      <c r="AA227" s="328"/>
      <c r="AB227" s="290">
        <f>IF(OR(J227="Fail",ISBLANK(J227)),INDEX('Issue Code Table'!C:C,MATCH(N:N,'Issue Code Table'!A:A,0)),IF(M227="Critical",6,IF(M227="Significant",5,IF(M227="Moderate",3,2))))</f>
        <v>5</v>
      </c>
    </row>
    <row r="228" spans="1:28" ht="111" customHeight="1" x14ac:dyDescent="0.35">
      <c r="A228" s="291" t="s">
        <v>971</v>
      </c>
      <c r="B228" s="291" t="s">
        <v>528</v>
      </c>
      <c r="C228" s="292" t="s">
        <v>529</v>
      </c>
      <c r="D228" s="291" t="s">
        <v>232</v>
      </c>
      <c r="E228" s="291" t="s">
        <v>1257</v>
      </c>
      <c r="F228" s="291" t="s">
        <v>2640</v>
      </c>
      <c r="G228" s="291" t="s">
        <v>4437</v>
      </c>
      <c r="H228" s="291" t="s">
        <v>6753</v>
      </c>
      <c r="I228" s="291"/>
      <c r="J228" s="329"/>
      <c r="K228" s="291" t="s">
        <v>6977</v>
      </c>
      <c r="L228" s="330"/>
      <c r="M228" s="331" t="s">
        <v>154</v>
      </c>
      <c r="N228" s="338" t="s">
        <v>205</v>
      </c>
      <c r="O228" s="338" t="s">
        <v>1675</v>
      </c>
      <c r="P228" s="332"/>
      <c r="Q228" s="339" t="s">
        <v>386</v>
      </c>
      <c r="R228" s="339" t="s">
        <v>2406</v>
      </c>
      <c r="S228" s="339" t="s">
        <v>1258</v>
      </c>
      <c r="T228" s="339" t="s">
        <v>7046</v>
      </c>
      <c r="U228" s="339" t="s">
        <v>4273</v>
      </c>
      <c r="V228" s="339" t="s">
        <v>4622</v>
      </c>
      <c r="W228" s="339" t="s">
        <v>5707</v>
      </c>
      <c r="X228" s="333"/>
      <c r="Y228" s="334"/>
      <c r="Z228" s="335"/>
      <c r="AA228" s="335"/>
      <c r="AB228" s="298">
        <f>IF(OR(J228="Fail",ISBLANK(J228)),INDEX('Issue Code Table'!C:C,MATCH(N:N,'Issue Code Table'!A:A,0)),IF(M228="Critical",6,IF(M228="Significant",5,IF(M228="Moderate",3,2))))</f>
        <v>5</v>
      </c>
    </row>
    <row r="229" spans="1:28" ht="111" customHeight="1" x14ac:dyDescent="0.35">
      <c r="A229" s="346" t="s">
        <v>972</v>
      </c>
      <c r="B229" s="346" t="s">
        <v>1260</v>
      </c>
      <c r="C229" s="347" t="s">
        <v>1261</v>
      </c>
      <c r="D229" s="346" t="s">
        <v>232</v>
      </c>
      <c r="E229" s="346" t="s">
        <v>1262</v>
      </c>
      <c r="F229" s="346" t="s">
        <v>2641</v>
      </c>
      <c r="G229" s="346" t="s">
        <v>2848</v>
      </c>
      <c r="H229" s="346" t="s">
        <v>6755</v>
      </c>
      <c r="I229" s="346"/>
      <c r="J229" s="348"/>
      <c r="K229" s="346" t="s">
        <v>6979</v>
      </c>
      <c r="L229" s="349"/>
      <c r="M229" s="350" t="s">
        <v>143</v>
      </c>
      <c r="N229" s="351" t="s">
        <v>401</v>
      </c>
      <c r="O229" s="351" t="s">
        <v>1518</v>
      </c>
      <c r="P229" s="352"/>
      <c r="Q229" s="353" t="s">
        <v>386</v>
      </c>
      <c r="R229" s="353" t="s">
        <v>2407</v>
      </c>
      <c r="S229" s="353" t="s">
        <v>2955</v>
      </c>
      <c r="T229" s="353" t="s">
        <v>7047</v>
      </c>
      <c r="U229" s="353" t="s">
        <v>4274</v>
      </c>
      <c r="V229" s="353" t="s">
        <v>4623</v>
      </c>
      <c r="W229" s="353" t="s">
        <v>5694</v>
      </c>
      <c r="X229" s="354"/>
      <c r="Y229" s="355"/>
      <c r="Z229" s="356"/>
      <c r="AA229" s="356"/>
      <c r="AB229" s="357">
        <f>IF(OR(J229="Fail",ISBLANK(J229)),INDEX('Issue Code Table'!C:C,MATCH(N:N,'Issue Code Table'!A:A,0)),IF(M229="Critical",6,IF(M229="Significant",5,IF(M229="Moderate",3,2))))</f>
        <v>5</v>
      </c>
    </row>
    <row r="230" spans="1:28" ht="14.5" x14ac:dyDescent="0.35">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250"/>
      <c r="W230" s="118"/>
      <c r="X230" s="227"/>
      <c r="AB230" s="118"/>
    </row>
    <row r="231" spans="1:28" ht="51.75" customHeight="1" x14ac:dyDescent="0.35">
      <c r="A231" s="247"/>
      <c r="B231" s="247"/>
      <c r="C231" s="249"/>
      <c r="D231" s="247"/>
      <c r="E231" s="247"/>
      <c r="F231" s="247"/>
      <c r="G231" s="247"/>
      <c r="H231" s="247"/>
      <c r="I231" s="61" t="s">
        <v>54</v>
      </c>
      <c r="J231" s="247"/>
      <c r="K231" s="247"/>
      <c r="L231" s="247"/>
      <c r="M231" s="61"/>
      <c r="P231" s="247"/>
      <c r="Q231" s="247"/>
      <c r="R231" s="247"/>
      <c r="S231" s="247"/>
      <c r="T231" s="247"/>
      <c r="U231" s="247"/>
      <c r="V231" s="224"/>
    </row>
    <row r="232" spans="1:28" ht="51.75" customHeight="1" x14ac:dyDescent="0.35">
      <c r="A232" s="247"/>
      <c r="B232" s="247"/>
      <c r="C232" s="249"/>
      <c r="D232" s="247"/>
      <c r="E232" s="247"/>
      <c r="F232" s="247"/>
      <c r="G232" s="247"/>
      <c r="H232" s="247"/>
      <c r="I232" s="61" t="s">
        <v>55</v>
      </c>
      <c r="J232" s="247"/>
      <c r="K232" s="247"/>
      <c r="L232" s="247"/>
      <c r="M232" s="61"/>
      <c r="P232" s="247"/>
      <c r="Q232" s="247"/>
      <c r="R232" s="247"/>
      <c r="S232" s="247"/>
      <c r="T232" s="247"/>
      <c r="U232" s="247"/>
      <c r="V232" s="224"/>
    </row>
    <row r="233" spans="1:28" ht="51.75" customHeight="1" x14ac:dyDescent="0.35">
      <c r="A233" s="247"/>
      <c r="B233" s="247"/>
      <c r="C233" s="249"/>
      <c r="D233" s="247"/>
      <c r="E233" s="247"/>
      <c r="F233" s="247"/>
      <c r="G233" s="247"/>
      <c r="H233" s="247"/>
      <c r="I233" s="61" t="s">
        <v>43</v>
      </c>
      <c r="J233" s="247"/>
      <c r="K233" s="247"/>
      <c r="L233" s="247"/>
      <c r="M233" s="61"/>
      <c r="P233" s="247"/>
      <c r="Q233" s="247"/>
      <c r="R233" s="247"/>
      <c r="S233" s="247"/>
      <c r="T233" s="247"/>
      <c r="U233" s="247"/>
      <c r="V233" s="224"/>
    </row>
    <row r="234" spans="1:28" ht="51.75" customHeight="1" x14ac:dyDescent="0.35">
      <c r="A234" s="247"/>
      <c r="B234" s="247"/>
      <c r="C234" s="249"/>
      <c r="D234" s="247"/>
      <c r="E234" s="247"/>
      <c r="F234" s="247"/>
      <c r="G234" s="247"/>
      <c r="H234" s="247"/>
      <c r="I234" s="61" t="s">
        <v>216</v>
      </c>
      <c r="J234" s="247"/>
      <c r="K234" s="247"/>
      <c r="L234" s="247"/>
      <c r="M234" s="61"/>
      <c r="P234" s="247"/>
      <c r="Q234" s="247"/>
      <c r="R234" s="247"/>
      <c r="S234" s="247"/>
      <c r="T234" s="247"/>
      <c r="U234" s="247"/>
      <c r="V234" s="224"/>
    </row>
    <row r="235" spans="1:28" ht="51.75" customHeight="1" x14ac:dyDescent="0.35">
      <c r="A235" s="247"/>
      <c r="B235" s="247"/>
      <c r="C235" s="249"/>
      <c r="D235" s="247"/>
      <c r="E235" s="247"/>
      <c r="F235" s="247"/>
      <c r="G235" s="247"/>
      <c r="H235" s="247"/>
      <c r="I235" s="247"/>
      <c r="J235" s="247"/>
      <c r="K235" s="247"/>
      <c r="L235" s="247"/>
      <c r="M235" s="61"/>
      <c r="P235" s="247"/>
      <c r="Q235" s="247"/>
      <c r="R235" s="247"/>
      <c r="S235" s="247"/>
      <c r="T235" s="247"/>
      <c r="U235" s="247"/>
      <c r="V235" s="224"/>
    </row>
    <row r="236" spans="1:28" ht="51.75" customHeight="1" x14ac:dyDescent="0.35">
      <c r="A236" s="247"/>
      <c r="B236" s="247"/>
      <c r="C236" s="249"/>
      <c r="D236" s="247"/>
      <c r="E236" s="247"/>
      <c r="F236" s="247"/>
      <c r="G236" s="247"/>
      <c r="H236" s="247"/>
      <c r="I236" s="61" t="s">
        <v>217</v>
      </c>
      <c r="J236" s="247"/>
      <c r="K236" s="247"/>
      <c r="L236" s="247"/>
      <c r="P236" s="247"/>
      <c r="Q236" s="247"/>
      <c r="R236" s="247"/>
      <c r="S236" s="247"/>
      <c r="T236" s="247"/>
      <c r="U236" s="247"/>
      <c r="V236" s="224"/>
    </row>
    <row r="237" spans="1:28" ht="51.75" customHeight="1" x14ac:dyDescent="0.35">
      <c r="A237" s="247"/>
      <c r="B237" s="247"/>
      <c r="C237" s="249"/>
      <c r="D237" s="247"/>
      <c r="E237" s="247"/>
      <c r="F237" s="247"/>
      <c r="G237" s="247"/>
      <c r="H237" s="247"/>
      <c r="I237" s="61" t="s">
        <v>133</v>
      </c>
      <c r="J237" s="247"/>
      <c r="K237" s="247"/>
      <c r="L237" s="247"/>
      <c r="P237" s="247"/>
      <c r="Q237" s="247"/>
      <c r="R237" s="247"/>
      <c r="S237" s="247"/>
      <c r="T237" s="247"/>
      <c r="U237" s="247"/>
      <c r="V237" s="224"/>
    </row>
    <row r="238" spans="1:28" ht="51.75" customHeight="1" x14ac:dyDescent="0.35">
      <c r="A238" s="247"/>
      <c r="B238" s="247"/>
      <c r="C238" s="249"/>
      <c r="D238" s="247"/>
      <c r="E238" s="247"/>
      <c r="F238" s="247"/>
      <c r="G238" s="247"/>
      <c r="H238" s="247"/>
      <c r="I238" s="61" t="s">
        <v>143</v>
      </c>
      <c r="J238" s="247"/>
      <c r="K238" s="247"/>
      <c r="L238" s="247"/>
      <c r="P238" s="247"/>
      <c r="Q238" s="247"/>
      <c r="R238" s="247"/>
      <c r="S238" s="247"/>
      <c r="T238" s="247"/>
      <c r="U238" s="247"/>
      <c r="V238" s="224"/>
    </row>
    <row r="239" spans="1:28" ht="51.75" customHeight="1" x14ac:dyDescent="0.35">
      <c r="A239" s="247"/>
      <c r="B239" s="247"/>
      <c r="C239" s="249"/>
      <c r="D239" s="247"/>
      <c r="E239" s="247"/>
      <c r="F239" s="247"/>
      <c r="G239" s="247"/>
      <c r="H239" s="247"/>
      <c r="I239" s="61" t="s">
        <v>154</v>
      </c>
      <c r="J239" s="247"/>
      <c r="K239" s="247"/>
      <c r="L239" s="247"/>
      <c r="P239" s="247"/>
      <c r="Q239" s="247"/>
      <c r="R239" s="247"/>
      <c r="S239" s="247"/>
      <c r="T239" s="247"/>
      <c r="U239" s="247"/>
      <c r="V239" s="224"/>
    </row>
    <row r="240" spans="1:28" ht="51.75" customHeight="1" x14ac:dyDescent="0.35">
      <c r="A240" s="247"/>
      <c r="B240" s="247"/>
      <c r="C240" s="249"/>
      <c r="D240" s="247"/>
      <c r="E240" s="247"/>
      <c r="F240" s="247"/>
      <c r="G240" s="247"/>
      <c r="H240" s="247"/>
      <c r="I240" s="61" t="s">
        <v>218</v>
      </c>
      <c r="J240" s="247"/>
      <c r="K240" s="247"/>
      <c r="L240" s="247"/>
      <c r="P240" s="247"/>
      <c r="Q240" s="247"/>
      <c r="R240" s="247"/>
      <c r="S240" s="247"/>
      <c r="T240" s="247"/>
      <c r="U240" s="247"/>
      <c r="V240" s="224"/>
    </row>
    <row r="241" spans="1:22" ht="51.75" customHeight="1" x14ac:dyDescent="0.35">
      <c r="A241" s="247"/>
      <c r="B241" s="247"/>
      <c r="C241" s="249"/>
      <c r="D241" s="247"/>
      <c r="E241" s="247"/>
      <c r="F241" s="247"/>
      <c r="G241" s="247"/>
      <c r="H241" s="247"/>
      <c r="I241" s="247"/>
      <c r="J241" s="247"/>
      <c r="K241" s="247"/>
      <c r="L241" s="247"/>
      <c r="P241" s="247"/>
      <c r="Q241" s="247"/>
      <c r="R241" s="247"/>
      <c r="S241" s="247"/>
      <c r="T241" s="247"/>
      <c r="U241" s="247"/>
      <c r="V241" s="224"/>
    </row>
    <row r="242" spans="1:22" ht="51.75" customHeight="1" x14ac:dyDescent="0.35">
      <c r="A242" s="247"/>
      <c r="B242" s="247"/>
      <c r="C242" s="249"/>
      <c r="D242" s="247"/>
      <c r="E242" s="247"/>
      <c r="F242" s="247"/>
      <c r="G242" s="247"/>
      <c r="H242" s="247"/>
      <c r="I242" s="247"/>
      <c r="J242" s="247"/>
      <c r="K242" s="247"/>
      <c r="L242" s="247"/>
      <c r="P242" s="247"/>
      <c r="Q242" s="247"/>
      <c r="R242" s="247"/>
      <c r="S242" s="247"/>
      <c r="T242" s="247"/>
      <c r="U242" s="247"/>
      <c r="V242" s="224"/>
    </row>
    <row r="243" spans="1:22" ht="51.75" customHeight="1" x14ac:dyDescent="0.35">
      <c r="A243" s="247"/>
      <c r="B243" s="247"/>
      <c r="C243" s="249"/>
      <c r="D243" s="247"/>
      <c r="E243" s="247"/>
      <c r="F243" s="247"/>
      <c r="G243" s="247"/>
      <c r="H243" s="247"/>
      <c r="I243" s="247"/>
      <c r="J243" s="247"/>
      <c r="K243" s="247"/>
      <c r="L243" s="247"/>
      <c r="P243" s="247"/>
      <c r="Q243" s="247"/>
      <c r="R243" s="247"/>
      <c r="S243" s="247"/>
      <c r="T243" s="247"/>
      <c r="U243" s="247"/>
      <c r="V243" s="224"/>
    </row>
    <row r="244" spans="1:22" ht="51.75" customHeight="1" x14ac:dyDescent="0.35">
      <c r="A244" s="247"/>
      <c r="B244" s="247"/>
      <c r="C244" s="249"/>
      <c r="D244" s="247"/>
      <c r="E244" s="247"/>
      <c r="F244" s="247"/>
      <c r="G244" s="247"/>
      <c r="H244" s="247"/>
      <c r="I244" s="247"/>
      <c r="J244" s="247"/>
      <c r="K244" s="247"/>
      <c r="L244" s="247"/>
      <c r="P244" s="247"/>
      <c r="Q244" s="247"/>
      <c r="R244" s="247"/>
      <c r="S244" s="247"/>
      <c r="T244" s="247"/>
      <c r="U244" s="247"/>
      <c r="V244" s="224"/>
    </row>
    <row r="245" spans="1:22" ht="51.75" customHeight="1" x14ac:dyDescent="0.35">
      <c r="A245" s="247"/>
      <c r="B245" s="247"/>
      <c r="C245" s="249"/>
      <c r="D245" s="247"/>
      <c r="E245" s="247"/>
      <c r="F245" s="247"/>
      <c r="G245" s="247"/>
      <c r="H245" s="247"/>
      <c r="I245" s="247"/>
      <c r="J245" s="247"/>
      <c r="K245" s="247"/>
      <c r="L245" s="247"/>
      <c r="P245" s="247"/>
      <c r="Q245" s="247"/>
      <c r="R245" s="247"/>
      <c r="S245" s="247"/>
      <c r="T245" s="247"/>
      <c r="U245" s="247"/>
      <c r="V245" s="224"/>
    </row>
    <row r="246" spans="1:22" ht="51.75" customHeight="1" x14ac:dyDescent="0.35">
      <c r="A246" s="247"/>
      <c r="B246" s="247"/>
      <c r="C246" s="249"/>
      <c r="D246" s="247"/>
      <c r="E246" s="247"/>
      <c r="F246" s="247"/>
      <c r="G246" s="247"/>
      <c r="H246" s="247"/>
      <c r="I246" s="247"/>
      <c r="J246" s="247"/>
      <c r="K246" s="247"/>
      <c r="L246" s="247"/>
      <c r="P246" s="247"/>
      <c r="Q246" s="247"/>
      <c r="R246" s="247"/>
      <c r="S246" s="247"/>
      <c r="T246" s="247"/>
      <c r="U246" s="247"/>
      <c r="V246" s="224"/>
    </row>
    <row r="247" spans="1:22" ht="51.75" customHeight="1" x14ac:dyDescent="0.35">
      <c r="A247" s="247"/>
      <c r="B247" s="247"/>
      <c r="C247" s="249"/>
      <c r="D247" s="247"/>
      <c r="E247" s="247"/>
      <c r="F247" s="247"/>
      <c r="G247" s="247"/>
      <c r="H247" s="247"/>
      <c r="I247" s="247"/>
      <c r="J247" s="247"/>
      <c r="K247" s="247"/>
      <c r="L247" s="247"/>
      <c r="P247" s="247"/>
      <c r="Q247" s="247"/>
      <c r="R247" s="247"/>
      <c r="S247" s="247"/>
      <c r="T247" s="247"/>
      <c r="U247" s="247"/>
      <c r="V247" s="224"/>
    </row>
    <row r="248" spans="1:22" ht="51.75" customHeight="1" x14ac:dyDescent="0.35">
      <c r="V248" s="224"/>
    </row>
    <row r="249" spans="1:22" ht="51.75" customHeight="1" x14ac:dyDescent="0.35">
      <c r="V249" s="224"/>
    </row>
    <row r="250" spans="1:22" ht="51.75" customHeight="1" x14ac:dyDescent="0.35">
      <c r="V250" s="224"/>
    </row>
    <row r="251" spans="1:22" ht="51.75" customHeight="1" x14ac:dyDescent="0.35">
      <c r="V251" s="224"/>
    </row>
    <row r="252" spans="1:22" ht="51.75" customHeight="1" x14ac:dyDescent="0.35">
      <c r="V252" s="224"/>
    </row>
    <row r="253" spans="1:22" ht="51.75" customHeight="1" x14ac:dyDescent="0.35">
      <c r="V253" s="224"/>
    </row>
    <row r="254" spans="1:22" ht="51.75" customHeight="1" x14ac:dyDescent="0.35">
      <c r="V254" s="224"/>
    </row>
    <row r="255" spans="1:22" ht="51.75" customHeight="1" x14ac:dyDescent="0.35">
      <c r="V255" s="224"/>
    </row>
    <row r="256" spans="1:22" ht="51.75" customHeight="1" x14ac:dyDescent="0.35">
      <c r="V256" s="224"/>
    </row>
    <row r="257" spans="22:22" ht="51.75" customHeight="1" x14ac:dyDescent="0.35">
      <c r="V257" s="224"/>
    </row>
    <row r="258" spans="22:22" ht="51.75" customHeight="1" x14ac:dyDescent="0.35">
      <c r="V258" s="224"/>
    </row>
    <row r="259" spans="22:22" ht="51.75" customHeight="1" x14ac:dyDescent="0.35">
      <c r="V259" s="224"/>
    </row>
    <row r="260" spans="22:22" ht="51.75" customHeight="1" x14ac:dyDescent="0.35">
      <c r="V260" s="224"/>
    </row>
    <row r="261" spans="22:22" ht="51.75" customHeight="1" x14ac:dyDescent="0.35">
      <c r="V261" s="224"/>
    </row>
    <row r="262" spans="22:22" ht="51.75" customHeight="1" x14ac:dyDescent="0.35">
      <c r="V262" s="224"/>
    </row>
    <row r="263" spans="22:22" ht="51.75" customHeight="1" x14ac:dyDescent="0.35">
      <c r="V263" s="224"/>
    </row>
    <row r="264" spans="22:22" ht="51.75" customHeight="1" x14ac:dyDescent="0.35">
      <c r="V264" s="224"/>
    </row>
    <row r="265" spans="22:22" ht="51.75" customHeight="1" x14ac:dyDescent="0.35">
      <c r="V265" s="224"/>
    </row>
    <row r="266" spans="22:22" ht="51.75" customHeight="1" x14ac:dyDescent="0.35">
      <c r="V266" s="224"/>
    </row>
    <row r="267" spans="22:22" ht="51.75" customHeight="1" x14ac:dyDescent="0.35">
      <c r="V267" s="224"/>
    </row>
    <row r="268" spans="22:22" ht="51.75" customHeight="1" x14ac:dyDescent="0.35">
      <c r="V268" s="224"/>
    </row>
    <row r="269" spans="22:22" ht="51.75" customHeight="1" x14ac:dyDescent="0.35">
      <c r="V269" s="224"/>
    </row>
    <row r="270" spans="22:22" ht="51.75" customHeight="1" x14ac:dyDescent="0.35">
      <c r="V270" s="224"/>
    </row>
    <row r="271" spans="22:22" ht="51.75" customHeight="1" x14ac:dyDescent="0.35">
      <c r="V271" s="224"/>
    </row>
    <row r="272" spans="22:22" ht="51.75" customHeight="1" x14ac:dyDescent="0.35">
      <c r="V272" s="224"/>
    </row>
    <row r="273" spans="22:22" ht="51.75" customHeight="1" x14ac:dyDescent="0.35">
      <c r="V273" s="224"/>
    </row>
    <row r="274" spans="22:22" ht="51.75" customHeight="1" x14ac:dyDescent="0.35">
      <c r="V274" s="224"/>
    </row>
    <row r="275" spans="22:22" ht="51.75" customHeight="1" x14ac:dyDescent="0.35">
      <c r="V275" s="224"/>
    </row>
    <row r="276" spans="22:22" ht="51.75" customHeight="1" x14ac:dyDescent="0.35">
      <c r="V276" s="224"/>
    </row>
    <row r="277" spans="22:22" ht="51.75" customHeight="1" x14ac:dyDescent="0.35">
      <c r="V277" s="224"/>
    </row>
    <row r="278" spans="22:22" ht="51.75" customHeight="1" x14ac:dyDescent="0.35">
      <c r="V278" s="224"/>
    </row>
    <row r="279" spans="22:22" ht="51.75" customHeight="1" x14ac:dyDescent="0.35">
      <c r="V279" s="224"/>
    </row>
    <row r="280" spans="22:22" ht="51.75" customHeight="1" x14ac:dyDescent="0.35">
      <c r="V280" s="224"/>
    </row>
    <row r="281" spans="22:22" ht="51.75" customHeight="1" x14ac:dyDescent="0.35">
      <c r="V281" s="224"/>
    </row>
    <row r="282" spans="22:22" ht="51.75" customHeight="1" x14ac:dyDescent="0.35">
      <c r="V282" s="224"/>
    </row>
    <row r="283" spans="22:22" ht="51.75" customHeight="1" x14ac:dyDescent="0.35">
      <c r="V283" s="224"/>
    </row>
    <row r="284" spans="22:22" ht="51.75" customHeight="1" x14ac:dyDescent="0.35">
      <c r="V284" s="224"/>
    </row>
    <row r="285" spans="22:22" ht="51.75" customHeight="1" x14ac:dyDescent="0.35">
      <c r="V285" s="224"/>
    </row>
    <row r="286" spans="22:22" ht="51.75" customHeight="1" x14ac:dyDescent="0.35">
      <c r="V286" s="224"/>
    </row>
    <row r="287" spans="22:22" ht="51.75" customHeight="1" x14ac:dyDescent="0.35">
      <c r="V287" s="224"/>
    </row>
    <row r="288" spans="22:22" ht="51.75" customHeight="1" x14ac:dyDescent="0.35">
      <c r="V288" s="224"/>
    </row>
    <row r="289" spans="22:22" ht="51.75" customHeight="1" x14ac:dyDescent="0.35">
      <c r="V289" s="224"/>
    </row>
    <row r="290" spans="22:22" ht="51.75" customHeight="1" x14ac:dyDescent="0.35">
      <c r="V290" s="224"/>
    </row>
    <row r="291" spans="22:22" ht="51.75" customHeight="1" x14ac:dyDescent="0.35">
      <c r="V291" s="224"/>
    </row>
    <row r="292" spans="22:22" ht="51.75" customHeight="1" x14ac:dyDescent="0.35">
      <c r="V292" s="224"/>
    </row>
    <row r="293" spans="22:22" ht="51.75" customHeight="1" x14ac:dyDescent="0.35">
      <c r="V293" s="224"/>
    </row>
    <row r="294" spans="22:22" ht="51.75" customHeight="1" x14ac:dyDescent="0.35">
      <c r="V294" s="224"/>
    </row>
    <row r="295" spans="22:22" ht="51.75" customHeight="1" x14ac:dyDescent="0.35">
      <c r="V295" s="224"/>
    </row>
    <row r="296" spans="22:22" ht="51.75" customHeight="1" x14ac:dyDescent="0.35">
      <c r="V296" s="224"/>
    </row>
    <row r="297" spans="22:22" ht="51.75" customHeight="1" x14ac:dyDescent="0.35">
      <c r="V297" s="224"/>
    </row>
    <row r="298" spans="22:22" ht="51.75" customHeight="1" x14ac:dyDescent="0.35">
      <c r="V298" s="224"/>
    </row>
    <row r="299" spans="22:22" ht="51.75" customHeight="1" x14ac:dyDescent="0.35">
      <c r="V299" s="224"/>
    </row>
    <row r="300" spans="22:22" ht="51.75" customHeight="1" x14ac:dyDescent="0.35">
      <c r="V300" s="224"/>
    </row>
    <row r="301" spans="22:22" ht="51.75" customHeight="1" x14ac:dyDescent="0.35">
      <c r="V301" s="224"/>
    </row>
    <row r="302" spans="22:22" ht="51.75" customHeight="1" x14ac:dyDescent="0.35">
      <c r="V302" s="224"/>
    </row>
    <row r="303" spans="22:22" ht="51.75" customHeight="1" x14ac:dyDescent="0.35">
      <c r="V303" s="224"/>
    </row>
    <row r="304" spans="22:22" ht="51.75" customHeight="1" x14ac:dyDescent="0.35">
      <c r="V304" s="224"/>
    </row>
    <row r="305" spans="22:22" ht="51.75" customHeight="1" x14ac:dyDescent="0.35">
      <c r="V305" s="224"/>
    </row>
    <row r="306" spans="22:22" ht="51.75" customHeight="1" x14ac:dyDescent="0.35">
      <c r="V306" s="224"/>
    </row>
    <row r="307" spans="22:22" ht="51.75" customHeight="1" x14ac:dyDescent="0.35">
      <c r="V307" s="224"/>
    </row>
    <row r="308" spans="22:22" ht="51.75" customHeight="1" x14ac:dyDescent="0.35">
      <c r="V308" s="224"/>
    </row>
    <row r="309" spans="22:22" ht="51.75" customHeight="1" x14ac:dyDescent="0.35">
      <c r="V309" s="224"/>
    </row>
    <row r="310" spans="22:22" ht="51.75" customHeight="1" x14ac:dyDescent="0.35">
      <c r="V310" s="224"/>
    </row>
    <row r="311" spans="22:22" ht="51.75" customHeight="1" x14ac:dyDescent="0.35">
      <c r="V311" s="224"/>
    </row>
    <row r="312" spans="22:22" ht="51.75" customHeight="1" x14ac:dyDescent="0.35">
      <c r="V312" s="224"/>
    </row>
    <row r="313" spans="22:22" ht="51.75" customHeight="1" x14ac:dyDescent="0.35">
      <c r="V313" s="224"/>
    </row>
    <row r="314" spans="22:22" ht="51.75" customHeight="1" x14ac:dyDescent="0.35">
      <c r="V314" s="224"/>
    </row>
    <row r="315" spans="22:22" ht="51.75" customHeight="1" x14ac:dyDescent="0.35">
      <c r="V315" s="224"/>
    </row>
    <row r="316" spans="22:22" ht="51.75" customHeight="1" x14ac:dyDescent="0.35">
      <c r="V316" s="224"/>
    </row>
    <row r="317" spans="22:22" ht="51.75" customHeight="1" x14ac:dyDescent="0.35">
      <c r="V317" s="224"/>
    </row>
    <row r="318" spans="22:22" ht="51.75" customHeight="1" x14ac:dyDescent="0.35">
      <c r="V318" s="224"/>
    </row>
    <row r="319" spans="22:22" ht="51.75" customHeight="1" x14ac:dyDescent="0.35">
      <c r="V319" s="224"/>
    </row>
    <row r="320" spans="22:22" ht="51.75" customHeight="1" x14ac:dyDescent="0.35">
      <c r="V320" s="224"/>
    </row>
    <row r="321" spans="22:22" ht="51.75" customHeight="1" x14ac:dyDescent="0.35">
      <c r="V321" s="224"/>
    </row>
    <row r="322" spans="22:22" ht="51.75" customHeight="1" x14ac:dyDescent="0.35">
      <c r="V322" s="224"/>
    </row>
    <row r="323" spans="22:22" ht="51.75" customHeight="1" x14ac:dyDescent="0.35">
      <c r="V323" s="224"/>
    </row>
    <row r="324" spans="22:22" ht="51.75" customHeight="1" x14ac:dyDescent="0.35">
      <c r="V324" s="224"/>
    </row>
    <row r="325" spans="22:22" ht="51.75" customHeight="1" x14ac:dyDescent="0.35">
      <c r="V325" s="224"/>
    </row>
    <row r="326" spans="22:22" ht="51.75" customHeight="1" x14ac:dyDescent="0.35">
      <c r="V326" s="224"/>
    </row>
    <row r="327" spans="22:22" ht="51.75" customHeight="1" x14ac:dyDescent="0.35">
      <c r="V327" s="224"/>
    </row>
    <row r="328" spans="22:22" ht="51.75" customHeight="1" x14ac:dyDescent="0.35">
      <c r="V328" s="224"/>
    </row>
    <row r="329" spans="22:22" ht="51.75" customHeight="1" x14ac:dyDescent="0.35">
      <c r="V329" s="224"/>
    </row>
    <row r="330" spans="22:22" ht="51.75" customHeight="1" x14ac:dyDescent="0.35">
      <c r="V330" s="224"/>
    </row>
    <row r="331" spans="22:22" ht="51.75" customHeight="1" x14ac:dyDescent="0.35">
      <c r="V331" s="224"/>
    </row>
    <row r="332" spans="22:22" ht="51.75" customHeight="1" x14ac:dyDescent="0.35">
      <c r="V332" s="224"/>
    </row>
    <row r="333" spans="22:22" ht="51.75" customHeight="1" x14ac:dyDescent="0.35">
      <c r="V333" s="224"/>
    </row>
    <row r="334" spans="22:22" ht="51.75" customHeight="1" x14ac:dyDescent="0.35">
      <c r="V334" s="224"/>
    </row>
    <row r="335" spans="22:22" ht="51.75" customHeight="1" x14ac:dyDescent="0.35">
      <c r="V335" s="224"/>
    </row>
    <row r="336" spans="22:22" ht="51.75" customHeight="1" x14ac:dyDescent="0.35">
      <c r="V336" s="224"/>
    </row>
    <row r="337" spans="22:22" ht="51.75" customHeight="1" x14ac:dyDescent="0.35">
      <c r="V337" s="224"/>
    </row>
    <row r="338" spans="22:22" ht="51.75" customHeight="1" x14ac:dyDescent="0.35">
      <c r="V338" s="224"/>
    </row>
    <row r="339" spans="22:22" ht="51.75" customHeight="1" x14ac:dyDescent="0.35">
      <c r="V339" s="224"/>
    </row>
    <row r="340" spans="22:22" ht="51.75" customHeight="1" x14ac:dyDescent="0.35">
      <c r="V340" s="224"/>
    </row>
    <row r="341" spans="22:22" ht="51.75" customHeight="1" x14ac:dyDescent="0.35">
      <c r="V341" s="224"/>
    </row>
    <row r="342" spans="22:22" ht="51.75" customHeight="1" x14ac:dyDescent="0.35">
      <c r="V342" s="224"/>
    </row>
    <row r="343" spans="22:22" ht="51.75" customHeight="1" x14ac:dyDescent="0.35">
      <c r="V343" s="224"/>
    </row>
    <row r="344" spans="22:22" ht="51.75" customHeight="1" x14ac:dyDescent="0.35">
      <c r="V344" s="224"/>
    </row>
    <row r="345" spans="22:22" ht="51.75" customHeight="1" x14ac:dyDescent="0.35">
      <c r="V345" s="224"/>
    </row>
    <row r="346" spans="22:22" ht="51.75" customHeight="1" x14ac:dyDescent="0.35">
      <c r="V346" s="224"/>
    </row>
    <row r="347" spans="22:22" ht="51.75" customHeight="1" x14ac:dyDescent="0.35">
      <c r="V347" s="224"/>
    </row>
    <row r="348" spans="22:22" ht="51.75" customHeight="1" x14ac:dyDescent="0.35">
      <c r="V348" s="224"/>
    </row>
    <row r="349" spans="22:22" ht="51.75" customHeight="1" x14ac:dyDescent="0.35">
      <c r="V349" s="224"/>
    </row>
    <row r="350" spans="22:22" ht="51.75" customHeight="1" x14ac:dyDescent="0.35">
      <c r="V350" s="224"/>
    </row>
    <row r="351" spans="22:22" ht="51.75" customHeight="1" x14ac:dyDescent="0.35">
      <c r="V351" s="224"/>
    </row>
    <row r="352" spans="22:22" ht="51.75" customHeight="1" x14ac:dyDescent="0.35">
      <c r="V352" s="224"/>
    </row>
    <row r="353" spans="22:22" ht="51.75" customHeight="1" x14ac:dyDescent="0.35">
      <c r="V353" s="224"/>
    </row>
    <row r="354" spans="22:22" ht="51.75" customHeight="1" x14ac:dyDescent="0.35">
      <c r="V354" s="224"/>
    </row>
    <row r="355" spans="22:22" ht="51.75" customHeight="1" x14ac:dyDescent="0.35">
      <c r="V355" s="224"/>
    </row>
    <row r="356" spans="22:22" ht="51.75" customHeight="1" x14ac:dyDescent="0.35">
      <c r="V356" s="224"/>
    </row>
    <row r="357" spans="22:22" ht="51.75" customHeight="1" x14ac:dyDescent="0.35">
      <c r="V357" s="224"/>
    </row>
    <row r="358" spans="22:22" ht="51.75" customHeight="1" x14ac:dyDescent="0.35">
      <c r="V358" s="224"/>
    </row>
    <row r="359" spans="22:22" ht="51.75" customHeight="1" x14ac:dyDescent="0.35">
      <c r="V359" s="224"/>
    </row>
    <row r="360" spans="22:22" ht="51.75" customHeight="1" x14ac:dyDescent="0.35">
      <c r="V360" s="224"/>
    </row>
    <row r="361" spans="22:22" ht="51.75" customHeight="1" x14ac:dyDescent="0.35">
      <c r="V361" s="224"/>
    </row>
    <row r="362" spans="22:22" ht="51.75" customHeight="1" x14ac:dyDescent="0.35">
      <c r="V362" s="224"/>
    </row>
    <row r="363" spans="22:22" ht="51.75" customHeight="1" x14ac:dyDescent="0.35">
      <c r="V363" s="224"/>
    </row>
    <row r="364" spans="22:22" ht="51.75" customHeight="1" x14ac:dyDescent="0.35">
      <c r="V364" s="224"/>
    </row>
    <row r="365" spans="22:22" ht="51.75" customHeight="1" x14ac:dyDescent="0.35">
      <c r="V365" s="224"/>
    </row>
    <row r="366" spans="22:22" ht="51.75" customHeight="1" x14ac:dyDescent="0.35">
      <c r="V366" s="224"/>
    </row>
    <row r="367" spans="22:22" ht="51.75" customHeight="1" x14ac:dyDescent="0.35">
      <c r="V367" s="224"/>
    </row>
    <row r="368" spans="22:22" ht="51.75" customHeight="1" x14ac:dyDescent="0.35">
      <c r="V368" s="224"/>
    </row>
    <row r="369" spans="22:22" ht="51.75" customHeight="1" x14ac:dyDescent="0.35">
      <c r="V369" s="224"/>
    </row>
    <row r="370" spans="22:22" ht="51.75" customHeight="1" x14ac:dyDescent="0.35">
      <c r="V370" s="224"/>
    </row>
    <row r="371" spans="22:22" ht="51.75" customHeight="1" x14ac:dyDescent="0.35">
      <c r="V371" s="224"/>
    </row>
    <row r="372" spans="22:22" ht="51.75" customHeight="1" x14ac:dyDescent="0.35">
      <c r="V372" s="224"/>
    </row>
    <row r="373" spans="22:22" ht="51.75" customHeight="1" x14ac:dyDescent="0.35">
      <c r="V373" s="224"/>
    </row>
    <row r="374" spans="22:22" ht="51.75" customHeight="1" x14ac:dyDescent="0.35">
      <c r="V374" s="224"/>
    </row>
    <row r="375" spans="22:22" ht="51.75" customHeight="1" x14ac:dyDescent="0.35">
      <c r="V375" s="224"/>
    </row>
    <row r="376" spans="22:22" ht="51.75" customHeight="1" x14ac:dyDescent="0.35">
      <c r="V376" s="224"/>
    </row>
    <row r="377" spans="22:22" ht="51.75" customHeight="1" x14ac:dyDescent="0.35">
      <c r="V377" s="224"/>
    </row>
    <row r="378" spans="22:22" ht="51.75" customHeight="1" x14ac:dyDescent="0.35">
      <c r="V378" s="224"/>
    </row>
    <row r="379" spans="22:22" ht="51.75" customHeight="1" x14ac:dyDescent="0.35">
      <c r="V379" s="224"/>
    </row>
    <row r="380" spans="22:22" ht="51.75" customHeight="1" x14ac:dyDescent="0.35">
      <c r="V380" s="224"/>
    </row>
    <row r="381" spans="22:22" ht="51.75" customHeight="1" x14ac:dyDescent="0.35">
      <c r="V381" s="224"/>
    </row>
    <row r="382" spans="22:22" ht="51.75" customHeight="1" x14ac:dyDescent="0.35">
      <c r="V382" s="224"/>
    </row>
    <row r="383" spans="22:22" ht="51.75" customHeight="1" x14ac:dyDescent="0.35">
      <c r="V383" s="224"/>
    </row>
    <row r="384" spans="22:22" ht="51.75" customHeight="1" x14ac:dyDescent="0.35">
      <c r="V384" s="224"/>
    </row>
    <row r="385" spans="22:22" ht="51.75" customHeight="1" x14ac:dyDescent="0.35">
      <c r="V385" s="224"/>
    </row>
    <row r="386" spans="22:22" ht="51.75" customHeight="1" x14ac:dyDescent="0.35">
      <c r="V386" s="224"/>
    </row>
    <row r="387" spans="22:22" ht="51.75" customHeight="1" x14ac:dyDescent="0.35">
      <c r="V387" s="224"/>
    </row>
    <row r="388" spans="22:22" ht="51.75" customHeight="1" x14ac:dyDescent="0.35">
      <c r="V388" s="224"/>
    </row>
    <row r="389" spans="22:22" ht="51.75" customHeight="1" x14ac:dyDescent="0.35">
      <c r="V389" s="224"/>
    </row>
    <row r="390" spans="22:22" ht="51.75" customHeight="1" x14ac:dyDescent="0.35">
      <c r="V390" s="224"/>
    </row>
    <row r="391" spans="22:22" ht="51.75" customHeight="1" x14ac:dyDescent="0.35">
      <c r="V391" s="224"/>
    </row>
    <row r="392" spans="22:22" ht="51.75" customHeight="1" x14ac:dyDescent="0.35">
      <c r="V392" s="224"/>
    </row>
    <row r="393" spans="22:22" ht="51.75" customHeight="1" x14ac:dyDescent="0.35">
      <c r="V393" s="224"/>
    </row>
    <row r="394" spans="22:22" ht="51.75" customHeight="1" x14ac:dyDescent="0.35">
      <c r="V394" s="224"/>
    </row>
    <row r="395" spans="22:22" ht="51.75" customHeight="1" x14ac:dyDescent="0.35">
      <c r="V395" s="224"/>
    </row>
    <row r="396" spans="22:22" ht="51.75" customHeight="1" x14ac:dyDescent="0.35">
      <c r="V396" s="224"/>
    </row>
    <row r="397" spans="22:22" ht="51.75" customHeight="1" x14ac:dyDescent="0.35">
      <c r="V397" s="224"/>
    </row>
    <row r="398" spans="22:22" ht="51.75" customHeight="1" x14ac:dyDescent="0.35">
      <c r="V398" s="224"/>
    </row>
    <row r="399" spans="22:22" ht="51.75" customHeight="1" x14ac:dyDescent="0.35">
      <c r="V399" s="224"/>
    </row>
    <row r="400" spans="22:22" ht="51.75" customHeight="1" x14ac:dyDescent="0.35">
      <c r="V400" s="224"/>
    </row>
    <row r="401" spans="22:22" ht="51.75" customHeight="1" x14ac:dyDescent="0.35">
      <c r="V401" s="224"/>
    </row>
    <row r="402" spans="22:22" ht="51.75" customHeight="1" x14ac:dyDescent="0.35">
      <c r="V402" s="224"/>
    </row>
    <row r="403" spans="22:22" ht="51.75" customHeight="1" x14ac:dyDescent="0.35">
      <c r="V403" s="224"/>
    </row>
    <row r="404" spans="22:22" ht="51.75" customHeight="1" x14ac:dyDescent="0.35">
      <c r="V404" s="224"/>
    </row>
    <row r="405" spans="22:22" ht="51.75" customHeight="1" x14ac:dyDescent="0.35">
      <c r="V405" s="224"/>
    </row>
    <row r="406" spans="22:22" ht="51.75" customHeight="1" x14ac:dyDescent="0.35">
      <c r="V406" s="224"/>
    </row>
    <row r="407" spans="22:22" ht="51.75" customHeight="1" x14ac:dyDescent="0.35">
      <c r="V407" s="224"/>
    </row>
    <row r="408" spans="22:22" ht="51.75" customHeight="1" x14ac:dyDescent="0.35">
      <c r="V408" s="224"/>
    </row>
    <row r="409" spans="22:22" ht="51.75" customHeight="1" x14ac:dyDescent="0.35">
      <c r="V409" s="224"/>
    </row>
    <row r="410" spans="22:22" ht="51.75" customHeight="1" x14ac:dyDescent="0.35">
      <c r="V410" s="224"/>
    </row>
    <row r="411" spans="22:22" ht="51.75" customHeight="1" x14ac:dyDescent="0.35">
      <c r="V411" s="224"/>
    </row>
    <row r="412" spans="22:22" ht="51.75" customHeight="1" x14ac:dyDescent="0.35">
      <c r="V412" s="224"/>
    </row>
    <row r="413" spans="22:22" ht="51.75" customHeight="1" x14ac:dyDescent="0.35">
      <c r="V413" s="224"/>
    </row>
    <row r="414" spans="22:22" ht="51.75" customHeight="1" x14ac:dyDescent="0.35">
      <c r="V414" s="224"/>
    </row>
    <row r="415" spans="22:22" ht="51.75" customHeight="1" x14ac:dyDescent="0.35">
      <c r="V415" s="224"/>
    </row>
    <row r="416" spans="22:22" ht="51.75" customHeight="1" x14ac:dyDescent="0.35">
      <c r="V416" s="224"/>
    </row>
    <row r="417" spans="22:22" ht="51.75" customHeight="1" x14ac:dyDescent="0.35">
      <c r="V417" s="224"/>
    </row>
    <row r="418" spans="22:22" ht="51.75" customHeight="1" x14ac:dyDescent="0.35">
      <c r="V418" s="224"/>
    </row>
    <row r="419" spans="22:22" ht="51.75" customHeight="1" x14ac:dyDescent="0.35">
      <c r="V419" s="224"/>
    </row>
    <row r="420" spans="22:22" ht="51.75" customHeight="1" x14ac:dyDescent="0.35">
      <c r="V420" s="224"/>
    </row>
    <row r="421" spans="22:22" ht="51.75" customHeight="1" x14ac:dyDescent="0.35">
      <c r="V421" s="224"/>
    </row>
    <row r="422" spans="22:22" ht="51.75" customHeight="1" x14ac:dyDescent="0.35">
      <c r="V422" s="224"/>
    </row>
    <row r="423" spans="22:22" ht="51.75" customHeight="1" x14ac:dyDescent="0.35">
      <c r="V423" s="224"/>
    </row>
    <row r="424" spans="22:22" ht="51.75" customHeight="1" x14ac:dyDescent="0.35">
      <c r="V424" s="224"/>
    </row>
    <row r="425" spans="22:22" ht="51.75" customHeight="1" x14ac:dyDescent="0.35">
      <c r="V425" s="224"/>
    </row>
    <row r="426" spans="22:22" ht="51.75" customHeight="1" x14ac:dyDescent="0.35">
      <c r="V426" s="224"/>
    </row>
    <row r="427" spans="22:22" ht="51.75" customHeight="1" x14ac:dyDescent="0.35">
      <c r="V427" s="224"/>
    </row>
    <row r="428" spans="22:22" ht="51.75" customHeight="1" x14ac:dyDescent="0.35">
      <c r="V428" s="224"/>
    </row>
    <row r="429" spans="22:22" ht="51.75" customHeight="1" x14ac:dyDescent="0.35">
      <c r="V429" s="224"/>
    </row>
    <row r="430" spans="22:22" ht="51.75" customHeight="1" x14ac:dyDescent="0.35">
      <c r="V430" s="224"/>
    </row>
    <row r="431" spans="22:22" ht="51.75" customHeight="1" x14ac:dyDescent="0.35">
      <c r="V431" s="224"/>
    </row>
    <row r="432" spans="22:22" ht="51.75" customHeight="1" x14ac:dyDescent="0.35">
      <c r="V432" s="224"/>
    </row>
    <row r="433" spans="22:22" ht="51.75" customHeight="1" x14ac:dyDescent="0.35">
      <c r="V433" s="224"/>
    </row>
    <row r="434" spans="22:22" ht="51.75" customHeight="1" x14ac:dyDescent="0.35">
      <c r="V434" s="224"/>
    </row>
    <row r="435" spans="22:22" ht="51.75" customHeight="1" x14ac:dyDescent="0.35">
      <c r="V435" s="224"/>
    </row>
    <row r="436" spans="22:22" ht="51.75" customHeight="1" x14ac:dyDescent="0.35">
      <c r="V436" s="224"/>
    </row>
    <row r="437" spans="22:22" ht="51.75" customHeight="1" x14ac:dyDescent="0.35">
      <c r="V437" s="224"/>
    </row>
    <row r="438" spans="22:22" ht="51.75" customHeight="1" x14ac:dyDescent="0.35">
      <c r="V438" s="224"/>
    </row>
    <row r="439" spans="22:22" ht="51.75" customHeight="1" x14ac:dyDescent="0.35">
      <c r="V439" s="224"/>
    </row>
    <row r="440" spans="22:22" ht="51.75" customHeight="1" x14ac:dyDescent="0.35">
      <c r="V440" s="224"/>
    </row>
    <row r="441" spans="22:22" ht="51.75" customHeight="1" x14ac:dyDescent="0.35">
      <c r="V441" s="224"/>
    </row>
    <row r="442" spans="22:22" ht="51.75" customHeight="1" x14ac:dyDescent="0.35">
      <c r="V442" s="224"/>
    </row>
    <row r="443" spans="22:22" ht="51.75" customHeight="1" x14ac:dyDescent="0.35">
      <c r="V443" s="224"/>
    </row>
    <row r="444" spans="22:22" ht="51.75" customHeight="1" x14ac:dyDescent="0.35">
      <c r="V444" s="224"/>
    </row>
    <row r="445" spans="22:22" ht="51.75" customHeight="1" x14ac:dyDescent="0.35">
      <c r="V445" s="224"/>
    </row>
    <row r="446" spans="22:22" ht="51.75" customHeight="1" x14ac:dyDescent="0.35">
      <c r="V446" s="224"/>
    </row>
    <row r="447" spans="22:22" ht="51.75" customHeight="1" x14ac:dyDescent="0.35">
      <c r="V447" s="224"/>
    </row>
    <row r="448" spans="22:22" ht="51.75" customHeight="1" x14ac:dyDescent="0.35">
      <c r="V448" s="224"/>
    </row>
    <row r="449" spans="22:22" ht="51.75" customHeight="1" x14ac:dyDescent="0.35">
      <c r="V449" s="224"/>
    </row>
    <row r="450" spans="22:22" ht="51.75" customHeight="1" x14ac:dyDescent="0.35">
      <c r="V450" s="224"/>
    </row>
    <row r="451" spans="22:22" ht="51.75" customHeight="1" x14ac:dyDescent="0.35">
      <c r="V451" s="224"/>
    </row>
    <row r="452" spans="22:22" ht="51.75" customHeight="1" x14ac:dyDescent="0.35">
      <c r="V452" s="224"/>
    </row>
    <row r="453" spans="22:22" ht="51.75" customHeight="1" x14ac:dyDescent="0.35">
      <c r="V453" s="224"/>
    </row>
    <row r="454" spans="22:22" ht="51.75" customHeight="1" x14ac:dyDescent="0.35">
      <c r="V454" s="224"/>
    </row>
    <row r="455" spans="22:22" ht="51.75" customHeight="1" x14ac:dyDescent="0.35">
      <c r="V455" s="224"/>
    </row>
    <row r="456" spans="22:22" ht="51.75" customHeight="1" x14ac:dyDescent="0.35">
      <c r="V456" s="224"/>
    </row>
    <row r="457" spans="22:22" ht="51.75" customHeight="1" x14ac:dyDescent="0.35">
      <c r="V457" s="224"/>
    </row>
    <row r="458" spans="22:22" ht="51.75" customHeight="1" x14ac:dyDescent="0.35">
      <c r="V458" s="224"/>
    </row>
    <row r="459" spans="22:22" ht="51.75" customHeight="1" x14ac:dyDescent="0.35">
      <c r="V459" s="224"/>
    </row>
    <row r="460" spans="22:22" ht="51.75" customHeight="1" x14ac:dyDescent="0.35">
      <c r="V460" s="224"/>
    </row>
    <row r="461" spans="22:22" ht="51.75" customHeight="1" x14ac:dyDescent="0.35">
      <c r="V461" s="224"/>
    </row>
    <row r="462" spans="22:22" ht="51.75" customHeight="1" x14ac:dyDescent="0.35">
      <c r="V462" s="224"/>
    </row>
    <row r="463" spans="22:22" ht="51.75" customHeight="1" x14ac:dyDescent="0.35">
      <c r="V463" s="224"/>
    </row>
    <row r="464" spans="22:22" ht="51.75" customHeight="1" x14ac:dyDescent="0.35">
      <c r="V464" s="224"/>
    </row>
    <row r="465" spans="22:22" ht="51.75" customHeight="1" x14ac:dyDescent="0.35">
      <c r="V465" s="224"/>
    </row>
    <row r="466" spans="22:22" ht="51.75" customHeight="1" x14ac:dyDescent="0.35">
      <c r="V466" s="224"/>
    </row>
    <row r="467" spans="22:22" ht="51.75" customHeight="1" x14ac:dyDescent="0.35">
      <c r="V467" s="224"/>
    </row>
    <row r="468" spans="22:22" ht="51.75" customHeight="1" x14ac:dyDescent="0.35">
      <c r="V468" s="224"/>
    </row>
    <row r="469" spans="22:22" ht="51.75" customHeight="1" x14ac:dyDescent="0.35">
      <c r="V469" s="224"/>
    </row>
    <row r="470" spans="22:22" ht="51.75" customHeight="1" x14ac:dyDescent="0.35">
      <c r="V470" s="248"/>
    </row>
  </sheetData>
  <protectedRanges>
    <protectedRange password="E1A2" sqref="N2:O2 Z165:Z166 Z162 Y2:Z2 AB2 V2" name="Range1"/>
    <protectedRange password="E1A2" sqref="Z167 Z152:Z153 Z156:Z161 Z143:Z150 Y143:Y229 Y3:Z142" name="Range1_1"/>
    <protectedRange password="E1A2" sqref="Z151" name="Range1_2"/>
    <protectedRange password="E1A2" sqref="Z154" name="Range1_3"/>
    <protectedRange password="E1A2" sqref="Z155" name="Range1_4"/>
    <protectedRange password="E1A2" sqref="Z163:Z164" name="Range1_5"/>
    <protectedRange password="E1A2" sqref="Z171:Z174 Z169 Z223 Z217:Z221 Z186:Z193 Z208:Z215 Z225:Z229" name="Range1_6"/>
    <protectedRange password="E1A2" sqref="O230" name="Range1_1_3"/>
    <protectedRange password="E1A2" sqref="L160:L161 L3:L142 L219" name="Range1_1_8_1"/>
    <protectedRange password="E1A2" sqref="N3:N142 N149:N150 N145:N146" name="Range1_1_2_2"/>
    <protectedRange password="E1A2" sqref="O3:O142 O149:O150 O145:O146" name="Range1_1_8_1_1"/>
    <protectedRange password="E1A2" sqref="N230" name="Range1_12_4_1"/>
    <protectedRange password="E1A2" sqref="N147:O147" name="Range1_1_3_3"/>
    <protectedRange password="E1A2" sqref="L143:L144" name="Range1_1_8_1_2"/>
    <protectedRange password="E1A2" sqref="N143" name="Range1_1_2_2_1"/>
    <protectedRange password="E1A2" sqref="O143" name="Range1_1_8_1_1_1"/>
    <protectedRange password="E1A2" sqref="N144:O144" name="Range1_1_3_2_1"/>
    <protectedRange password="E1A2" sqref="O153 O171" name="Range1_1_3_8_1"/>
    <protectedRange password="E1A2" sqref="N153 N171" name="Range1_1_4_4_1"/>
    <protectedRange password="E1A2" sqref="O154 O173" name="Range1_1_3_9_1"/>
    <protectedRange password="E1A2" sqref="N154 N173" name="Range1_1_4_5_1"/>
    <protectedRange password="E1A2" sqref="O155" name="Range1_1_3_10_1"/>
    <protectedRange password="E1A2" sqref="N155" name="Range1_1_4_6_1"/>
    <protectedRange password="E1A2" sqref="O156" name="Range1_1_3_11_1"/>
    <protectedRange password="E1A2" sqref="N156" name="Range1_1_5_1_1"/>
    <protectedRange password="E1A2" sqref="O157" name="Range1_1_3_12_1"/>
    <protectedRange password="E1A2" sqref="N157" name="Range1_1_5_2_1"/>
    <protectedRange password="E1A2" sqref="O158:O159" name="Range1_1_3_13_1"/>
    <protectedRange password="E1A2" sqref="N158:N159" name="Range1_1_6_1_1"/>
    <protectedRange password="E1A2" sqref="O163" name="Range1_1_3_22_1"/>
    <protectedRange password="E1A2" sqref="N163" name="Range1_16_1_1"/>
    <protectedRange password="E1A2" sqref="O162" name="Range1_1_3_23_1"/>
    <protectedRange password="E1A2" sqref="N162" name="Range1_5_1_1_1"/>
    <protectedRange password="E1A2" sqref="O161 O170 O172 O165:O166" name="Range1_1_3_24_1"/>
    <protectedRange password="E1A2" sqref="N161 N170 N172 N165:N166" name="Range1_5_2_1_1"/>
    <protectedRange password="E1A2" sqref="O167" name="Range1_1_3_26_1"/>
    <protectedRange password="E1A2" sqref="N167" name="Range1_6_16_1_1"/>
    <protectedRange password="E1A2" sqref="O168" name="Range1_1_3_27_1"/>
    <protectedRange password="E1A2" sqref="N168" name="Range1_6_16_2_1"/>
    <protectedRange password="E1A2" sqref="O169" name="Range1_1_3_28_1"/>
    <protectedRange password="E1A2" sqref="O174" name="Range1_1_3_35_1"/>
    <protectedRange password="E1A2" sqref="O176" name="Range1_1_3_46_1"/>
    <protectedRange password="E1A2" sqref="O178" name="Range1_1_3_47_1"/>
    <protectedRange password="E1A2" sqref="O186:O187" name="Range1_1_3_51_1"/>
    <protectedRange password="E1A2" sqref="O185" name="Range1_1_3_52_1"/>
    <protectedRange password="E1A2" sqref="O177" name="Range1_1_3_58_1"/>
    <protectedRange password="E1A2" sqref="O224" name="Range1_1_3_80_1_1_1"/>
    <protectedRange password="E1A2" sqref="O225:O226" name="Range1_1_3_81_1_1_1"/>
    <protectedRange password="E1A2" sqref="N225:N226" name="Range1_7_2_1_1_1_1"/>
    <protectedRange password="E1A2" sqref="O227" name="Range1_1_3_81_2_1_1"/>
    <protectedRange password="E1A2" sqref="N228" name="Range1_7_2_4_1_1_1"/>
    <protectedRange password="E1A2" sqref="O188" name="Range1_1_3_50_1_1_1"/>
    <protectedRange password="E1A2" sqref="O189" name="Range1_1_3_49_2_1_1"/>
    <protectedRange password="E1A2" sqref="O190" name="Range1_1_3_48_1_1_1"/>
    <protectedRange password="E1A2" sqref="O196" name="Range1_1_3_61_2"/>
    <protectedRange password="E1A2" sqref="O197 O191:O195" name="Range1_1_3_61_1_1"/>
    <protectedRange password="E1A2" sqref="N197 N191:N195" name="Range1_6_6_1_1"/>
    <protectedRange password="E1A2" sqref="O198:O199" name="Range1_1_3_62_2"/>
    <protectedRange password="E1A2" sqref="N198:N199" name="Range1_6_6_2_1"/>
    <protectedRange password="E1A2" sqref="O200" name="Range1_1_3_62_1_1"/>
    <protectedRange password="E1A2" sqref="N200" name="Range1_6_7_1_1"/>
    <protectedRange password="E1A2" sqref="O201" name="Range1_1_3_63_1_1_1"/>
    <protectedRange password="E1A2" sqref="N201" name="Range1_6_8_1_1_1_1"/>
    <protectedRange password="E1A2" sqref="O202 O205" name="Range1_1_3_63_2_1_1"/>
    <protectedRange password="E1A2" sqref="N203" name="Range1_6_9_1_2_1_1"/>
    <protectedRange password="E1A2" sqref="O204" name="Range1_1_3_64_1_1_1"/>
    <protectedRange password="E1A2" sqref="N204" name="Range1_6_9_2_1_1_1"/>
    <protectedRange password="E1A2" sqref="O212 O206:O207" name="Range1_1_3_64_3_1"/>
    <protectedRange password="E1A2" sqref="N206:N207" name="Range1_6_11_1_1_1_1"/>
    <protectedRange password="E1A2" sqref="O208" name="Range1_1_3_71_2_1_1"/>
    <protectedRange password="E1A2" sqref="O209" name="Range1_1_3_72_2_1_1"/>
    <protectedRange password="E1A2" sqref="O210" name="Range1_1_3_76_4_1_1"/>
    <protectedRange password="E1A2" sqref="O211" name="Range1_1_3_76_5_1_1"/>
    <protectedRange password="E1A2" sqref="O179:O181 O183:O184" name="Range1_1_3_56_3_2"/>
    <protectedRange password="E1A2" sqref="O182" name="Range1_1_3_55_3"/>
    <protectedRange password="E1A2" sqref="O213:O214" name="Range1_1_3_77_3_1"/>
    <protectedRange password="E1A2" sqref="O215:O216" name="Range1_1_3_78_4_1_1"/>
    <protectedRange password="E1A2" sqref="O217" name="Range1_1_3_78_5_1_1"/>
    <protectedRange password="E1A2" sqref="O218" name="Range1_1_3_79_3_1"/>
    <protectedRange password="E1A2" sqref="N218" name="Range1_6_17_1_2_1_1"/>
    <protectedRange password="E1A2" sqref="O219" name="Range1_1_3_79_4_1_1"/>
    <protectedRange password="E1A2" sqref="O160" name="Range1_1_3_14_1_1"/>
    <protectedRange password="E1A2" sqref="N160" name="Range1_1_7_1_1_1"/>
    <protectedRange password="E1A2" sqref="O175" name="Range1_1_3_45_2_1_1"/>
    <protectedRange password="E1A2" sqref="O223" name="Range1_1_3_80_2"/>
    <protectedRange password="E1A2" sqref="N151" name="Range1_1_2_2_1_1"/>
    <protectedRange password="E1A2" sqref="O151" name="Range1_1_8_1_1_1_1"/>
    <protectedRange password="E1A2" sqref="N152" name="Range1_1_2_2_1_1_1"/>
    <protectedRange password="E1A2" sqref="O152" name="Range1_1_8_1_1_1_1_1"/>
    <protectedRange password="E1A2" sqref="N229" name="Range1_1_7_1_1_1_2_1"/>
    <protectedRange password="E1A2" sqref="O229" name="Range1_1_3_14_1_1_2_1"/>
  </protectedRanges>
  <autoFilter ref="A2:AB229" xr:uid="{00000000-0001-0000-0600-000000000000}">
    <sortState xmlns:xlrd2="http://schemas.microsoft.com/office/spreadsheetml/2017/richdata2" ref="A3:AB229">
      <sortCondition ref="A2:A229"/>
    </sortState>
  </autoFilter>
  <phoneticPr fontId="25" type="noConversion"/>
  <conditionalFormatting sqref="J3:J229">
    <cfRule type="cellIs" dxfId="37" priority="155" stopIfTrue="1" operator="equal">
      <formula>"Fail"</formula>
    </cfRule>
    <cfRule type="cellIs" dxfId="36" priority="156" stopIfTrue="1" operator="equal">
      <formula>"Pass"</formula>
    </cfRule>
    <cfRule type="cellIs" dxfId="35" priority="157" stopIfTrue="1" operator="equal">
      <formula>"Info"</formula>
    </cfRule>
  </conditionalFormatting>
  <conditionalFormatting sqref="L3:L150 L152:L229">
    <cfRule type="expression" dxfId="34" priority="147" stopIfTrue="1">
      <formula>ISERROR(AA3)</formula>
    </cfRule>
  </conditionalFormatting>
  <conditionalFormatting sqref="N3:N113">
    <cfRule type="expression" dxfId="33" priority="143" stopIfTrue="1">
      <formula>ISERROR(AB3)</formula>
    </cfRule>
  </conditionalFormatting>
  <conditionalFormatting sqref="N115:N157">
    <cfRule type="expression" dxfId="32" priority="5" stopIfTrue="1">
      <formula>ISERROR(AB115)</formula>
    </cfRule>
  </conditionalFormatting>
  <conditionalFormatting sqref="N160:N171">
    <cfRule type="expression" dxfId="31" priority="3" stopIfTrue="1">
      <formula>ISERROR(AB160)</formula>
    </cfRule>
  </conditionalFormatting>
  <conditionalFormatting sqref="N172:N173">
    <cfRule type="expression" dxfId="30" priority="96" stopIfTrue="1">
      <formula>ISERROR(AC172)</formula>
    </cfRule>
  </conditionalFormatting>
  <conditionalFormatting sqref="N174">
    <cfRule type="expression" dxfId="29" priority="89" stopIfTrue="1">
      <formula>ISERROR(AB174)</formula>
    </cfRule>
  </conditionalFormatting>
  <conditionalFormatting sqref="N176">
    <cfRule type="expression" dxfId="28" priority="93" stopIfTrue="1">
      <formula>ISERROR(AB176)</formula>
    </cfRule>
  </conditionalFormatting>
  <conditionalFormatting sqref="N182">
    <cfRule type="expression" dxfId="27" priority="87" stopIfTrue="1">
      <formula>ISERROR(AB182)</formula>
    </cfRule>
  </conditionalFormatting>
  <conditionalFormatting sqref="N185:N229">
    <cfRule type="expression" dxfId="26" priority="2" stopIfTrue="1">
      <formula>ISERROR(AB185)</formula>
    </cfRule>
  </conditionalFormatting>
  <conditionalFormatting sqref="O3:O157">
    <cfRule type="expression" dxfId="25" priority="6" stopIfTrue="1">
      <formula>ISERROR(AD3)</formula>
    </cfRule>
  </conditionalFormatting>
  <conditionalFormatting sqref="O160:O171">
    <cfRule type="expression" dxfId="24" priority="4" stopIfTrue="1">
      <formula>ISERROR(AD160)</formula>
    </cfRule>
  </conditionalFormatting>
  <conditionalFormatting sqref="O172:O173">
    <cfRule type="expression" dxfId="23" priority="95" stopIfTrue="1">
      <formula>ISERROR(AC172)</formula>
    </cfRule>
  </conditionalFormatting>
  <conditionalFormatting sqref="O174">
    <cfRule type="expression" dxfId="22" priority="90" stopIfTrue="1">
      <formula>ISERROR(AD174)</formula>
    </cfRule>
  </conditionalFormatting>
  <conditionalFormatting sqref="O176">
    <cfRule type="expression" dxfId="21" priority="94" stopIfTrue="1">
      <formula>ISERROR(AD176)</formula>
    </cfRule>
  </conditionalFormatting>
  <conditionalFormatting sqref="O182">
    <cfRule type="expression" dxfId="20" priority="88" stopIfTrue="1">
      <formula>ISERROR(AD182)</formula>
    </cfRule>
  </conditionalFormatting>
  <conditionalFormatting sqref="O185:O229">
    <cfRule type="expression" dxfId="19" priority="1" stopIfTrue="1">
      <formula>ISERROR(AD185)</formula>
    </cfRule>
  </conditionalFormatting>
  <dataValidations count="2">
    <dataValidation type="list" allowBlank="1" showInputMessage="1" showErrorMessage="1" sqref="M3:M229" xr:uid="{45491972-6C16-5C42-AA13-F7F3C3DF6A87}">
      <formula1>$I$237:$I$240</formula1>
    </dataValidation>
    <dataValidation type="list" allowBlank="1" showInputMessage="1" showErrorMessage="1" sqref="J3:J229" xr:uid="{9839A5FC-0ACF-B446-9D0E-4AF981C85F4A}">
      <formula1>$I$231:$I$234</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8C93-7FBC-4845-B30D-A7C52D3435D9}">
  <sheetPr codeName="Sheet6"/>
  <dimension ref="A1:AD465"/>
  <sheetViews>
    <sheetView zoomScale="80" zoomScaleNormal="80" workbookViewId="0">
      <pane ySplit="2" topLeftCell="A3" activePane="bottomLeft" state="frozen"/>
      <selection activeCell="H1" sqref="H1"/>
      <selection pane="bottomLeft" activeCell="A3" sqref="A3"/>
    </sheetView>
  </sheetViews>
  <sheetFormatPr defaultColWidth="0" defaultRowHeight="0" customHeight="1" zeroHeight="1" x14ac:dyDescent="0.35"/>
  <cols>
    <col min="1" max="1" width="9.26953125" style="55" customWidth="1"/>
    <col min="2" max="2" width="10" style="55" customWidth="1"/>
    <col min="3" max="3" width="20.453125" style="59" customWidth="1"/>
    <col min="4" max="4" width="14.1796875" style="55" customWidth="1"/>
    <col min="5" max="5" width="22.26953125" style="55" customWidth="1"/>
    <col min="6" max="6" width="42.453125" style="55" customWidth="1"/>
    <col min="7" max="7" width="44.453125" style="55" customWidth="1"/>
    <col min="8" max="8" width="38.26953125" style="55" customWidth="1"/>
    <col min="9" max="9" width="35" style="55" customWidth="1"/>
    <col min="10" max="10" width="18.81640625" style="55" customWidth="1"/>
    <col min="11" max="11" width="37.1796875" style="55" hidden="1" customWidth="1"/>
    <col min="12" max="12" width="28.453125" style="55" customWidth="1"/>
    <col min="13" max="13" width="12.7265625" style="114" customWidth="1"/>
    <col min="14" max="14" width="21.453125" style="114" customWidth="1"/>
    <col min="15" max="15" width="40" style="188" customWidth="1"/>
    <col min="16" max="16" width="3.1796875" style="55" customWidth="1"/>
    <col min="17" max="17" width="26.1796875" style="55" customWidth="1"/>
    <col min="18" max="18" width="23" style="55" customWidth="1"/>
    <col min="19" max="20" width="43.7265625" style="55" customWidth="1"/>
    <col min="21" max="21" width="43.26953125" style="55" customWidth="1"/>
    <col min="22" max="22" width="50" style="222" hidden="1" customWidth="1"/>
    <col min="23" max="23" width="42" style="224" hidden="1" customWidth="1"/>
    <col min="24" max="24" width="3.453125" style="219" hidden="1" customWidth="1"/>
    <col min="25" max="25" width="3.81640625" style="221" hidden="1" customWidth="1"/>
    <col min="26" max="26" width="3.453125" hidden="1" customWidth="1"/>
    <col min="27" max="27" width="2.453125" hidden="1" customWidth="1"/>
    <col min="28" max="28" width="25" style="1" hidden="1" customWidth="1"/>
    <col min="29" max="30" width="0" style="55" hidden="1" customWidth="1"/>
    <col min="31" max="16384" width="9.26953125" style="55" hidden="1"/>
  </cols>
  <sheetData>
    <row r="1" spans="1:28" s="1" customFormat="1" ht="14.5" x14ac:dyDescent="0.35">
      <c r="A1" s="32" t="s">
        <v>53</v>
      </c>
      <c r="B1" s="33"/>
      <c r="C1" s="33"/>
      <c r="D1" s="33"/>
      <c r="E1" s="33"/>
      <c r="F1" s="33"/>
      <c r="G1" s="33"/>
      <c r="H1" s="33"/>
      <c r="I1" s="33"/>
      <c r="J1" s="33"/>
      <c r="K1" s="161"/>
      <c r="L1" s="161"/>
      <c r="M1" s="161"/>
      <c r="N1" s="161"/>
      <c r="O1" s="186"/>
      <c r="P1" s="161"/>
      <c r="Q1" s="161"/>
      <c r="R1" s="161"/>
      <c r="S1" s="161"/>
      <c r="T1" s="161"/>
      <c r="U1" s="161"/>
      <c r="V1" s="225"/>
      <c r="W1" s="259"/>
      <c r="X1" s="227"/>
      <c r="Y1" s="227"/>
      <c r="Z1" s="227"/>
      <c r="AA1" s="227"/>
      <c r="AB1" s="227"/>
    </row>
    <row r="2" spans="1:28" s="362" customFormat="1" ht="36" customHeight="1" x14ac:dyDescent="0.35">
      <c r="A2" s="363" t="s">
        <v>112</v>
      </c>
      <c r="B2" s="364" t="s">
        <v>113</v>
      </c>
      <c r="C2" s="364" t="s">
        <v>114</v>
      </c>
      <c r="D2" s="364" t="s">
        <v>115</v>
      </c>
      <c r="E2" s="364" t="s">
        <v>219</v>
      </c>
      <c r="F2" s="364" t="s">
        <v>116</v>
      </c>
      <c r="G2" s="364" t="s">
        <v>117</v>
      </c>
      <c r="H2" s="364" t="s">
        <v>118</v>
      </c>
      <c r="I2" s="364" t="s">
        <v>119</v>
      </c>
      <c r="J2" s="364" t="s">
        <v>120</v>
      </c>
      <c r="K2" s="410" t="s">
        <v>220</v>
      </c>
      <c r="L2" s="364" t="s">
        <v>121</v>
      </c>
      <c r="M2" s="364" t="s">
        <v>122</v>
      </c>
      <c r="N2" s="364" t="s">
        <v>123</v>
      </c>
      <c r="O2" s="364" t="s">
        <v>124</v>
      </c>
      <c r="P2" s="364"/>
      <c r="Q2" s="364" t="s">
        <v>221</v>
      </c>
      <c r="R2" s="364" t="s">
        <v>222</v>
      </c>
      <c r="S2" s="364" t="s">
        <v>223</v>
      </c>
      <c r="T2" s="364" t="s">
        <v>7041</v>
      </c>
      <c r="U2" s="364" t="s">
        <v>224</v>
      </c>
      <c r="V2" s="410" t="s">
        <v>225</v>
      </c>
      <c r="W2" s="410" t="s">
        <v>226</v>
      </c>
      <c r="X2" s="364"/>
      <c r="Y2" s="364"/>
      <c r="Z2" s="364"/>
      <c r="AA2" s="364"/>
      <c r="AB2" s="365" t="s">
        <v>125</v>
      </c>
    </row>
    <row r="3" spans="1:28" ht="111" customHeight="1" x14ac:dyDescent="0.35">
      <c r="A3" s="281" t="s">
        <v>1084</v>
      </c>
      <c r="B3" s="281" t="s">
        <v>137</v>
      </c>
      <c r="C3" s="299" t="s">
        <v>138</v>
      </c>
      <c r="D3" s="281" t="s">
        <v>227</v>
      </c>
      <c r="E3" s="281" t="s">
        <v>3333</v>
      </c>
      <c r="F3" s="281" t="s">
        <v>228</v>
      </c>
      <c r="G3" s="281" t="s">
        <v>2642</v>
      </c>
      <c r="H3" s="281" t="s">
        <v>6106</v>
      </c>
      <c r="I3" s="284"/>
      <c r="J3" s="366"/>
      <c r="K3" s="367" t="s">
        <v>3956</v>
      </c>
      <c r="L3" s="285"/>
      <c r="M3" s="326" t="s">
        <v>133</v>
      </c>
      <c r="N3" s="285" t="s">
        <v>144</v>
      </c>
      <c r="O3" s="285" t="s">
        <v>1085</v>
      </c>
      <c r="P3" s="368"/>
      <c r="Q3" s="284" t="s">
        <v>258</v>
      </c>
      <c r="R3" s="284" t="s">
        <v>2373</v>
      </c>
      <c r="S3" s="281" t="s">
        <v>231</v>
      </c>
      <c r="T3" s="281"/>
      <c r="U3" s="281" t="s">
        <v>2958</v>
      </c>
      <c r="V3" s="281" t="s">
        <v>3511</v>
      </c>
      <c r="W3" s="281" t="s">
        <v>3916</v>
      </c>
      <c r="X3" s="369"/>
      <c r="Y3" s="288"/>
      <c r="Z3" s="289"/>
      <c r="AA3" s="289"/>
      <c r="AB3" s="290" t="e">
        <f>IF(OR(J3="Fail",ISBLANK(J3)),INDEX('Issue Code Table'!C:C,MATCH(N:N,'Issue Code Table'!A:A,0)),IF(M3="Critical",6,IF(M3="Significant",5,IF(M3="Moderate",3,2))))</f>
        <v>#N/A</v>
      </c>
    </row>
    <row r="4" spans="1:28" ht="111" customHeight="1" x14ac:dyDescent="0.35">
      <c r="A4" s="291" t="s">
        <v>1088</v>
      </c>
      <c r="B4" s="291" t="s">
        <v>200</v>
      </c>
      <c r="C4" s="292" t="s">
        <v>201</v>
      </c>
      <c r="D4" s="291" t="s">
        <v>232</v>
      </c>
      <c r="E4" s="291" t="s">
        <v>1089</v>
      </c>
      <c r="F4" s="291" t="s">
        <v>2607</v>
      </c>
      <c r="G4" s="291" t="s">
        <v>2757</v>
      </c>
      <c r="H4" s="291" t="s">
        <v>4666</v>
      </c>
      <c r="I4" s="294"/>
      <c r="J4" s="370"/>
      <c r="K4" s="291" t="s">
        <v>4866</v>
      </c>
      <c r="L4" s="294"/>
      <c r="M4" s="372" t="s">
        <v>143</v>
      </c>
      <c r="N4" s="295" t="s">
        <v>281</v>
      </c>
      <c r="O4" s="295" t="s">
        <v>1658</v>
      </c>
      <c r="P4" s="373"/>
      <c r="Q4" s="294" t="s">
        <v>1090</v>
      </c>
      <c r="R4" s="294" t="s">
        <v>2374</v>
      </c>
      <c r="S4" s="291" t="s">
        <v>2934</v>
      </c>
      <c r="T4" s="291" t="s">
        <v>7050</v>
      </c>
      <c r="U4" s="291" t="s">
        <v>3070</v>
      </c>
      <c r="V4" s="291" t="s">
        <v>3512</v>
      </c>
      <c r="W4" s="291" t="s">
        <v>3917</v>
      </c>
      <c r="X4" s="374"/>
      <c r="Y4" s="296"/>
      <c r="Z4" s="297"/>
      <c r="AA4" s="297"/>
      <c r="AB4" s="298">
        <f>IF(OR(J4="Fail",ISBLANK(J4)),INDEX('Issue Code Table'!C:C,MATCH(N:N,'Issue Code Table'!A:A,0)),IF(M4="Critical",6,IF(M4="Significant",5,IF(M4="Moderate",3,2))))</f>
        <v>5</v>
      </c>
    </row>
    <row r="5" spans="1:28" ht="111" customHeight="1" x14ac:dyDescent="0.35">
      <c r="A5" s="281" t="s">
        <v>1091</v>
      </c>
      <c r="B5" s="281" t="s">
        <v>200</v>
      </c>
      <c r="C5" s="299" t="s">
        <v>201</v>
      </c>
      <c r="D5" s="281" t="s">
        <v>232</v>
      </c>
      <c r="E5" s="281" t="s">
        <v>3311</v>
      </c>
      <c r="F5" s="281" t="s">
        <v>233</v>
      </c>
      <c r="G5" s="281" t="s">
        <v>2758</v>
      </c>
      <c r="H5" s="281" t="s">
        <v>6257</v>
      </c>
      <c r="I5" s="282"/>
      <c r="J5" s="366"/>
      <c r="K5" s="281" t="s">
        <v>6375</v>
      </c>
      <c r="L5" s="284"/>
      <c r="M5" s="375" t="s">
        <v>143</v>
      </c>
      <c r="N5" s="376" t="s">
        <v>281</v>
      </c>
      <c r="O5" s="376" t="s">
        <v>1658</v>
      </c>
      <c r="P5" s="368"/>
      <c r="Q5" s="284" t="s">
        <v>1090</v>
      </c>
      <c r="R5" s="284" t="s">
        <v>2375</v>
      </c>
      <c r="S5" s="281" t="s">
        <v>1093</v>
      </c>
      <c r="T5" s="281"/>
      <c r="U5" s="281" t="s">
        <v>3071</v>
      </c>
      <c r="V5" s="281" t="s">
        <v>3513</v>
      </c>
      <c r="W5" s="281" t="s">
        <v>3918</v>
      </c>
      <c r="X5" s="377"/>
      <c r="Y5" s="288"/>
      <c r="Z5" s="289"/>
      <c r="AA5" s="289"/>
      <c r="AB5" s="290">
        <f>IF(OR(J5="Fail",ISBLANK(J5)),INDEX('Issue Code Table'!C:C,MATCH(N:N,'Issue Code Table'!A:A,0)),IF(M5="Critical",6,IF(M5="Significant",5,IF(M5="Moderate",3,2))))</f>
        <v>5</v>
      </c>
    </row>
    <row r="6" spans="1:28" ht="111" customHeight="1" x14ac:dyDescent="0.35">
      <c r="A6" s="291" t="s">
        <v>1094</v>
      </c>
      <c r="B6" s="291" t="s">
        <v>270</v>
      </c>
      <c r="C6" s="302" t="s">
        <v>271</v>
      </c>
      <c r="D6" s="291" t="s">
        <v>232</v>
      </c>
      <c r="E6" s="291" t="s">
        <v>3313</v>
      </c>
      <c r="F6" s="291" t="s">
        <v>235</v>
      </c>
      <c r="G6" s="291" t="s">
        <v>2759</v>
      </c>
      <c r="H6" s="291" t="s">
        <v>6263</v>
      </c>
      <c r="I6" s="294"/>
      <c r="J6" s="370"/>
      <c r="K6" s="291" t="s">
        <v>6376</v>
      </c>
      <c r="L6" s="294"/>
      <c r="M6" s="372" t="s">
        <v>143</v>
      </c>
      <c r="N6" s="378" t="s">
        <v>205</v>
      </c>
      <c r="O6" s="378" t="s">
        <v>1087</v>
      </c>
      <c r="P6" s="373"/>
      <c r="Q6" s="379" t="s">
        <v>1090</v>
      </c>
      <c r="R6" s="379" t="s">
        <v>2376</v>
      </c>
      <c r="S6" s="339" t="s">
        <v>522</v>
      </c>
      <c r="T6" s="339" t="s">
        <v>7042</v>
      </c>
      <c r="U6" s="339" t="s">
        <v>3072</v>
      </c>
      <c r="V6" s="339" t="s">
        <v>3514</v>
      </c>
      <c r="W6" s="339" t="s">
        <v>3919</v>
      </c>
      <c r="X6" s="374"/>
      <c r="Y6" s="296"/>
      <c r="Z6" s="297"/>
      <c r="AA6" s="297"/>
      <c r="AB6" s="298">
        <f>IF(OR(J6="Fail",ISBLANK(J6)),INDEX('Issue Code Table'!C:C,MATCH(N:N,'Issue Code Table'!A:A,0)),IF(M6="Critical",6,IF(M6="Significant",5,IF(M6="Moderate",3,2))))</f>
        <v>5</v>
      </c>
    </row>
    <row r="7" spans="1:28" ht="111" customHeight="1" x14ac:dyDescent="0.35">
      <c r="A7" s="340" t="s">
        <v>1096</v>
      </c>
      <c r="B7" s="340" t="s">
        <v>270</v>
      </c>
      <c r="C7" s="343" t="s">
        <v>271</v>
      </c>
      <c r="D7" s="340" t="s">
        <v>232</v>
      </c>
      <c r="E7" s="340" t="s">
        <v>3312</v>
      </c>
      <c r="F7" s="340" t="s">
        <v>234</v>
      </c>
      <c r="G7" s="340" t="s">
        <v>2760</v>
      </c>
      <c r="H7" s="340" t="s">
        <v>6269</v>
      </c>
      <c r="I7" s="380"/>
      <c r="J7" s="366"/>
      <c r="K7" s="340" t="s">
        <v>6377</v>
      </c>
      <c r="L7" s="284"/>
      <c r="M7" s="375" t="s">
        <v>143</v>
      </c>
      <c r="N7" s="376" t="s">
        <v>205</v>
      </c>
      <c r="O7" s="376" t="s">
        <v>1087</v>
      </c>
      <c r="P7" s="368"/>
      <c r="Q7" s="284" t="s">
        <v>1090</v>
      </c>
      <c r="R7" s="284" t="s">
        <v>2377</v>
      </c>
      <c r="S7" s="281" t="s">
        <v>527</v>
      </c>
      <c r="T7" s="281"/>
      <c r="U7" s="281" t="s">
        <v>3073</v>
      </c>
      <c r="V7" s="281" t="s">
        <v>3515</v>
      </c>
      <c r="W7" s="281" t="s">
        <v>3920</v>
      </c>
      <c r="X7" s="377"/>
      <c r="Y7" s="288"/>
      <c r="Z7" s="289"/>
      <c r="AA7" s="289"/>
      <c r="AB7" s="290">
        <f>IF(OR(J7="Fail",ISBLANK(J7)),INDEX('Issue Code Table'!C:C,MATCH(N:N,'Issue Code Table'!A:A,0)),IF(M7="Critical",6,IF(M7="Significant",5,IF(M7="Moderate",3,2))))</f>
        <v>5</v>
      </c>
    </row>
    <row r="8" spans="1:28" ht="111" customHeight="1" x14ac:dyDescent="0.35">
      <c r="A8" s="291" t="s">
        <v>1098</v>
      </c>
      <c r="B8" s="291" t="s">
        <v>270</v>
      </c>
      <c r="C8" s="292" t="s">
        <v>271</v>
      </c>
      <c r="D8" s="291" t="s">
        <v>232</v>
      </c>
      <c r="E8" s="291" t="s">
        <v>3320</v>
      </c>
      <c r="F8" s="291" t="s">
        <v>233</v>
      </c>
      <c r="G8" s="291" t="s">
        <v>2761</v>
      </c>
      <c r="H8" s="291" t="s">
        <v>6258</v>
      </c>
      <c r="I8" s="371"/>
      <c r="J8" s="370"/>
      <c r="K8" s="291" t="s">
        <v>6378</v>
      </c>
      <c r="L8" s="294"/>
      <c r="M8" s="372" t="s">
        <v>143</v>
      </c>
      <c r="N8" s="378" t="s">
        <v>205</v>
      </c>
      <c r="O8" s="378" t="s">
        <v>1087</v>
      </c>
      <c r="P8" s="373"/>
      <c r="Q8" s="379" t="s">
        <v>1097</v>
      </c>
      <c r="R8" s="379" t="s">
        <v>2378</v>
      </c>
      <c r="S8" s="339" t="s">
        <v>1099</v>
      </c>
      <c r="T8" s="339"/>
      <c r="U8" s="339" t="s">
        <v>3074</v>
      </c>
      <c r="V8" s="339" t="s">
        <v>3516</v>
      </c>
      <c r="W8" s="339" t="s">
        <v>3921</v>
      </c>
      <c r="X8" s="374"/>
      <c r="Y8" s="296"/>
      <c r="Z8" s="297"/>
      <c r="AA8" s="297"/>
      <c r="AB8" s="298">
        <f>IF(OR(J8="Fail",ISBLANK(J8)),INDEX('Issue Code Table'!C:C,MATCH(N:N,'Issue Code Table'!A:A,0)),IF(M8="Critical",6,IF(M8="Significant",5,IF(M8="Moderate",3,2))))</f>
        <v>5</v>
      </c>
    </row>
    <row r="9" spans="1:28" ht="111" customHeight="1" x14ac:dyDescent="0.35">
      <c r="A9" s="340" t="s">
        <v>1100</v>
      </c>
      <c r="B9" s="340" t="s">
        <v>270</v>
      </c>
      <c r="C9" s="341" t="s">
        <v>271</v>
      </c>
      <c r="D9" s="340" t="s">
        <v>232</v>
      </c>
      <c r="E9" s="340" t="s">
        <v>3321</v>
      </c>
      <c r="F9" s="340" t="s">
        <v>234</v>
      </c>
      <c r="G9" s="340" t="s">
        <v>2762</v>
      </c>
      <c r="H9" s="340" t="s">
        <v>6270</v>
      </c>
      <c r="I9" s="381"/>
      <c r="J9" s="366"/>
      <c r="K9" s="340" t="s">
        <v>6379</v>
      </c>
      <c r="L9" s="382"/>
      <c r="M9" s="375" t="s">
        <v>143</v>
      </c>
      <c r="N9" s="376" t="s">
        <v>205</v>
      </c>
      <c r="O9" s="376" t="s">
        <v>1087</v>
      </c>
      <c r="P9" s="368"/>
      <c r="Q9" s="284" t="s">
        <v>1097</v>
      </c>
      <c r="R9" s="284" t="s">
        <v>2379</v>
      </c>
      <c r="S9" s="281" t="s">
        <v>1101</v>
      </c>
      <c r="T9" s="281"/>
      <c r="U9" s="281" t="s">
        <v>3075</v>
      </c>
      <c r="V9" s="281" t="s">
        <v>3517</v>
      </c>
      <c r="W9" s="281" t="s">
        <v>3922</v>
      </c>
      <c r="X9" s="377"/>
      <c r="Y9" s="288"/>
      <c r="Z9" s="289"/>
      <c r="AA9" s="289"/>
      <c r="AB9" s="290">
        <f>IF(OR(J9="Fail",ISBLANK(J9)),INDEX('Issue Code Table'!C:C,MATCH(N:N,'Issue Code Table'!A:A,0)),IF(M9="Critical",6,IF(M9="Significant",5,IF(M9="Moderate",3,2))))</f>
        <v>5</v>
      </c>
    </row>
    <row r="10" spans="1:28" ht="111" customHeight="1" x14ac:dyDescent="0.35">
      <c r="A10" s="291" t="s">
        <v>1102</v>
      </c>
      <c r="B10" s="291" t="s">
        <v>270</v>
      </c>
      <c r="C10" s="292" t="s">
        <v>271</v>
      </c>
      <c r="D10" s="291" t="s">
        <v>232</v>
      </c>
      <c r="E10" s="291" t="s">
        <v>3324</v>
      </c>
      <c r="F10" s="291" t="s">
        <v>235</v>
      </c>
      <c r="G10" s="291" t="s">
        <v>2763</v>
      </c>
      <c r="H10" s="291" t="s">
        <v>6266</v>
      </c>
      <c r="I10" s="371"/>
      <c r="J10" s="370"/>
      <c r="K10" s="291" t="s">
        <v>6380</v>
      </c>
      <c r="L10" s="294"/>
      <c r="M10" s="372" t="s">
        <v>143</v>
      </c>
      <c r="N10" s="378" t="s">
        <v>205</v>
      </c>
      <c r="O10" s="378" t="s">
        <v>1087</v>
      </c>
      <c r="P10" s="373"/>
      <c r="Q10" s="379" t="s">
        <v>3182</v>
      </c>
      <c r="R10" s="379" t="s">
        <v>2380</v>
      </c>
      <c r="S10" s="339" t="s">
        <v>536</v>
      </c>
      <c r="T10" s="339"/>
      <c r="U10" s="339" t="s">
        <v>3076</v>
      </c>
      <c r="V10" s="339" t="s">
        <v>3518</v>
      </c>
      <c r="W10" s="339" t="s">
        <v>3923</v>
      </c>
      <c r="X10" s="374"/>
      <c r="Y10" s="296"/>
      <c r="Z10" s="297"/>
      <c r="AA10" s="297"/>
      <c r="AB10" s="298">
        <f>IF(OR(J10="Fail",ISBLANK(J10)),INDEX('Issue Code Table'!C:C,MATCH(N:N,'Issue Code Table'!A:A,0)),IF(M10="Critical",6,IF(M10="Significant",5,IF(M10="Moderate",3,2))))</f>
        <v>5</v>
      </c>
    </row>
    <row r="11" spans="1:28" ht="111" customHeight="1" x14ac:dyDescent="0.35">
      <c r="A11" s="340" t="s">
        <v>1225</v>
      </c>
      <c r="B11" s="340" t="s">
        <v>3187</v>
      </c>
      <c r="C11" s="343" t="s">
        <v>3957</v>
      </c>
      <c r="D11" s="340" t="s">
        <v>227</v>
      </c>
      <c r="E11" s="340" t="s">
        <v>670</v>
      </c>
      <c r="F11" s="340" t="s">
        <v>2626</v>
      </c>
      <c r="G11" s="340" t="s">
        <v>2825</v>
      </c>
      <c r="H11" s="340" t="s">
        <v>6227</v>
      </c>
      <c r="I11" s="383"/>
      <c r="J11" s="366"/>
      <c r="K11" s="340" t="s">
        <v>6381</v>
      </c>
      <c r="L11" s="305"/>
      <c r="M11" s="375" t="s">
        <v>143</v>
      </c>
      <c r="N11" s="376" t="s">
        <v>281</v>
      </c>
      <c r="O11" s="376" t="s">
        <v>282</v>
      </c>
      <c r="P11" s="368"/>
      <c r="Q11" s="284" t="s">
        <v>390</v>
      </c>
      <c r="R11" s="284" t="s">
        <v>395</v>
      </c>
      <c r="S11" s="281" t="s">
        <v>672</v>
      </c>
      <c r="T11" s="281"/>
      <c r="U11" s="281" t="s">
        <v>3137</v>
      </c>
      <c r="V11" s="281" t="s">
        <v>3519</v>
      </c>
      <c r="W11" s="281" t="s">
        <v>3924</v>
      </c>
      <c r="X11" s="377"/>
      <c r="Y11" s="288"/>
      <c r="Z11" s="289"/>
      <c r="AA11" s="289"/>
      <c r="AB11" s="290">
        <f>IF(OR(J11="Fail",ISBLANK(J11)),INDEX('Issue Code Table'!C:C,MATCH(N:N,'Issue Code Table'!A:A,0)),IF(M11="Critical",6,IF(M11="Significant",5,IF(M11="Moderate",3,2))))</f>
        <v>5</v>
      </c>
    </row>
    <row r="12" spans="1:28" ht="111" customHeight="1" x14ac:dyDescent="0.35">
      <c r="A12" s="291" t="s">
        <v>1226</v>
      </c>
      <c r="B12" s="291" t="s">
        <v>3187</v>
      </c>
      <c r="C12" s="302" t="s">
        <v>3957</v>
      </c>
      <c r="D12" s="291" t="s">
        <v>227</v>
      </c>
      <c r="E12" s="291" t="s">
        <v>3411</v>
      </c>
      <c r="F12" s="291" t="s">
        <v>2627</v>
      </c>
      <c r="G12" s="291" t="s">
        <v>2826</v>
      </c>
      <c r="H12" s="291" t="s">
        <v>6251</v>
      </c>
      <c r="I12" s="294"/>
      <c r="J12" s="370"/>
      <c r="K12" s="291" t="s">
        <v>6382</v>
      </c>
      <c r="L12" s="304"/>
      <c r="M12" s="372" t="s">
        <v>143</v>
      </c>
      <c r="N12" s="378" t="s">
        <v>648</v>
      </c>
      <c r="O12" s="378" t="s">
        <v>671</v>
      </c>
      <c r="P12" s="373"/>
      <c r="Q12" s="379" t="s">
        <v>386</v>
      </c>
      <c r="R12" s="379" t="s">
        <v>2406</v>
      </c>
      <c r="S12" s="339" t="s">
        <v>1227</v>
      </c>
      <c r="T12" s="339"/>
      <c r="U12" s="339" t="s">
        <v>3138</v>
      </c>
      <c r="V12" s="339" t="s">
        <v>3520</v>
      </c>
      <c r="W12" s="339" t="s">
        <v>3925</v>
      </c>
      <c r="X12" s="374"/>
      <c r="Y12" s="296"/>
      <c r="Z12" s="297"/>
      <c r="AA12" s="297"/>
      <c r="AB12" s="298">
        <f>IF(OR(J12="Fail",ISBLANK(J12)),INDEX('Issue Code Table'!C:C,MATCH(N:N,'Issue Code Table'!A:A,0)),IF(M12="Critical",6,IF(M12="Significant",5,IF(M12="Moderate",3,2))))</f>
        <v>5</v>
      </c>
    </row>
    <row r="13" spans="1:28" ht="111" customHeight="1" x14ac:dyDescent="0.35">
      <c r="A13" s="340" t="s">
        <v>1228</v>
      </c>
      <c r="B13" s="340" t="s">
        <v>3187</v>
      </c>
      <c r="C13" s="343" t="s">
        <v>3957</v>
      </c>
      <c r="D13" s="340" t="s">
        <v>232</v>
      </c>
      <c r="E13" s="340" t="s">
        <v>3412</v>
      </c>
      <c r="F13" s="340" t="s">
        <v>695</v>
      </c>
      <c r="G13" s="340" t="s">
        <v>2827</v>
      </c>
      <c r="H13" s="340" t="s">
        <v>6250</v>
      </c>
      <c r="I13" s="383"/>
      <c r="J13" s="366"/>
      <c r="K13" s="340" t="s">
        <v>6383</v>
      </c>
      <c r="L13" s="284"/>
      <c r="M13" s="375" t="s">
        <v>143</v>
      </c>
      <c r="N13" s="376" t="s">
        <v>648</v>
      </c>
      <c r="O13" s="376" t="s">
        <v>671</v>
      </c>
      <c r="P13" s="368"/>
      <c r="Q13" s="284" t="s">
        <v>386</v>
      </c>
      <c r="R13" s="284" t="s">
        <v>2407</v>
      </c>
      <c r="S13" s="281" t="s">
        <v>2949</v>
      </c>
      <c r="T13" s="281" t="s">
        <v>7094</v>
      </c>
      <c r="U13" s="281" t="s">
        <v>3139</v>
      </c>
      <c r="V13" s="281" t="s">
        <v>3521</v>
      </c>
      <c r="W13" s="281" t="s">
        <v>3926</v>
      </c>
      <c r="X13" s="377"/>
      <c r="Y13" s="288"/>
      <c r="Z13" s="289"/>
      <c r="AA13" s="289"/>
      <c r="AB13" s="290">
        <f>IF(OR(J13="Fail",ISBLANK(J13)),INDEX('Issue Code Table'!C:C,MATCH(N:N,'Issue Code Table'!A:A,0)),IF(M13="Critical",6,IF(M13="Significant",5,IF(M13="Moderate",3,2))))</f>
        <v>5</v>
      </c>
    </row>
    <row r="14" spans="1:28" ht="111" customHeight="1" x14ac:dyDescent="0.35">
      <c r="A14" s="291" t="s">
        <v>1230</v>
      </c>
      <c r="B14" s="291" t="s">
        <v>388</v>
      </c>
      <c r="C14" s="304" t="s">
        <v>389</v>
      </c>
      <c r="D14" s="291" t="s">
        <v>232</v>
      </c>
      <c r="E14" s="291" t="s">
        <v>3487</v>
      </c>
      <c r="F14" s="291" t="s">
        <v>2628</v>
      </c>
      <c r="G14" s="291" t="s">
        <v>2828</v>
      </c>
      <c r="H14" s="291" t="s">
        <v>6325</v>
      </c>
      <c r="I14" s="294"/>
      <c r="J14" s="370"/>
      <c r="K14" s="291" t="s">
        <v>6384</v>
      </c>
      <c r="L14" s="295" t="s">
        <v>3961</v>
      </c>
      <c r="M14" s="372" t="s">
        <v>143</v>
      </c>
      <c r="N14" s="295" t="s">
        <v>392</v>
      </c>
      <c r="O14" s="295" t="s">
        <v>1496</v>
      </c>
      <c r="P14" s="373"/>
      <c r="Q14" s="294" t="s">
        <v>497</v>
      </c>
      <c r="R14" s="294" t="s">
        <v>2408</v>
      </c>
      <c r="S14" s="291" t="s">
        <v>2950</v>
      </c>
      <c r="T14" s="291"/>
      <c r="U14" s="291" t="s">
        <v>3140</v>
      </c>
      <c r="V14" s="291" t="s">
        <v>3522</v>
      </c>
      <c r="W14" s="291" t="s">
        <v>3927</v>
      </c>
      <c r="X14" s="374"/>
      <c r="Y14" s="296"/>
      <c r="Z14" s="297"/>
      <c r="AA14" s="297"/>
      <c r="AB14" s="298">
        <f>IF(OR(J14="Fail",ISBLANK(J14)),INDEX('Issue Code Table'!C:C,MATCH(N:N,'Issue Code Table'!A:A,0)),IF(M14="Critical",6,IF(M14="Significant",5,IF(M14="Moderate",3,2))))</f>
        <v>6</v>
      </c>
    </row>
    <row r="15" spans="1:28" ht="111" customHeight="1" x14ac:dyDescent="0.35">
      <c r="A15" s="281" t="s">
        <v>1231</v>
      </c>
      <c r="B15" s="281" t="s">
        <v>208</v>
      </c>
      <c r="C15" s="299" t="s">
        <v>209</v>
      </c>
      <c r="D15" s="281" t="s">
        <v>232</v>
      </c>
      <c r="E15" s="281" t="s">
        <v>3489</v>
      </c>
      <c r="F15" s="281" t="s">
        <v>2629</v>
      </c>
      <c r="G15" s="281" t="s">
        <v>2829</v>
      </c>
      <c r="H15" s="281" t="s">
        <v>6239</v>
      </c>
      <c r="I15" s="284"/>
      <c r="J15" s="366"/>
      <c r="K15" s="281" t="s">
        <v>6385</v>
      </c>
      <c r="L15" s="285" t="s">
        <v>3961</v>
      </c>
      <c r="M15" s="375" t="s">
        <v>154</v>
      </c>
      <c r="N15" s="285" t="s">
        <v>399</v>
      </c>
      <c r="O15" s="285" t="s">
        <v>1504</v>
      </c>
      <c r="P15" s="368"/>
      <c r="Q15" s="284" t="s">
        <v>497</v>
      </c>
      <c r="R15" s="284" t="s">
        <v>2409</v>
      </c>
      <c r="S15" s="281" t="s">
        <v>2951</v>
      </c>
      <c r="T15" s="281" t="s">
        <v>7095</v>
      </c>
      <c r="U15" s="281" t="s">
        <v>3141</v>
      </c>
      <c r="V15" s="281" t="s">
        <v>3523</v>
      </c>
      <c r="W15" s="281" t="s">
        <v>3928</v>
      </c>
      <c r="X15" s="377"/>
      <c r="Y15" s="288"/>
      <c r="Z15" s="289"/>
      <c r="AA15" s="289"/>
      <c r="AB15" s="290">
        <f>IF(OR(J15="Fail",ISBLANK(J15)),INDEX('Issue Code Table'!C:C,MATCH(N:N,'Issue Code Table'!A:A,0)),IF(M15="Critical",6,IF(M15="Significant",5,IF(M15="Moderate",3,2))))</f>
        <v>4</v>
      </c>
    </row>
    <row r="16" spans="1:28" ht="111" customHeight="1" x14ac:dyDescent="0.35">
      <c r="A16" s="291" t="s">
        <v>1103</v>
      </c>
      <c r="B16" s="291" t="s">
        <v>270</v>
      </c>
      <c r="C16" s="292" t="s">
        <v>271</v>
      </c>
      <c r="D16" s="291" t="s">
        <v>232</v>
      </c>
      <c r="E16" s="291" t="s">
        <v>3323</v>
      </c>
      <c r="F16" s="291" t="s">
        <v>234</v>
      </c>
      <c r="G16" s="291" t="s">
        <v>2764</v>
      </c>
      <c r="H16" s="291" t="s">
        <v>6273</v>
      </c>
      <c r="I16" s="294"/>
      <c r="J16" s="370"/>
      <c r="K16" s="291" t="s">
        <v>6386</v>
      </c>
      <c r="L16" s="294"/>
      <c r="M16" s="372" t="s">
        <v>143</v>
      </c>
      <c r="N16" s="295" t="s">
        <v>205</v>
      </c>
      <c r="O16" s="295" t="s">
        <v>206</v>
      </c>
      <c r="P16" s="373"/>
      <c r="Q16" s="294" t="s">
        <v>3182</v>
      </c>
      <c r="R16" s="294" t="s">
        <v>2381</v>
      </c>
      <c r="S16" s="291" t="s">
        <v>1104</v>
      </c>
      <c r="T16" s="291"/>
      <c r="U16" s="291" t="s">
        <v>3077</v>
      </c>
      <c r="V16" s="291" t="s">
        <v>3524</v>
      </c>
      <c r="W16" s="291" t="s">
        <v>3929</v>
      </c>
      <c r="X16" s="374"/>
      <c r="Y16" s="296"/>
      <c r="Z16" s="297"/>
      <c r="AA16" s="297"/>
      <c r="AB16" s="298">
        <f>IF(OR(J16="Fail",ISBLANK(J16)),INDEX('Issue Code Table'!C:C,MATCH(N:N,'Issue Code Table'!A:A,0)),IF(M16="Critical",6,IF(M16="Significant",5,IF(M16="Moderate",3,2))))</f>
        <v>5</v>
      </c>
    </row>
    <row r="17" spans="1:28" ht="111" customHeight="1" x14ac:dyDescent="0.35">
      <c r="A17" s="281" t="s">
        <v>1233</v>
      </c>
      <c r="B17" s="281" t="s">
        <v>175</v>
      </c>
      <c r="C17" s="299" t="s">
        <v>176</v>
      </c>
      <c r="D17" s="281" t="s">
        <v>227</v>
      </c>
      <c r="E17" s="281" t="s">
        <v>3492</v>
      </c>
      <c r="F17" s="281" t="s">
        <v>2630</v>
      </c>
      <c r="G17" s="281" t="s">
        <v>2830</v>
      </c>
      <c r="H17" s="281" t="s">
        <v>6324</v>
      </c>
      <c r="I17" s="284"/>
      <c r="J17" s="366"/>
      <c r="K17" s="281" t="s">
        <v>6387</v>
      </c>
      <c r="L17" s="285" t="s">
        <v>3961</v>
      </c>
      <c r="M17" s="375" t="s">
        <v>154</v>
      </c>
      <c r="N17" s="285" t="s">
        <v>399</v>
      </c>
      <c r="O17" s="281" t="s">
        <v>400</v>
      </c>
      <c r="P17" s="368"/>
      <c r="Q17" s="284" t="s">
        <v>497</v>
      </c>
      <c r="R17" s="284" t="s">
        <v>2410</v>
      </c>
      <c r="S17" s="281" t="s">
        <v>2952</v>
      </c>
      <c r="T17" s="281"/>
      <c r="U17" s="281" t="s">
        <v>3142</v>
      </c>
      <c r="V17" s="281" t="s">
        <v>3525</v>
      </c>
      <c r="W17" s="281" t="s">
        <v>3930</v>
      </c>
      <c r="X17" s="377"/>
      <c r="Y17" s="288"/>
      <c r="Z17" s="289"/>
      <c r="AA17" s="289"/>
      <c r="AB17" s="290">
        <f>IF(OR(J17="Fail",ISBLANK(J17)),INDEX('Issue Code Table'!C:C,MATCH(N:N,'Issue Code Table'!A:A,0)),IF(M17="Critical",6,IF(M17="Significant",5,IF(M17="Moderate",3,2))))</f>
        <v>4</v>
      </c>
    </row>
    <row r="18" spans="1:28" ht="111" customHeight="1" x14ac:dyDescent="0.35">
      <c r="A18" s="291" t="s">
        <v>1234</v>
      </c>
      <c r="B18" s="291" t="s">
        <v>388</v>
      </c>
      <c r="C18" s="304" t="s">
        <v>389</v>
      </c>
      <c r="D18" s="291" t="s">
        <v>232</v>
      </c>
      <c r="E18" s="291" t="s">
        <v>1235</v>
      </c>
      <c r="F18" s="291" t="s">
        <v>2631</v>
      </c>
      <c r="G18" s="291" t="s">
        <v>2831</v>
      </c>
      <c r="H18" s="291" t="s">
        <v>6326</v>
      </c>
      <c r="I18" s="294"/>
      <c r="J18" s="370"/>
      <c r="K18" s="291" t="s">
        <v>6388</v>
      </c>
      <c r="L18" s="295" t="s">
        <v>3961</v>
      </c>
      <c r="M18" s="372" t="s">
        <v>154</v>
      </c>
      <c r="N18" s="295" t="s">
        <v>1745</v>
      </c>
      <c r="O18" s="295" t="s">
        <v>1746</v>
      </c>
      <c r="P18" s="373"/>
      <c r="Q18" s="294" t="s">
        <v>497</v>
      </c>
      <c r="R18" s="294" t="s">
        <v>2411</v>
      </c>
      <c r="S18" s="291" t="s">
        <v>2953</v>
      </c>
      <c r="T18" s="291"/>
      <c r="U18" s="291" t="s">
        <v>3143</v>
      </c>
      <c r="V18" s="291" t="s">
        <v>3526</v>
      </c>
      <c r="W18" s="291" t="s">
        <v>3931</v>
      </c>
      <c r="X18" s="374"/>
      <c r="Y18" s="296"/>
      <c r="Z18" s="297"/>
      <c r="AA18" s="297"/>
      <c r="AB18" s="298">
        <f>IF(OR(J18="Fail",ISBLANK(J18)),INDEX('Issue Code Table'!C:C,MATCH(N:N,'Issue Code Table'!A:A,0)),IF(M18="Critical",6,IF(M18="Significant",5,IF(M18="Moderate",3,2))))</f>
        <v>4</v>
      </c>
    </row>
    <row r="19" spans="1:28" ht="111" customHeight="1" x14ac:dyDescent="0.35">
      <c r="A19" s="281" t="s">
        <v>1239</v>
      </c>
      <c r="B19" s="281" t="s">
        <v>388</v>
      </c>
      <c r="C19" s="305" t="s">
        <v>389</v>
      </c>
      <c r="D19" s="281" t="s">
        <v>232</v>
      </c>
      <c r="E19" s="281" t="s">
        <v>3480</v>
      </c>
      <c r="F19" s="281" t="s">
        <v>2632</v>
      </c>
      <c r="G19" s="281" t="s">
        <v>2832</v>
      </c>
      <c r="H19" s="281" t="s">
        <v>4825</v>
      </c>
      <c r="I19" s="284"/>
      <c r="J19" s="366"/>
      <c r="K19" s="281" t="s">
        <v>4970</v>
      </c>
      <c r="L19" s="305" t="s">
        <v>6046</v>
      </c>
      <c r="M19" s="375" t="s">
        <v>143</v>
      </c>
      <c r="N19" s="285" t="s">
        <v>392</v>
      </c>
      <c r="O19" s="285" t="s">
        <v>1496</v>
      </c>
      <c r="P19" s="368"/>
      <c r="Q19" s="284" t="s">
        <v>3179</v>
      </c>
      <c r="R19" s="284" t="s">
        <v>2412</v>
      </c>
      <c r="S19" s="281" t="s">
        <v>2921</v>
      </c>
      <c r="T19" s="281"/>
      <c r="U19" s="281" t="s">
        <v>3144</v>
      </c>
      <c r="V19" s="281" t="s">
        <v>3527</v>
      </c>
      <c r="W19" s="281" t="s">
        <v>3932</v>
      </c>
      <c r="X19" s="377"/>
      <c r="Y19" s="288"/>
      <c r="Z19" s="289"/>
      <c r="AA19" s="289"/>
      <c r="AB19" s="290">
        <f>IF(OR(J19="Fail",ISBLANK(J19)),INDEX('Issue Code Table'!C:C,MATCH(N:N,'Issue Code Table'!A:A,0)),IF(M19="Critical",6,IF(M19="Significant",5,IF(M19="Moderate",3,2))))</f>
        <v>6</v>
      </c>
    </row>
    <row r="20" spans="1:28" ht="111" customHeight="1" x14ac:dyDescent="0.35">
      <c r="A20" s="291" t="s">
        <v>1105</v>
      </c>
      <c r="B20" s="291" t="s">
        <v>270</v>
      </c>
      <c r="C20" s="292" t="s">
        <v>271</v>
      </c>
      <c r="D20" s="291" t="s">
        <v>232</v>
      </c>
      <c r="E20" s="291" t="s">
        <v>3322</v>
      </c>
      <c r="F20" s="291" t="s">
        <v>233</v>
      </c>
      <c r="G20" s="291" t="s">
        <v>2765</v>
      </c>
      <c r="H20" s="291" t="s">
        <v>6261</v>
      </c>
      <c r="I20" s="294"/>
      <c r="J20" s="370"/>
      <c r="K20" s="291" t="s">
        <v>6389</v>
      </c>
      <c r="L20" s="294"/>
      <c r="M20" s="372" t="s">
        <v>143</v>
      </c>
      <c r="N20" s="295" t="s">
        <v>205</v>
      </c>
      <c r="O20" s="295" t="s">
        <v>206</v>
      </c>
      <c r="P20" s="373"/>
      <c r="Q20" s="294" t="s">
        <v>3182</v>
      </c>
      <c r="R20" s="294" t="s">
        <v>2382</v>
      </c>
      <c r="S20" s="291" t="s">
        <v>1106</v>
      </c>
      <c r="T20" s="291"/>
      <c r="U20" s="291" t="s">
        <v>3078</v>
      </c>
      <c r="V20" s="291" t="s">
        <v>3528</v>
      </c>
      <c r="W20" s="291" t="s">
        <v>3933</v>
      </c>
      <c r="X20" s="374"/>
      <c r="Y20" s="296"/>
      <c r="Z20" s="297"/>
      <c r="AA20" s="297"/>
      <c r="AB20" s="298">
        <f>IF(OR(J20="Fail",ISBLANK(J20)),INDEX('Issue Code Table'!C:C,MATCH(N:N,'Issue Code Table'!A:A,0)),IF(M20="Critical",6,IF(M20="Significant",5,IF(M20="Moderate",3,2))))</f>
        <v>5</v>
      </c>
    </row>
    <row r="21" spans="1:28" ht="111" customHeight="1" x14ac:dyDescent="0.35">
      <c r="A21" s="281" t="s">
        <v>1241</v>
      </c>
      <c r="B21" s="281" t="s">
        <v>270</v>
      </c>
      <c r="C21" s="299" t="s">
        <v>271</v>
      </c>
      <c r="D21" s="281" t="s">
        <v>232</v>
      </c>
      <c r="E21" s="281" t="s">
        <v>3390</v>
      </c>
      <c r="F21" s="281" t="s">
        <v>761</v>
      </c>
      <c r="G21" s="281" t="s">
        <v>2834</v>
      </c>
      <c r="H21" s="281" t="s">
        <v>6300</v>
      </c>
      <c r="I21" s="284"/>
      <c r="J21" s="366"/>
      <c r="K21" s="281" t="s">
        <v>6390</v>
      </c>
      <c r="L21" s="305" t="s">
        <v>6045</v>
      </c>
      <c r="M21" s="375" t="s">
        <v>154</v>
      </c>
      <c r="N21" s="285" t="s">
        <v>272</v>
      </c>
      <c r="O21" s="285" t="s">
        <v>273</v>
      </c>
      <c r="P21" s="368"/>
      <c r="Q21" s="284" t="s">
        <v>3174</v>
      </c>
      <c r="R21" s="284" t="s">
        <v>2413</v>
      </c>
      <c r="S21" s="281" t="s">
        <v>411</v>
      </c>
      <c r="T21" s="281"/>
      <c r="U21" s="281" t="s">
        <v>3146</v>
      </c>
      <c r="V21" s="281" t="s">
        <v>3529</v>
      </c>
      <c r="W21" s="281" t="s">
        <v>3934</v>
      </c>
      <c r="X21" s="377"/>
      <c r="Y21" s="288"/>
      <c r="Z21" s="289"/>
      <c r="AA21" s="289"/>
      <c r="AB21" s="290">
        <f>IF(OR(J21="Fail",ISBLANK(J21)),INDEX('Issue Code Table'!C:C,MATCH(N:N,'Issue Code Table'!A:A,0)),IF(M21="Critical",6,IF(M21="Significant",5,IF(M21="Moderate",3,2))))</f>
        <v>4</v>
      </c>
    </row>
    <row r="22" spans="1:28" ht="111" customHeight="1" x14ac:dyDescent="0.35">
      <c r="A22" s="291" t="s">
        <v>1242</v>
      </c>
      <c r="B22" s="291" t="s">
        <v>270</v>
      </c>
      <c r="C22" s="292" t="s">
        <v>271</v>
      </c>
      <c r="D22" s="291" t="s">
        <v>232</v>
      </c>
      <c r="E22" s="291" t="s">
        <v>3391</v>
      </c>
      <c r="F22" s="291" t="s">
        <v>763</v>
      </c>
      <c r="G22" s="291" t="s">
        <v>2835</v>
      </c>
      <c r="H22" s="291" t="s">
        <v>6297</v>
      </c>
      <c r="I22" s="294"/>
      <c r="J22" s="370"/>
      <c r="K22" s="291" t="s">
        <v>6391</v>
      </c>
      <c r="L22" s="294" t="s">
        <v>6045</v>
      </c>
      <c r="M22" s="372" t="s">
        <v>154</v>
      </c>
      <c r="N22" s="295" t="s">
        <v>272</v>
      </c>
      <c r="O22" s="295" t="s">
        <v>273</v>
      </c>
      <c r="P22" s="373"/>
      <c r="Q22" s="294" t="s">
        <v>3174</v>
      </c>
      <c r="R22" s="294" t="s">
        <v>2414</v>
      </c>
      <c r="S22" s="291" t="s">
        <v>413</v>
      </c>
      <c r="T22" s="291"/>
      <c r="U22" s="291" t="s">
        <v>3147</v>
      </c>
      <c r="V22" s="291" t="s">
        <v>3530</v>
      </c>
      <c r="W22" s="291" t="s">
        <v>3935</v>
      </c>
      <c r="X22" s="374"/>
      <c r="Y22" s="296"/>
      <c r="Z22" s="297"/>
      <c r="AA22" s="297"/>
      <c r="AB22" s="298">
        <f>IF(OR(J22="Fail",ISBLANK(J22)),INDEX('Issue Code Table'!C:C,MATCH(N:N,'Issue Code Table'!A:A,0)),IF(M22="Critical",6,IF(M22="Significant",5,IF(M22="Moderate",3,2))))</f>
        <v>4</v>
      </c>
    </row>
    <row r="23" spans="1:28" ht="111" customHeight="1" x14ac:dyDescent="0.35">
      <c r="A23" s="281" t="s">
        <v>1243</v>
      </c>
      <c r="B23" s="281" t="s">
        <v>270</v>
      </c>
      <c r="C23" s="299" t="s">
        <v>271</v>
      </c>
      <c r="D23" s="281" t="s">
        <v>232</v>
      </c>
      <c r="E23" s="281" t="s">
        <v>3392</v>
      </c>
      <c r="F23" s="281" t="s">
        <v>765</v>
      </c>
      <c r="G23" s="281" t="s">
        <v>2836</v>
      </c>
      <c r="H23" s="281" t="s">
        <v>6296</v>
      </c>
      <c r="I23" s="284"/>
      <c r="J23" s="366"/>
      <c r="K23" s="281" t="s">
        <v>6392</v>
      </c>
      <c r="L23" s="305" t="s">
        <v>6045</v>
      </c>
      <c r="M23" s="375" t="s">
        <v>154</v>
      </c>
      <c r="N23" s="285" t="s">
        <v>272</v>
      </c>
      <c r="O23" s="285" t="s">
        <v>273</v>
      </c>
      <c r="P23" s="368"/>
      <c r="Q23" s="284" t="s">
        <v>3174</v>
      </c>
      <c r="R23" s="284" t="s">
        <v>2415</v>
      </c>
      <c r="S23" s="281" t="s">
        <v>413</v>
      </c>
      <c r="T23" s="281"/>
      <c r="U23" s="281" t="s">
        <v>3148</v>
      </c>
      <c r="V23" s="281" t="s">
        <v>3531</v>
      </c>
      <c r="W23" s="281" t="s">
        <v>3935</v>
      </c>
      <c r="X23" s="377"/>
      <c r="Y23" s="288"/>
      <c r="Z23" s="289"/>
      <c r="AA23" s="289"/>
      <c r="AB23" s="290">
        <f>IF(OR(J23="Fail",ISBLANK(J23)),INDEX('Issue Code Table'!C:C,MATCH(N:N,'Issue Code Table'!A:A,0)),IF(M23="Critical",6,IF(M23="Significant",5,IF(M23="Moderate",3,2))))</f>
        <v>4</v>
      </c>
    </row>
    <row r="24" spans="1:28" ht="111" customHeight="1" x14ac:dyDescent="0.35">
      <c r="A24" s="291" t="s">
        <v>1244</v>
      </c>
      <c r="B24" s="291" t="s">
        <v>270</v>
      </c>
      <c r="C24" s="292" t="s">
        <v>271</v>
      </c>
      <c r="D24" s="291" t="s">
        <v>232</v>
      </c>
      <c r="E24" s="291" t="s">
        <v>3393</v>
      </c>
      <c r="F24" s="291" t="s">
        <v>2634</v>
      </c>
      <c r="G24" s="291" t="s">
        <v>2837</v>
      </c>
      <c r="H24" s="291" t="s">
        <v>6299</v>
      </c>
      <c r="I24" s="294"/>
      <c r="J24" s="370"/>
      <c r="K24" s="291" t="s">
        <v>6393</v>
      </c>
      <c r="L24" s="304" t="s">
        <v>6045</v>
      </c>
      <c r="M24" s="372" t="s">
        <v>154</v>
      </c>
      <c r="N24" s="295" t="s">
        <v>272</v>
      </c>
      <c r="O24" s="295" t="s">
        <v>273</v>
      </c>
      <c r="P24" s="373"/>
      <c r="Q24" s="294" t="s">
        <v>3174</v>
      </c>
      <c r="R24" s="294" t="s">
        <v>2416</v>
      </c>
      <c r="S24" s="291" t="s">
        <v>413</v>
      </c>
      <c r="T24" s="291"/>
      <c r="U24" s="291" t="s">
        <v>3149</v>
      </c>
      <c r="V24" s="291" t="s">
        <v>3532</v>
      </c>
      <c r="W24" s="291" t="s">
        <v>3935</v>
      </c>
      <c r="X24" s="374"/>
      <c r="Y24" s="296"/>
      <c r="Z24" s="297"/>
      <c r="AA24" s="297"/>
      <c r="AB24" s="298">
        <f>IF(OR(J24="Fail",ISBLANK(J24)),INDEX('Issue Code Table'!C:C,MATCH(N:N,'Issue Code Table'!A:A,0)),IF(M24="Critical",6,IF(M24="Significant",5,IF(M24="Moderate",3,2))))</f>
        <v>4</v>
      </c>
    </row>
    <row r="25" spans="1:28" ht="111" customHeight="1" x14ac:dyDescent="0.35">
      <c r="A25" s="281" t="s">
        <v>1245</v>
      </c>
      <c r="B25" s="281" t="s">
        <v>270</v>
      </c>
      <c r="C25" s="299" t="s">
        <v>271</v>
      </c>
      <c r="D25" s="281" t="s">
        <v>232</v>
      </c>
      <c r="E25" s="281" t="s">
        <v>3394</v>
      </c>
      <c r="F25" s="281" t="s">
        <v>2635</v>
      </c>
      <c r="G25" s="281" t="s">
        <v>2838</v>
      </c>
      <c r="H25" s="281" t="s">
        <v>6298</v>
      </c>
      <c r="I25" s="284"/>
      <c r="J25" s="366"/>
      <c r="K25" s="281" t="s">
        <v>6394</v>
      </c>
      <c r="L25" s="305" t="s">
        <v>6045</v>
      </c>
      <c r="M25" s="375" t="s">
        <v>154</v>
      </c>
      <c r="N25" s="285" t="s">
        <v>272</v>
      </c>
      <c r="O25" s="285" t="s">
        <v>1240</v>
      </c>
      <c r="P25" s="368"/>
      <c r="Q25" s="284" t="s">
        <v>3174</v>
      </c>
      <c r="R25" s="284" t="s">
        <v>2417</v>
      </c>
      <c r="S25" s="281" t="s">
        <v>413</v>
      </c>
      <c r="T25" s="281"/>
      <c r="U25" s="281" t="s">
        <v>3150</v>
      </c>
      <c r="V25" s="281" t="s">
        <v>3533</v>
      </c>
      <c r="W25" s="281" t="s">
        <v>3935</v>
      </c>
      <c r="X25" s="377"/>
      <c r="Y25" s="288"/>
      <c r="Z25" s="289"/>
      <c r="AA25" s="289"/>
      <c r="AB25" s="290">
        <f>IF(OR(J25="Fail",ISBLANK(J25)),INDEX('Issue Code Table'!C:C,MATCH(N:N,'Issue Code Table'!A:A,0)),IF(M25="Critical",6,IF(M25="Significant",5,IF(M25="Moderate",3,2))))</f>
        <v>4</v>
      </c>
    </row>
    <row r="26" spans="1:28" ht="111" customHeight="1" x14ac:dyDescent="0.35">
      <c r="A26" s="291" t="s">
        <v>1246</v>
      </c>
      <c r="B26" s="291" t="s">
        <v>270</v>
      </c>
      <c r="C26" s="292" t="s">
        <v>271</v>
      </c>
      <c r="D26" s="291" t="s">
        <v>232</v>
      </c>
      <c r="E26" s="291" t="s">
        <v>3395</v>
      </c>
      <c r="F26" s="291" t="s">
        <v>2636</v>
      </c>
      <c r="G26" s="291" t="s">
        <v>2839</v>
      </c>
      <c r="H26" s="291" t="s">
        <v>6295</v>
      </c>
      <c r="I26" s="294"/>
      <c r="J26" s="370"/>
      <c r="K26" s="291" t="s">
        <v>6395</v>
      </c>
      <c r="L26" s="304" t="s">
        <v>6045</v>
      </c>
      <c r="M26" s="372" t="s">
        <v>154</v>
      </c>
      <c r="N26" s="295" t="s">
        <v>272</v>
      </c>
      <c r="O26" s="295" t="s">
        <v>273</v>
      </c>
      <c r="P26" s="373"/>
      <c r="Q26" s="294" t="s">
        <v>3174</v>
      </c>
      <c r="R26" s="294" t="s">
        <v>2418</v>
      </c>
      <c r="S26" s="291" t="s">
        <v>413</v>
      </c>
      <c r="T26" s="291"/>
      <c r="U26" s="291" t="s">
        <v>3151</v>
      </c>
      <c r="V26" s="291" t="s">
        <v>3534</v>
      </c>
      <c r="W26" s="291" t="s">
        <v>3935</v>
      </c>
      <c r="X26" s="374"/>
      <c r="Y26" s="296"/>
      <c r="Z26" s="297"/>
      <c r="AA26" s="297"/>
      <c r="AB26" s="298">
        <f>IF(OR(J26="Fail",ISBLANK(J26)),INDEX('Issue Code Table'!C:C,MATCH(N:N,'Issue Code Table'!A:A,0)),IF(M26="Critical",6,IF(M26="Significant",5,IF(M26="Moderate",3,2))))</f>
        <v>4</v>
      </c>
    </row>
    <row r="27" spans="1:28" ht="111" customHeight="1" x14ac:dyDescent="0.35">
      <c r="A27" s="281" t="s">
        <v>1247</v>
      </c>
      <c r="B27" s="281" t="s">
        <v>239</v>
      </c>
      <c r="C27" s="299" t="s">
        <v>240</v>
      </c>
      <c r="D27" s="281" t="s">
        <v>232</v>
      </c>
      <c r="E27" s="281" t="s">
        <v>3432</v>
      </c>
      <c r="F27" s="281" t="s">
        <v>794</v>
      </c>
      <c r="G27" s="281" t="s">
        <v>2840</v>
      </c>
      <c r="H27" s="281" t="s">
        <v>6336</v>
      </c>
      <c r="I27" s="284"/>
      <c r="J27" s="366"/>
      <c r="K27" s="281" t="s">
        <v>6396</v>
      </c>
      <c r="L27" s="305"/>
      <c r="M27" s="375" t="s">
        <v>218</v>
      </c>
      <c r="N27" s="285" t="s">
        <v>5030</v>
      </c>
      <c r="O27" s="285" t="s">
        <v>5029</v>
      </c>
      <c r="P27" s="368"/>
      <c r="Q27" s="284" t="s">
        <v>407</v>
      </c>
      <c r="R27" s="284" t="s">
        <v>418</v>
      </c>
      <c r="S27" s="281" t="s">
        <v>435</v>
      </c>
      <c r="T27" s="281"/>
      <c r="U27" s="281" t="s">
        <v>3152</v>
      </c>
      <c r="V27" s="281" t="s">
        <v>3535</v>
      </c>
      <c r="W27" s="281" t="s">
        <v>3936</v>
      </c>
      <c r="X27" s="377"/>
      <c r="Y27" s="288"/>
      <c r="Z27" s="289"/>
      <c r="AA27" s="289"/>
      <c r="AB27" s="290" t="e">
        <f>IF(OR(J27="Fail",ISBLANK(J27)),INDEX('Issue Code Table'!C:C,MATCH(N:N,'Issue Code Table'!A:A,0)),IF(M27="Critical",6,IF(M27="Significant",5,IF(M27="Moderate",3,2))))</f>
        <v>#N/A</v>
      </c>
    </row>
    <row r="28" spans="1:28" ht="111" customHeight="1" x14ac:dyDescent="0.35">
      <c r="A28" s="291" t="s">
        <v>1107</v>
      </c>
      <c r="B28" s="291" t="s">
        <v>270</v>
      </c>
      <c r="C28" s="292" t="s">
        <v>271</v>
      </c>
      <c r="D28" s="291" t="s">
        <v>232</v>
      </c>
      <c r="E28" s="291" t="s">
        <v>3325</v>
      </c>
      <c r="F28" s="291" t="s">
        <v>233</v>
      </c>
      <c r="G28" s="291" t="s">
        <v>2766</v>
      </c>
      <c r="H28" s="291" t="s">
        <v>6259</v>
      </c>
      <c r="I28" s="294"/>
      <c r="J28" s="370"/>
      <c r="K28" s="291" t="s">
        <v>6397</v>
      </c>
      <c r="L28" s="294"/>
      <c r="M28" s="372" t="s">
        <v>143</v>
      </c>
      <c r="N28" s="295" t="s">
        <v>205</v>
      </c>
      <c r="O28" s="295" t="s">
        <v>206</v>
      </c>
      <c r="P28" s="373"/>
      <c r="Q28" s="294" t="s">
        <v>3183</v>
      </c>
      <c r="R28" s="294" t="s">
        <v>2383</v>
      </c>
      <c r="S28" s="291" t="s">
        <v>1108</v>
      </c>
      <c r="T28" s="291"/>
      <c r="U28" s="291" t="s">
        <v>3079</v>
      </c>
      <c r="V28" s="291" t="s">
        <v>3536</v>
      </c>
      <c r="W28" s="291" t="s">
        <v>3937</v>
      </c>
      <c r="X28" s="374"/>
      <c r="Y28" s="296"/>
      <c r="Z28" s="297"/>
      <c r="AA28" s="297"/>
      <c r="AB28" s="298">
        <f>IF(OR(J28="Fail",ISBLANK(J28)),INDEX('Issue Code Table'!C:C,MATCH(N:N,'Issue Code Table'!A:A,0)),IF(M28="Critical",6,IF(M28="Significant",5,IF(M28="Moderate",3,2))))</f>
        <v>5</v>
      </c>
    </row>
    <row r="29" spans="1:28" ht="111" customHeight="1" x14ac:dyDescent="0.35">
      <c r="A29" s="281" t="s">
        <v>1248</v>
      </c>
      <c r="B29" s="281" t="s">
        <v>270</v>
      </c>
      <c r="C29" s="299" t="s">
        <v>271</v>
      </c>
      <c r="D29" s="281" t="s">
        <v>232</v>
      </c>
      <c r="E29" s="281" t="s">
        <v>772</v>
      </c>
      <c r="F29" s="281" t="s">
        <v>2637</v>
      </c>
      <c r="G29" s="281" t="s">
        <v>2841</v>
      </c>
      <c r="H29" s="281" t="s">
        <v>6211</v>
      </c>
      <c r="I29" s="382"/>
      <c r="J29" s="366"/>
      <c r="K29" s="281" t="s">
        <v>6398</v>
      </c>
      <c r="L29" s="305" t="s">
        <v>6043</v>
      </c>
      <c r="M29" s="375" t="s">
        <v>143</v>
      </c>
      <c r="N29" s="384" t="s">
        <v>450</v>
      </c>
      <c r="O29" s="285" t="s">
        <v>451</v>
      </c>
      <c r="P29" s="368"/>
      <c r="Q29" s="284" t="s">
        <v>3186</v>
      </c>
      <c r="R29" s="284" t="s">
        <v>2419</v>
      </c>
      <c r="S29" s="281" t="s">
        <v>774</v>
      </c>
      <c r="T29" s="281"/>
      <c r="U29" s="281" t="s">
        <v>3153</v>
      </c>
      <c r="V29" s="281" t="s">
        <v>3537</v>
      </c>
      <c r="W29" s="281" t="s">
        <v>3938</v>
      </c>
      <c r="X29" s="377"/>
      <c r="Y29" s="288"/>
      <c r="Z29" s="289"/>
      <c r="AA29" s="289"/>
      <c r="AB29" s="290">
        <f>IF(OR(J29="Fail",ISBLANK(J29)),INDEX('Issue Code Table'!C:C,MATCH(N:N,'Issue Code Table'!A:A,0)),IF(M29="Critical",6,IF(M29="Significant",5,IF(M29="Moderate",3,2))))</f>
        <v>5</v>
      </c>
    </row>
    <row r="30" spans="1:28" ht="111" customHeight="1" x14ac:dyDescent="0.35">
      <c r="A30" s="291" t="s">
        <v>1249</v>
      </c>
      <c r="B30" s="291" t="s">
        <v>270</v>
      </c>
      <c r="C30" s="292" t="s">
        <v>271</v>
      </c>
      <c r="D30" s="291" t="s">
        <v>232</v>
      </c>
      <c r="E30" s="291" t="s">
        <v>3414</v>
      </c>
      <c r="F30" s="291" t="s">
        <v>2633</v>
      </c>
      <c r="G30" s="291" t="s">
        <v>2833</v>
      </c>
      <c r="H30" s="291" t="s">
        <v>6311</v>
      </c>
      <c r="I30" s="294"/>
      <c r="J30" s="370"/>
      <c r="K30" s="291" t="s">
        <v>6399</v>
      </c>
      <c r="L30" s="304"/>
      <c r="M30" s="372" t="s">
        <v>143</v>
      </c>
      <c r="N30" s="295" t="s">
        <v>205</v>
      </c>
      <c r="O30" s="295" t="s">
        <v>1675</v>
      </c>
      <c r="P30" s="373"/>
      <c r="Q30" s="294" t="s">
        <v>407</v>
      </c>
      <c r="R30" s="294" t="s">
        <v>408</v>
      </c>
      <c r="S30" s="291" t="s">
        <v>2954</v>
      </c>
      <c r="T30" s="291"/>
      <c r="U30" s="291" t="s">
        <v>3145</v>
      </c>
      <c r="V30" s="291" t="s">
        <v>3538</v>
      </c>
      <c r="W30" s="291" t="s">
        <v>3939</v>
      </c>
      <c r="X30" s="374"/>
      <c r="Y30" s="296"/>
      <c r="Z30" s="297"/>
      <c r="AA30" s="297"/>
      <c r="AB30" s="298">
        <f>IF(OR(J30="Fail",ISBLANK(J30)),INDEX('Issue Code Table'!C:C,MATCH(N:N,'Issue Code Table'!A:A,0)),IF(M30="Critical",6,IF(M30="Significant",5,IF(M30="Moderate",3,2))))</f>
        <v>5</v>
      </c>
    </row>
    <row r="31" spans="1:28" ht="111" customHeight="1" x14ac:dyDescent="0.35">
      <c r="A31" s="281" t="s">
        <v>1250</v>
      </c>
      <c r="B31" s="281" t="s">
        <v>270</v>
      </c>
      <c r="C31" s="299" t="s">
        <v>271</v>
      </c>
      <c r="D31" s="281" t="s">
        <v>232</v>
      </c>
      <c r="E31" s="281" t="s">
        <v>3423</v>
      </c>
      <c r="F31" s="281" t="s">
        <v>1251</v>
      </c>
      <c r="G31" s="281" t="s">
        <v>2842</v>
      </c>
      <c r="H31" s="281" t="s">
        <v>6312</v>
      </c>
      <c r="I31" s="284"/>
      <c r="J31" s="366"/>
      <c r="K31" s="281" t="s">
        <v>6400</v>
      </c>
      <c r="L31" s="305"/>
      <c r="M31" s="375" t="s">
        <v>143</v>
      </c>
      <c r="N31" s="285" t="s">
        <v>205</v>
      </c>
      <c r="O31" s="285" t="s">
        <v>1675</v>
      </c>
      <c r="P31" s="368"/>
      <c r="Q31" s="284" t="s">
        <v>407</v>
      </c>
      <c r="R31" s="284" t="s">
        <v>410</v>
      </c>
      <c r="S31" s="281" t="s">
        <v>780</v>
      </c>
      <c r="T31" s="281"/>
      <c r="U31" s="281" t="s">
        <v>3154</v>
      </c>
      <c r="V31" s="281" t="s">
        <v>3539</v>
      </c>
      <c r="W31" s="281" t="s">
        <v>3940</v>
      </c>
      <c r="X31" s="377"/>
      <c r="Y31" s="288"/>
      <c r="Z31" s="289"/>
      <c r="AA31" s="289"/>
      <c r="AB31" s="290">
        <f>IF(OR(J31="Fail",ISBLANK(J31)),INDEX('Issue Code Table'!C:C,MATCH(N:N,'Issue Code Table'!A:A,0)),IF(M31="Critical",6,IF(M31="Significant",5,IF(M31="Moderate",3,2))))</f>
        <v>5</v>
      </c>
    </row>
    <row r="32" spans="1:28" ht="111" customHeight="1" x14ac:dyDescent="0.35">
      <c r="A32" s="291" t="s">
        <v>1252</v>
      </c>
      <c r="B32" s="291" t="s">
        <v>270</v>
      </c>
      <c r="C32" s="292" t="s">
        <v>271</v>
      </c>
      <c r="D32" s="291" t="s">
        <v>232</v>
      </c>
      <c r="E32" s="291" t="s">
        <v>3427</v>
      </c>
      <c r="F32" s="291" t="s">
        <v>781</v>
      </c>
      <c r="G32" s="291" t="s">
        <v>2843</v>
      </c>
      <c r="H32" s="291" t="s">
        <v>6313</v>
      </c>
      <c r="I32" s="294"/>
      <c r="J32" s="370"/>
      <c r="K32" s="291" t="s">
        <v>6401</v>
      </c>
      <c r="L32" s="304"/>
      <c r="M32" s="372" t="s">
        <v>143</v>
      </c>
      <c r="N32" s="295" t="s">
        <v>205</v>
      </c>
      <c r="O32" s="295" t="s">
        <v>1675</v>
      </c>
      <c r="P32" s="373"/>
      <c r="Q32" s="294" t="s">
        <v>407</v>
      </c>
      <c r="R32" s="294" t="s">
        <v>412</v>
      </c>
      <c r="S32" s="291" t="s">
        <v>782</v>
      </c>
      <c r="T32" s="291"/>
      <c r="U32" s="291" t="s">
        <v>3155</v>
      </c>
      <c r="V32" s="291" t="s">
        <v>3540</v>
      </c>
      <c r="W32" s="291" t="s">
        <v>3941</v>
      </c>
      <c r="X32" s="374"/>
      <c r="Y32" s="296"/>
      <c r="Z32" s="297"/>
      <c r="AA32" s="297"/>
      <c r="AB32" s="298">
        <f>IF(OR(J32="Fail",ISBLANK(J32)),INDEX('Issue Code Table'!C:C,MATCH(N:N,'Issue Code Table'!A:A,0)),IF(M32="Critical",6,IF(M32="Significant",5,IF(M32="Moderate",3,2))))</f>
        <v>5</v>
      </c>
    </row>
    <row r="33" spans="1:28" ht="111" customHeight="1" x14ac:dyDescent="0.35">
      <c r="A33" s="281" t="s">
        <v>1109</v>
      </c>
      <c r="B33" s="281" t="s">
        <v>270</v>
      </c>
      <c r="C33" s="299" t="s">
        <v>271</v>
      </c>
      <c r="D33" s="281" t="s">
        <v>232</v>
      </c>
      <c r="E33" s="281" t="s">
        <v>3327</v>
      </c>
      <c r="F33" s="281" t="s">
        <v>235</v>
      </c>
      <c r="G33" s="281" t="s">
        <v>2767</v>
      </c>
      <c r="H33" s="281" t="s">
        <v>6264</v>
      </c>
      <c r="I33" s="284"/>
      <c r="J33" s="366"/>
      <c r="K33" s="281" t="s">
        <v>6402</v>
      </c>
      <c r="L33" s="284"/>
      <c r="M33" s="375" t="s">
        <v>143</v>
      </c>
      <c r="N33" s="376" t="s">
        <v>205</v>
      </c>
      <c r="O33" s="376" t="s">
        <v>206</v>
      </c>
      <c r="P33" s="368"/>
      <c r="Q33" s="383" t="s">
        <v>3183</v>
      </c>
      <c r="R33" s="383" t="s">
        <v>2384</v>
      </c>
      <c r="S33" s="340" t="s">
        <v>1110</v>
      </c>
      <c r="T33" s="340"/>
      <c r="U33" s="340" t="s">
        <v>3080</v>
      </c>
      <c r="V33" s="340" t="s">
        <v>3541</v>
      </c>
      <c r="W33" s="340" t="s">
        <v>3942</v>
      </c>
      <c r="X33" s="377"/>
      <c r="Y33" s="288"/>
      <c r="Z33" s="289"/>
      <c r="AA33" s="289"/>
      <c r="AB33" s="290">
        <f>IF(OR(J33="Fail",ISBLANK(J33)),INDEX('Issue Code Table'!C:C,MATCH(N:N,'Issue Code Table'!A:A,0)),IF(M33="Critical",6,IF(M33="Significant",5,IF(M33="Moderate",3,2))))</f>
        <v>5</v>
      </c>
    </row>
    <row r="34" spans="1:28" ht="111" customHeight="1" x14ac:dyDescent="0.35">
      <c r="A34" s="339" t="s">
        <v>1254</v>
      </c>
      <c r="B34" s="339" t="s">
        <v>528</v>
      </c>
      <c r="C34" s="345" t="s">
        <v>529</v>
      </c>
      <c r="D34" s="339" t="s">
        <v>232</v>
      </c>
      <c r="E34" s="339" t="s">
        <v>3434</v>
      </c>
      <c r="F34" s="339" t="s">
        <v>2639</v>
      </c>
      <c r="G34" s="339" t="s">
        <v>2847</v>
      </c>
      <c r="H34" s="339" t="s">
        <v>4793</v>
      </c>
      <c r="I34" s="379"/>
      <c r="J34" s="370"/>
      <c r="K34" s="339" t="s">
        <v>4946</v>
      </c>
      <c r="L34" s="304"/>
      <c r="M34" s="372" t="s">
        <v>143</v>
      </c>
      <c r="N34" s="378" t="s">
        <v>205</v>
      </c>
      <c r="O34" s="378" t="s">
        <v>1675</v>
      </c>
      <c r="P34" s="373"/>
      <c r="Q34" s="294" t="s">
        <v>420</v>
      </c>
      <c r="R34" s="294" t="s">
        <v>421</v>
      </c>
      <c r="S34" s="291" t="s">
        <v>1255</v>
      </c>
      <c r="T34" s="291"/>
      <c r="U34" s="291" t="s">
        <v>3159</v>
      </c>
      <c r="V34" s="291" t="s">
        <v>3542</v>
      </c>
      <c r="W34" s="291" t="s">
        <v>3943</v>
      </c>
      <c r="X34" s="374"/>
      <c r="Y34" s="296"/>
      <c r="Z34" s="297"/>
      <c r="AA34" s="297"/>
      <c r="AB34" s="298">
        <f>IF(OR(J34="Fail",ISBLANK(J34)),INDEX('Issue Code Table'!C:C,MATCH(N:N,'Issue Code Table'!A:A,0)),IF(M34="Critical",6,IF(M34="Significant",5,IF(M34="Moderate",3,2))))</f>
        <v>5</v>
      </c>
    </row>
    <row r="35" spans="1:28" ht="111" customHeight="1" x14ac:dyDescent="0.35">
      <c r="A35" s="281" t="s">
        <v>1111</v>
      </c>
      <c r="B35" s="281" t="s">
        <v>270</v>
      </c>
      <c r="C35" s="299" t="s">
        <v>271</v>
      </c>
      <c r="D35" s="281" t="s">
        <v>232</v>
      </c>
      <c r="E35" s="281" t="s">
        <v>3326</v>
      </c>
      <c r="F35" s="281" t="s">
        <v>234</v>
      </c>
      <c r="G35" s="281" t="s">
        <v>2768</v>
      </c>
      <c r="H35" s="281" t="s">
        <v>6271</v>
      </c>
      <c r="I35" s="284"/>
      <c r="J35" s="366"/>
      <c r="K35" s="281" t="s">
        <v>6403</v>
      </c>
      <c r="L35" s="284"/>
      <c r="M35" s="375" t="s">
        <v>143</v>
      </c>
      <c r="N35" s="376" t="s">
        <v>205</v>
      </c>
      <c r="O35" s="376" t="s">
        <v>206</v>
      </c>
      <c r="P35" s="368"/>
      <c r="Q35" s="383" t="s">
        <v>3183</v>
      </c>
      <c r="R35" s="383" t="s">
        <v>2385</v>
      </c>
      <c r="S35" s="340" t="s">
        <v>1112</v>
      </c>
      <c r="T35" s="340"/>
      <c r="U35" s="340" t="s">
        <v>3081</v>
      </c>
      <c r="V35" s="340" t="s">
        <v>3543</v>
      </c>
      <c r="W35" s="340" t="s">
        <v>3944</v>
      </c>
      <c r="X35" s="377"/>
      <c r="Y35" s="288"/>
      <c r="Z35" s="289"/>
      <c r="AA35" s="289"/>
      <c r="AB35" s="290">
        <f>IF(OR(J35="Fail",ISBLANK(J35)),INDEX('Issue Code Table'!C:C,MATCH(N:N,'Issue Code Table'!A:A,0)),IF(M35="Critical",6,IF(M35="Significant",5,IF(M35="Moderate",3,2))))</f>
        <v>5</v>
      </c>
    </row>
    <row r="36" spans="1:28" ht="111" customHeight="1" x14ac:dyDescent="0.35">
      <c r="A36" s="339" t="s">
        <v>1256</v>
      </c>
      <c r="B36" s="339" t="s">
        <v>528</v>
      </c>
      <c r="C36" s="345" t="s">
        <v>529</v>
      </c>
      <c r="D36" s="339" t="s">
        <v>232</v>
      </c>
      <c r="E36" s="339" t="s">
        <v>1257</v>
      </c>
      <c r="F36" s="339" t="s">
        <v>2640</v>
      </c>
      <c r="G36" s="339" t="s">
        <v>7217</v>
      </c>
      <c r="H36" s="339" t="s">
        <v>4794</v>
      </c>
      <c r="I36" s="379"/>
      <c r="J36" s="370"/>
      <c r="K36" s="339" t="s">
        <v>7015</v>
      </c>
      <c r="L36" s="304"/>
      <c r="M36" s="372" t="s">
        <v>143</v>
      </c>
      <c r="N36" s="295" t="s">
        <v>205</v>
      </c>
      <c r="O36" s="295" t="s">
        <v>1675</v>
      </c>
      <c r="P36" s="373"/>
      <c r="Q36" s="294" t="s">
        <v>420</v>
      </c>
      <c r="R36" s="294" t="s">
        <v>422</v>
      </c>
      <c r="S36" s="291" t="s">
        <v>1258</v>
      </c>
      <c r="T36" s="291" t="s">
        <v>7046</v>
      </c>
      <c r="U36" s="291" t="s">
        <v>3160</v>
      </c>
      <c r="V36" s="291" t="s">
        <v>3544</v>
      </c>
      <c r="W36" s="291" t="s">
        <v>3945</v>
      </c>
      <c r="X36" s="374"/>
      <c r="Y36" s="296"/>
      <c r="Z36" s="297"/>
      <c r="AA36" s="297"/>
      <c r="AB36" s="298">
        <f>IF(OR(J36="Fail",ISBLANK(J36)),INDEX('Issue Code Table'!C:C,MATCH(N:N,'Issue Code Table'!A:A,0)),IF(M36="Critical",6,IF(M36="Significant",5,IF(M36="Moderate",3,2))))</f>
        <v>5</v>
      </c>
    </row>
    <row r="37" spans="1:28" ht="111" customHeight="1" x14ac:dyDescent="0.35">
      <c r="A37" s="281" t="s">
        <v>1259</v>
      </c>
      <c r="B37" s="281" t="s">
        <v>1260</v>
      </c>
      <c r="C37" s="306" t="s">
        <v>1261</v>
      </c>
      <c r="D37" s="281" t="s">
        <v>232</v>
      </c>
      <c r="E37" s="281" t="s">
        <v>1262</v>
      </c>
      <c r="F37" s="281" t="s">
        <v>2641</v>
      </c>
      <c r="G37" s="281" t="s">
        <v>2848</v>
      </c>
      <c r="H37" s="281" t="s">
        <v>4795</v>
      </c>
      <c r="I37" s="284"/>
      <c r="J37" s="366"/>
      <c r="K37" s="281" t="s">
        <v>6404</v>
      </c>
      <c r="L37" s="305"/>
      <c r="M37" s="375" t="s">
        <v>143</v>
      </c>
      <c r="N37" s="285" t="s">
        <v>401</v>
      </c>
      <c r="O37" s="285" t="s">
        <v>402</v>
      </c>
      <c r="P37" s="368"/>
      <c r="Q37" s="284" t="s">
        <v>420</v>
      </c>
      <c r="R37" s="284" t="s">
        <v>424</v>
      </c>
      <c r="S37" s="281" t="s">
        <v>2955</v>
      </c>
      <c r="T37" s="281" t="s">
        <v>7047</v>
      </c>
      <c r="U37" s="281" t="s">
        <v>3161</v>
      </c>
      <c r="V37" s="281" t="s">
        <v>3545</v>
      </c>
      <c r="W37" s="281" t="s">
        <v>3946</v>
      </c>
      <c r="X37" s="377"/>
      <c r="Y37" s="288"/>
      <c r="Z37" s="289"/>
      <c r="AA37" s="289"/>
      <c r="AB37" s="290">
        <f>IF(OR(J37="Fail",ISBLANK(J37)),INDEX('Issue Code Table'!C:C,MATCH(N:N,'Issue Code Table'!A:A,0)),IF(M37="Critical",6,IF(M37="Significant",5,IF(M37="Moderate",3,2))))</f>
        <v>5</v>
      </c>
    </row>
    <row r="38" spans="1:28" ht="111" customHeight="1" x14ac:dyDescent="0.35">
      <c r="A38" s="291" t="s">
        <v>1263</v>
      </c>
      <c r="B38" s="291" t="s">
        <v>528</v>
      </c>
      <c r="C38" s="292" t="s">
        <v>529</v>
      </c>
      <c r="D38" s="291" t="s">
        <v>232</v>
      </c>
      <c r="E38" s="291" t="s">
        <v>1264</v>
      </c>
      <c r="F38" s="291" t="s">
        <v>1265</v>
      </c>
      <c r="G38" s="291" t="s">
        <v>2844</v>
      </c>
      <c r="H38" s="291" t="s">
        <v>6316</v>
      </c>
      <c r="I38" s="294"/>
      <c r="J38" s="370"/>
      <c r="K38" s="291" t="s">
        <v>6405</v>
      </c>
      <c r="L38" s="304"/>
      <c r="M38" s="372" t="s">
        <v>143</v>
      </c>
      <c r="N38" s="378" t="s">
        <v>205</v>
      </c>
      <c r="O38" s="378" t="s">
        <v>1675</v>
      </c>
      <c r="P38" s="373"/>
      <c r="Q38" s="379" t="s">
        <v>420</v>
      </c>
      <c r="R38" s="379" t="s">
        <v>426</v>
      </c>
      <c r="S38" s="339" t="s">
        <v>1266</v>
      </c>
      <c r="T38" s="339"/>
      <c r="U38" s="339" t="s">
        <v>3156</v>
      </c>
      <c r="V38" s="339" t="s">
        <v>3546</v>
      </c>
      <c r="W38" s="339" t="s">
        <v>3947</v>
      </c>
      <c r="X38" s="374"/>
      <c r="Y38" s="296"/>
      <c r="Z38" s="297"/>
      <c r="AA38" s="297"/>
      <c r="AB38" s="298">
        <f>IF(OR(J38="Fail",ISBLANK(J38)),INDEX('Issue Code Table'!C:C,MATCH(N:N,'Issue Code Table'!A:A,0)),IF(M38="Critical",6,IF(M38="Significant",5,IF(M38="Moderate",3,2))))</f>
        <v>5</v>
      </c>
    </row>
    <row r="39" spans="1:28" ht="111" customHeight="1" x14ac:dyDescent="0.35">
      <c r="A39" s="340" t="s">
        <v>1267</v>
      </c>
      <c r="B39" s="340" t="s">
        <v>270</v>
      </c>
      <c r="C39" s="341" t="s">
        <v>271</v>
      </c>
      <c r="D39" s="340" t="s">
        <v>232</v>
      </c>
      <c r="E39" s="340" t="s">
        <v>3435</v>
      </c>
      <c r="F39" s="340" t="s">
        <v>2638</v>
      </c>
      <c r="G39" s="340" t="s">
        <v>2845</v>
      </c>
      <c r="H39" s="340" t="s">
        <v>4797</v>
      </c>
      <c r="I39" s="383"/>
      <c r="J39" s="366"/>
      <c r="K39" s="340" t="s">
        <v>4948</v>
      </c>
      <c r="L39" s="305"/>
      <c r="M39" s="375" t="s">
        <v>143</v>
      </c>
      <c r="N39" s="285" t="s">
        <v>205</v>
      </c>
      <c r="O39" s="285" t="s">
        <v>1675</v>
      </c>
      <c r="P39" s="368"/>
      <c r="Q39" s="284" t="s">
        <v>420</v>
      </c>
      <c r="R39" s="284" t="s">
        <v>427</v>
      </c>
      <c r="S39" s="281" t="s">
        <v>1268</v>
      </c>
      <c r="T39" s="281"/>
      <c r="U39" s="281" t="s">
        <v>3157</v>
      </c>
      <c r="V39" s="281" t="s">
        <v>3547</v>
      </c>
      <c r="W39" s="281" t="s">
        <v>3948</v>
      </c>
      <c r="X39" s="377"/>
      <c r="Y39" s="288"/>
      <c r="Z39" s="289"/>
      <c r="AA39" s="289"/>
      <c r="AB39" s="290">
        <f>IF(OR(J39="Fail",ISBLANK(J39)),INDEX('Issue Code Table'!C:C,MATCH(N:N,'Issue Code Table'!A:A,0)),IF(M39="Critical",6,IF(M39="Significant",5,IF(M39="Moderate",3,2))))</f>
        <v>5</v>
      </c>
    </row>
    <row r="40" spans="1:28" ht="111" customHeight="1" x14ac:dyDescent="0.35">
      <c r="A40" s="291" t="s">
        <v>1269</v>
      </c>
      <c r="B40" s="291" t="s">
        <v>270</v>
      </c>
      <c r="C40" s="292" t="s">
        <v>271</v>
      </c>
      <c r="D40" s="291" t="s">
        <v>232</v>
      </c>
      <c r="E40" s="291" t="s">
        <v>3436</v>
      </c>
      <c r="F40" s="291" t="s">
        <v>757</v>
      </c>
      <c r="G40" s="291" t="s">
        <v>2846</v>
      </c>
      <c r="H40" s="291" t="s">
        <v>6207</v>
      </c>
      <c r="I40" s="294"/>
      <c r="J40" s="370"/>
      <c r="K40" s="291" t="s">
        <v>6406</v>
      </c>
      <c r="L40" s="304"/>
      <c r="M40" s="372" t="s">
        <v>143</v>
      </c>
      <c r="N40" s="295" t="s">
        <v>205</v>
      </c>
      <c r="O40" s="295" t="s">
        <v>1675</v>
      </c>
      <c r="P40" s="373"/>
      <c r="Q40" s="294" t="s">
        <v>420</v>
      </c>
      <c r="R40" s="294" t="s">
        <v>428</v>
      </c>
      <c r="S40" s="291" t="s">
        <v>406</v>
      </c>
      <c r="T40" s="291"/>
      <c r="U40" s="291" t="s">
        <v>3158</v>
      </c>
      <c r="V40" s="291" t="s">
        <v>3548</v>
      </c>
      <c r="W40" s="291" t="s">
        <v>3949</v>
      </c>
      <c r="X40" s="374"/>
      <c r="Y40" s="296"/>
      <c r="Z40" s="297"/>
      <c r="AA40" s="297"/>
      <c r="AB40" s="298">
        <f>IF(OR(J40="Fail",ISBLANK(J40)),INDEX('Issue Code Table'!C:C,MATCH(N:N,'Issue Code Table'!A:A,0)),IF(M40="Critical",6,IF(M40="Significant",5,IF(M40="Moderate",3,2))))</f>
        <v>5</v>
      </c>
    </row>
    <row r="41" spans="1:28" ht="111" customHeight="1" x14ac:dyDescent="0.35">
      <c r="A41" s="281" t="s">
        <v>1113</v>
      </c>
      <c r="B41" s="281" t="s">
        <v>270</v>
      </c>
      <c r="C41" s="299" t="s">
        <v>271</v>
      </c>
      <c r="D41" s="281" t="s">
        <v>232</v>
      </c>
      <c r="E41" s="281" t="s">
        <v>3330</v>
      </c>
      <c r="F41" s="281" t="s">
        <v>235</v>
      </c>
      <c r="G41" s="281" t="s">
        <v>2769</v>
      </c>
      <c r="H41" s="281" t="s">
        <v>6265</v>
      </c>
      <c r="I41" s="284"/>
      <c r="J41" s="366"/>
      <c r="K41" s="281" t="s">
        <v>6407</v>
      </c>
      <c r="L41" s="284"/>
      <c r="M41" s="375" t="s">
        <v>143</v>
      </c>
      <c r="N41" s="285" t="s">
        <v>205</v>
      </c>
      <c r="O41" s="285" t="s">
        <v>206</v>
      </c>
      <c r="P41" s="368"/>
      <c r="Q41" s="284" t="s">
        <v>3184</v>
      </c>
      <c r="R41" s="284" t="s">
        <v>2386</v>
      </c>
      <c r="S41" s="281" t="s">
        <v>1114</v>
      </c>
      <c r="T41" s="281"/>
      <c r="U41" s="281" t="s">
        <v>3082</v>
      </c>
      <c r="V41" s="281" t="s">
        <v>3549</v>
      </c>
      <c r="W41" s="281" t="s">
        <v>3950</v>
      </c>
      <c r="X41" s="377"/>
      <c r="Y41" s="288"/>
      <c r="Z41" s="289"/>
      <c r="AA41" s="289"/>
      <c r="AB41" s="290">
        <f>IF(OR(J41="Fail",ISBLANK(J41)),INDEX('Issue Code Table'!C:C,MATCH(N:N,'Issue Code Table'!A:A,0)),IF(M41="Critical",6,IF(M41="Significant",5,IF(M41="Moderate",3,2))))</f>
        <v>5</v>
      </c>
    </row>
    <row r="42" spans="1:28" ht="111" customHeight="1" x14ac:dyDescent="0.35">
      <c r="A42" s="291" t="s">
        <v>1115</v>
      </c>
      <c r="B42" s="291" t="s">
        <v>270</v>
      </c>
      <c r="C42" s="292" t="s">
        <v>271</v>
      </c>
      <c r="D42" s="291" t="s">
        <v>232</v>
      </c>
      <c r="E42" s="291" t="s">
        <v>3328</v>
      </c>
      <c r="F42" s="291" t="s">
        <v>233</v>
      </c>
      <c r="G42" s="291" t="s">
        <v>2770</v>
      </c>
      <c r="H42" s="291" t="s">
        <v>6260</v>
      </c>
      <c r="I42" s="294"/>
      <c r="J42" s="370"/>
      <c r="K42" s="291" t="s">
        <v>6408</v>
      </c>
      <c r="L42" s="294"/>
      <c r="M42" s="372" t="s">
        <v>143</v>
      </c>
      <c r="N42" s="295" t="s">
        <v>205</v>
      </c>
      <c r="O42" s="295" t="s">
        <v>206</v>
      </c>
      <c r="P42" s="373"/>
      <c r="Q42" s="294" t="s">
        <v>3184</v>
      </c>
      <c r="R42" s="294" t="s">
        <v>2387</v>
      </c>
      <c r="S42" s="291" t="s">
        <v>1116</v>
      </c>
      <c r="T42" s="291"/>
      <c r="U42" s="291" t="s">
        <v>3083</v>
      </c>
      <c r="V42" s="291" t="s">
        <v>3550</v>
      </c>
      <c r="W42" s="291" t="s">
        <v>3951</v>
      </c>
      <c r="X42" s="374"/>
      <c r="Y42" s="296"/>
      <c r="Z42" s="297"/>
      <c r="AA42" s="297"/>
      <c r="AB42" s="298">
        <f>IF(OR(J42="Fail",ISBLANK(J42)),INDEX('Issue Code Table'!C:C,MATCH(N:N,'Issue Code Table'!A:A,0)),IF(M42="Critical",6,IF(M42="Significant",5,IF(M42="Moderate",3,2))))</f>
        <v>5</v>
      </c>
    </row>
    <row r="43" spans="1:28" ht="111" customHeight="1" x14ac:dyDescent="0.35">
      <c r="A43" s="281" t="s">
        <v>1273</v>
      </c>
      <c r="B43" s="281" t="s">
        <v>277</v>
      </c>
      <c r="C43" s="299" t="s">
        <v>278</v>
      </c>
      <c r="D43" s="281" t="s">
        <v>232</v>
      </c>
      <c r="E43" s="281" t="s">
        <v>1274</v>
      </c>
      <c r="F43" s="281" t="s">
        <v>466</v>
      </c>
      <c r="G43" s="281" t="s">
        <v>2849</v>
      </c>
      <c r="H43" s="281" t="s">
        <v>6210</v>
      </c>
      <c r="I43" s="284"/>
      <c r="J43" s="366"/>
      <c r="K43" s="281" t="s">
        <v>6409</v>
      </c>
      <c r="L43" s="305"/>
      <c r="M43" s="375" t="s">
        <v>218</v>
      </c>
      <c r="N43" s="384" t="s">
        <v>467</v>
      </c>
      <c r="O43" s="285" t="s">
        <v>468</v>
      </c>
      <c r="P43" s="368"/>
      <c r="Q43" s="284" t="s">
        <v>457</v>
      </c>
      <c r="R43" s="284" t="s">
        <v>2420</v>
      </c>
      <c r="S43" s="281" t="s">
        <v>1275</v>
      </c>
      <c r="T43" s="281"/>
      <c r="U43" s="281" t="s">
        <v>470</v>
      </c>
      <c r="V43" s="281" t="s">
        <v>3551</v>
      </c>
      <c r="W43" s="281" t="s">
        <v>3952</v>
      </c>
      <c r="X43" s="377"/>
      <c r="Y43" s="288"/>
      <c r="Z43" s="289"/>
      <c r="AA43" s="289"/>
      <c r="AB43" s="290">
        <f>IF(OR(J43="Fail",ISBLANK(J43)),INDEX('Issue Code Table'!C:C,MATCH(N:N,'Issue Code Table'!A:A,0)),IF(M43="Critical",6,IF(M43="Significant",5,IF(M43="Moderate",3,2))))</f>
        <v>4</v>
      </c>
    </row>
    <row r="44" spans="1:28" ht="111" customHeight="1" x14ac:dyDescent="0.35">
      <c r="A44" s="291" t="s">
        <v>1276</v>
      </c>
      <c r="B44" s="291" t="s">
        <v>270</v>
      </c>
      <c r="C44" s="292" t="s">
        <v>271</v>
      </c>
      <c r="D44" s="291" t="s">
        <v>232</v>
      </c>
      <c r="E44" s="291" t="s">
        <v>3495</v>
      </c>
      <c r="F44" s="291" t="s">
        <v>817</v>
      </c>
      <c r="G44" s="291" t="s">
        <v>2850</v>
      </c>
      <c r="H44" s="291" t="s">
        <v>6305</v>
      </c>
      <c r="I44" s="294"/>
      <c r="J44" s="370"/>
      <c r="K44" s="291" t="s">
        <v>6410</v>
      </c>
      <c r="L44" s="304"/>
      <c r="M44" s="372" t="s">
        <v>143</v>
      </c>
      <c r="N44" s="378" t="s">
        <v>1433</v>
      </c>
      <c r="O44" s="378" t="s">
        <v>1434</v>
      </c>
      <c r="P44" s="373"/>
      <c r="Q44" s="379" t="s">
        <v>3180</v>
      </c>
      <c r="R44" s="379" t="s">
        <v>454</v>
      </c>
      <c r="S44" s="339" t="s">
        <v>473</v>
      </c>
      <c r="T44" s="339"/>
      <c r="U44" s="339" t="s">
        <v>3162</v>
      </c>
      <c r="V44" s="339" t="s">
        <v>3552</v>
      </c>
      <c r="W44" s="339" t="s">
        <v>3953</v>
      </c>
      <c r="X44" s="374"/>
      <c r="Y44" s="296"/>
      <c r="Z44" s="297"/>
      <c r="AA44" s="297"/>
      <c r="AB44" s="298">
        <f>IF(OR(J44="Fail",ISBLANK(J44)),INDEX('Issue Code Table'!C:C,MATCH(N:N,'Issue Code Table'!A:A,0)),IF(M44="Critical",6,IF(M44="Significant",5,IF(M44="Moderate",3,2))))</f>
        <v>7</v>
      </c>
    </row>
    <row r="45" spans="1:28" ht="111" customHeight="1" x14ac:dyDescent="0.35">
      <c r="A45" s="340" t="s">
        <v>1278</v>
      </c>
      <c r="B45" s="340" t="s">
        <v>270</v>
      </c>
      <c r="C45" s="341" t="s">
        <v>271</v>
      </c>
      <c r="D45" s="340" t="s">
        <v>232</v>
      </c>
      <c r="E45" s="340" t="s">
        <v>988</v>
      </c>
      <c r="F45" s="340" t="s">
        <v>819</v>
      </c>
      <c r="G45" s="340" t="s">
        <v>2851</v>
      </c>
      <c r="H45" s="340" t="s">
        <v>6306</v>
      </c>
      <c r="I45" s="383"/>
      <c r="J45" s="366"/>
      <c r="K45" s="340" t="s">
        <v>6411</v>
      </c>
      <c r="L45" s="305"/>
      <c r="M45" s="375" t="s">
        <v>143</v>
      </c>
      <c r="N45" s="285" t="s">
        <v>1433</v>
      </c>
      <c r="O45" s="285" t="s">
        <v>1434</v>
      </c>
      <c r="P45" s="368"/>
      <c r="Q45" s="284" t="s">
        <v>3180</v>
      </c>
      <c r="R45" s="284" t="s">
        <v>2421</v>
      </c>
      <c r="S45" s="281" t="s">
        <v>481</v>
      </c>
      <c r="T45" s="281"/>
      <c r="U45" s="281" t="s">
        <v>3163</v>
      </c>
      <c r="V45" s="281" t="s">
        <v>3553</v>
      </c>
      <c r="W45" s="281" t="s">
        <v>3953</v>
      </c>
      <c r="X45" s="377"/>
      <c r="Y45" s="288"/>
      <c r="Z45" s="289"/>
      <c r="AA45" s="289"/>
      <c r="AB45" s="290">
        <f>IF(OR(J45="Fail",ISBLANK(J45)),INDEX('Issue Code Table'!C:C,MATCH(N:N,'Issue Code Table'!A:A,0)),IF(M45="Critical",6,IF(M45="Significant",5,IF(M45="Moderate",3,2))))</f>
        <v>7</v>
      </c>
    </row>
    <row r="46" spans="1:28" ht="111" customHeight="1" x14ac:dyDescent="0.35">
      <c r="A46" s="291" t="s">
        <v>1279</v>
      </c>
      <c r="B46" s="291" t="s">
        <v>270</v>
      </c>
      <c r="C46" s="292" t="s">
        <v>271</v>
      </c>
      <c r="D46" s="291" t="s">
        <v>232</v>
      </c>
      <c r="E46" s="291" t="s">
        <v>3500</v>
      </c>
      <c r="F46" s="291" t="s">
        <v>829</v>
      </c>
      <c r="G46" s="291" t="s">
        <v>2852</v>
      </c>
      <c r="H46" s="291" t="s">
        <v>6301</v>
      </c>
      <c r="I46" s="294"/>
      <c r="J46" s="370"/>
      <c r="K46" s="291" t="s">
        <v>6412</v>
      </c>
      <c r="L46" s="304"/>
      <c r="M46" s="372" t="s">
        <v>143</v>
      </c>
      <c r="N46" s="295" t="s">
        <v>1433</v>
      </c>
      <c r="O46" s="295" t="s">
        <v>1434</v>
      </c>
      <c r="P46" s="373"/>
      <c r="Q46" s="294" t="s">
        <v>3180</v>
      </c>
      <c r="R46" s="294" t="s">
        <v>2422</v>
      </c>
      <c r="S46" s="291" t="s">
        <v>477</v>
      </c>
      <c r="T46" s="291"/>
      <c r="U46" s="291" t="s">
        <v>3164</v>
      </c>
      <c r="V46" s="291" t="s">
        <v>3554</v>
      </c>
      <c r="W46" s="291" t="s">
        <v>3953</v>
      </c>
      <c r="X46" s="374"/>
      <c r="Y46" s="296"/>
      <c r="Z46" s="297"/>
      <c r="AA46" s="297"/>
      <c r="AB46" s="298">
        <f>IF(OR(J46="Fail",ISBLANK(J46)),INDEX('Issue Code Table'!C:C,MATCH(N:N,'Issue Code Table'!A:A,0)),IF(M46="Critical",6,IF(M46="Significant",5,IF(M46="Moderate",3,2))))</f>
        <v>7</v>
      </c>
    </row>
    <row r="47" spans="1:28" ht="111" customHeight="1" x14ac:dyDescent="0.35">
      <c r="A47" s="281" t="s">
        <v>1280</v>
      </c>
      <c r="B47" s="281" t="s">
        <v>270</v>
      </c>
      <c r="C47" s="299" t="s">
        <v>271</v>
      </c>
      <c r="D47" s="281" t="s">
        <v>232</v>
      </c>
      <c r="E47" s="281" t="s">
        <v>3501</v>
      </c>
      <c r="F47" s="281" t="s">
        <v>831</v>
      </c>
      <c r="G47" s="281" t="s">
        <v>2853</v>
      </c>
      <c r="H47" s="281" t="s">
        <v>6302</v>
      </c>
      <c r="I47" s="281"/>
      <c r="J47" s="366"/>
      <c r="K47" s="281" t="s">
        <v>6413</v>
      </c>
      <c r="L47" s="305"/>
      <c r="M47" s="375" t="s">
        <v>143</v>
      </c>
      <c r="N47" s="285" t="s">
        <v>1433</v>
      </c>
      <c r="O47" s="285" t="s">
        <v>1434</v>
      </c>
      <c r="P47" s="368"/>
      <c r="Q47" s="284" t="s">
        <v>3180</v>
      </c>
      <c r="R47" s="284" t="s">
        <v>2423</v>
      </c>
      <c r="S47" s="281" t="s">
        <v>485</v>
      </c>
      <c r="T47" s="281"/>
      <c r="U47" s="281" t="s">
        <v>3165</v>
      </c>
      <c r="V47" s="281" t="s">
        <v>3555</v>
      </c>
      <c r="W47" s="281" t="s">
        <v>3953</v>
      </c>
      <c r="X47" s="377"/>
      <c r="Y47" s="288"/>
      <c r="Z47" s="289"/>
      <c r="AA47" s="289"/>
      <c r="AB47" s="290">
        <f>IF(OR(J47="Fail",ISBLANK(J47)),INDEX('Issue Code Table'!C:C,MATCH(N:N,'Issue Code Table'!A:A,0)),IF(M47="Critical",6,IF(M47="Significant",5,IF(M47="Moderate",3,2))))</f>
        <v>7</v>
      </c>
    </row>
    <row r="48" spans="1:28" ht="111" customHeight="1" x14ac:dyDescent="0.35">
      <c r="A48" s="291" t="s">
        <v>1281</v>
      </c>
      <c r="B48" s="291" t="s">
        <v>270</v>
      </c>
      <c r="C48" s="292" t="s">
        <v>271</v>
      </c>
      <c r="D48" s="291" t="s">
        <v>232</v>
      </c>
      <c r="E48" s="291" t="s">
        <v>3502</v>
      </c>
      <c r="F48" s="291" t="s">
        <v>821</v>
      </c>
      <c r="G48" s="291" t="s">
        <v>2854</v>
      </c>
      <c r="H48" s="291" t="s">
        <v>6308</v>
      </c>
      <c r="I48" s="294"/>
      <c r="J48" s="370"/>
      <c r="K48" s="291" t="s">
        <v>6414</v>
      </c>
      <c r="L48" s="304"/>
      <c r="M48" s="372" t="s">
        <v>143</v>
      </c>
      <c r="N48" s="378" t="s">
        <v>1433</v>
      </c>
      <c r="O48" s="378" t="s">
        <v>1434</v>
      </c>
      <c r="P48" s="373"/>
      <c r="Q48" s="379" t="s">
        <v>3180</v>
      </c>
      <c r="R48" s="379" t="s">
        <v>2424</v>
      </c>
      <c r="S48" s="339" t="s">
        <v>475</v>
      </c>
      <c r="T48" s="339"/>
      <c r="U48" s="339" t="s">
        <v>3166</v>
      </c>
      <c r="V48" s="339" t="s">
        <v>3556</v>
      </c>
      <c r="W48" s="339" t="s">
        <v>3954</v>
      </c>
      <c r="X48" s="374"/>
      <c r="Y48" s="296"/>
      <c r="Z48" s="297"/>
      <c r="AA48" s="297"/>
      <c r="AB48" s="298">
        <f>IF(OR(J48="Fail",ISBLANK(J48)),INDEX('Issue Code Table'!C:C,MATCH(N:N,'Issue Code Table'!A:A,0)),IF(M48="Critical",6,IF(M48="Significant",5,IF(M48="Moderate",3,2))))</f>
        <v>7</v>
      </c>
    </row>
    <row r="49" spans="1:28" ht="111" customHeight="1" x14ac:dyDescent="0.35">
      <c r="A49" s="340" t="s">
        <v>1282</v>
      </c>
      <c r="B49" s="340" t="s">
        <v>270</v>
      </c>
      <c r="C49" s="341" t="s">
        <v>271</v>
      </c>
      <c r="D49" s="340" t="s">
        <v>232</v>
      </c>
      <c r="E49" s="340" t="s">
        <v>3503</v>
      </c>
      <c r="F49" s="340" t="s">
        <v>823</v>
      </c>
      <c r="G49" s="340" t="s">
        <v>2855</v>
      </c>
      <c r="H49" s="340" t="s">
        <v>6309</v>
      </c>
      <c r="I49" s="383"/>
      <c r="J49" s="366"/>
      <c r="K49" s="340" t="s">
        <v>6415</v>
      </c>
      <c r="L49" s="305"/>
      <c r="M49" s="375" t="s">
        <v>143</v>
      </c>
      <c r="N49" s="376" t="s">
        <v>1433</v>
      </c>
      <c r="O49" s="376" t="s">
        <v>1434</v>
      </c>
      <c r="P49" s="368"/>
      <c r="Q49" s="284" t="s">
        <v>3180</v>
      </c>
      <c r="R49" s="284" t="s">
        <v>2425</v>
      </c>
      <c r="S49" s="281" t="s">
        <v>483</v>
      </c>
      <c r="T49" s="281"/>
      <c r="U49" s="281" t="s">
        <v>3167</v>
      </c>
      <c r="V49" s="281" t="s">
        <v>3557</v>
      </c>
      <c r="W49" s="281" t="s">
        <v>3954</v>
      </c>
      <c r="X49" s="377"/>
      <c r="Y49" s="288"/>
      <c r="Z49" s="289"/>
      <c r="AA49" s="289"/>
      <c r="AB49" s="290">
        <f>IF(OR(J49="Fail",ISBLANK(J49)),INDEX('Issue Code Table'!C:C,MATCH(N:N,'Issue Code Table'!A:A,0)),IF(M49="Critical",6,IF(M49="Significant",5,IF(M49="Moderate",3,2))))</f>
        <v>7</v>
      </c>
    </row>
    <row r="50" spans="1:28" ht="111" customHeight="1" x14ac:dyDescent="0.35">
      <c r="A50" s="291" t="s">
        <v>1283</v>
      </c>
      <c r="B50" s="291" t="s">
        <v>270</v>
      </c>
      <c r="C50" s="292" t="s">
        <v>271</v>
      </c>
      <c r="D50" s="291" t="s">
        <v>232</v>
      </c>
      <c r="E50" s="291" t="s">
        <v>3504</v>
      </c>
      <c r="F50" s="291" t="s">
        <v>827</v>
      </c>
      <c r="G50" s="291" t="s">
        <v>2856</v>
      </c>
      <c r="H50" s="291" t="s">
        <v>6303</v>
      </c>
      <c r="I50" s="294"/>
      <c r="J50" s="370"/>
      <c r="K50" s="291" t="s">
        <v>6416</v>
      </c>
      <c r="L50" s="304"/>
      <c r="M50" s="372" t="s">
        <v>143</v>
      </c>
      <c r="N50" s="378" t="s">
        <v>1433</v>
      </c>
      <c r="O50" s="378" t="s">
        <v>1434</v>
      </c>
      <c r="P50" s="373"/>
      <c r="Q50" s="379" t="s">
        <v>3180</v>
      </c>
      <c r="R50" s="379" t="s">
        <v>2426</v>
      </c>
      <c r="S50" s="339" t="s">
        <v>479</v>
      </c>
      <c r="T50" s="339"/>
      <c r="U50" s="339" t="s">
        <v>3168</v>
      </c>
      <c r="V50" s="339" t="s">
        <v>3558</v>
      </c>
      <c r="W50" s="339" t="s">
        <v>3954</v>
      </c>
      <c r="X50" s="374"/>
      <c r="Y50" s="296"/>
      <c r="Z50" s="297"/>
      <c r="AA50" s="297"/>
      <c r="AB50" s="298">
        <f>IF(OR(J50="Fail",ISBLANK(J50)),INDEX('Issue Code Table'!C:C,MATCH(N:N,'Issue Code Table'!A:A,0)),IF(M50="Critical",6,IF(M50="Significant",5,IF(M50="Moderate",3,2))))</f>
        <v>7</v>
      </c>
    </row>
    <row r="51" spans="1:28" ht="111" customHeight="1" x14ac:dyDescent="0.35">
      <c r="A51" s="340" t="s">
        <v>1284</v>
      </c>
      <c r="B51" s="340" t="s">
        <v>270</v>
      </c>
      <c r="C51" s="341" t="s">
        <v>271</v>
      </c>
      <c r="D51" s="340" t="s">
        <v>232</v>
      </c>
      <c r="E51" s="340" t="s">
        <v>3505</v>
      </c>
      <c r="F51" s="340" t="s">
        <v>825</v>
      </c>
      <c r="G51" s="340" t="s">
        <v>2857</v>
      </c>
      <c r="H51" s="340" t="s">
        <v>6304</v>
      </c>
      <c r="I51" s="383"/>
      <c r="J51" s="366"/>
      <c r="K51" s="340" t="s">
        <v>6417</v>
      </c>
      <c r="L51" s="284"/>
      <c r="M51" s="375" t="s">
        <v>143</v>
      </c>
      <c r="N51" s="376" t="s">
        <v>1433</v>
      </c>
      <c r="O51" s="376" t="s">
        <v>1434</v>
      </c>
      <c r="P51" s="368"/>
      <c r="Q51" s="284" t="s">
        <v>3180</v>
      </c>
      <c r="R51" s="284" t="s">
        <v>2427</v>
      </c>
      <c r="S51" s="281" t="s">
        <v>487</v>
      </c>
      <c r="T51" s="281"/>
      <c r="U51" s="281" t="s">
        <v>3169</v>
      </c>
      <c r="V51" s="281" t="s">
        <v>3559</v>
      </c>
      <c r="W51" s="281" t="s">
        <v>3954</v>
      </c>
      <c r="X51" s="377"/>
      <c r="Y51" s="288"/>
      <c r="Z51" s="289"/>
      <c r="AA51" s="289"/>
      <c r="AB51" s="290">
        <f>IF(OR(J51="Fail",ISBLANK(J51)),INDEX('Issue Code Table'!C:C,MATCH(N:N,'Issue Code Table'!A:A,0)),IF(M51="Critical",6,IF(M51="Significant",5,IF(M51="Moderate",3,2))))</f>
        <v>7</v>
      </c>
    </row>
    <row r="52" spans="1:28" ht="111" customHeight="1" x14ac:dyDescent="0.35">
      <c r="A52" s="291" t="s">
        <v>1117</v>
      </c>
      <c r="B52" s="291" t="s">
        <v>270</v>
      </c>
      <c r="C52" s="292" t="s">
        <v>271</v>
      </c>
      <c r="D52" s="291" t="s">
        <v>232</v>
      </c>
      <c r="E52" s="291" t="s">
        <v>3329</v>
      </c>
      <c r="F52" s="291" t="s">
        <v>234</v>
      </c>
      <c r="G52" s="291" t="s">
        <v>2771</v>
      </c>
      <c r="H52" s="291" t="s">
        <v>6272</v>
      </c>
      <c r="I52" s="294"/>
      <c r="J52" s="370"/>
      <c r="K52" s="291" t="s">
        <v>6418</v>
      </c>
      <c r="L52" s="294"/>
      <c r="M52" s="372" t="s">
        <v>143</v>
      </c>
      <c r="N52" s="378" t="s">
        <v>205</v>
      </c>
      <c r="O52" s="378" t="s">
        <v>206</v>
      </c>
      <c r="P52" s="373"/>
      <c r="Q52" s="379" t="s">
        <v>3184</v>
      </c>
      <c r="R52" s="379" t="s">
        <v>2388</v>
      </c>
      <c r="S52" s="339" t="s">
        <v>1118</v>
      </c>
      <c r="T52" s="339"/>
      <c r="U52" s="339" t="s">
        <v>3084</v>
      </c>
      <c r="V52" s="339" t="s">
        <v>3560</v>
      </c>
      <c r="W52" s="339" t="s">
        <v>3735</v>
      </c>
      <c r="X52" s="374"/>
      <c r="Y52" s="296"/>
      <c r="Z52" s="297"/>
      <c r="AA52" s="297"/>
      <c r="AB52" s="298">
        <f>IF(OR(J52="Fail",ISBLANK(J52)),INDEX('Issue Code Table'!C:C,MATCH(N:N,'Issue Code Table'!A:A,0)),IF(M52="Critical",6,IF(M52="Significant",5,IF(M52="Moderate",3,2))))</f>
        <v>5</v>
      </c>
    </row>
    <row r="53" spans="1:28" ht="111" customHeight="1" x14ac:dyDescent="0.35">
      <c r="A53" s="340" t="s">
        <v>1285</v>
      </c>
      <c r="B53" s="340" t="s">
        <v>277</v>
      </c>
      <c r="C53" s="341" t="s">
        <v>278</v>
      </c>
      <c r="D53" s="340" t="s">
        <v>232</v>
      </c>
      <c r="E53" s="340" t="s">
        <v>838</v>
      </c>
      <c r="F53" s="340" t="s">
        <v>839</v>
      </c>
      <c r="G53" s="340" t="s">
        <v>2858</v>
      </c>
      <c r="H53" s="340" t="s">
        <v>4856</v>
      </c>
      <c r="I53" s="383"/>
      <c r="J53" s="366"/>
      <c r="K53" s="340" t="s">
        <v>6419</v>
      </c>
      <c r="L53" s="305"/>
      <c r="M53" s="375" t="s">
        <v>143</v>
      </c>
      <c r="N53" s="376" t="s">
        <v>1433</v>
      </c>
      <c r="O53" s="376" t="s">
        <v>1434</v>
      </c>
      <c r="P53" s="368"/>
      <c r="Q53" s="284" t="s">
        <v>3181</v>
      </c>
      <c r="R53" s="284" t="s">
        <v>2428</v>
      </c>
      <c r="S53" s="281" t="s">
        <v>2956</v>
      </c>
      <c r="T53" s="281"/>
      <c r="U53" s="281" t="s">
        <v>3170</v>
      </c>
      <c r="V53" s="281" t="s">
        <v>3561</v>
      </c>
      <c r="W53" s="281" t="s">
        <v>3736</v>
      </c>
      <c r="X53" s="377"/>
      <c r="Y53" s="288"/>
      <c r="Z53" s="289"/>
      <c r="AA53" s="289"/>
      <c r="AB53" s="290">
        <f>IF(OR(J53="Fail",ISBLANK(J53)),INDEX('Issue Code Table'!C:C,MATCH(N:N,'Issue Code Table'!A:A,0)),IF(M53="Critical",6,IF(M53="Significant",5,IF(M53="Moderate",3,2))))</f>
        <v>7</v>
      </c>
    </row>
    <row r="54" spans="1:28" ht="111" customHeight="1" x14ac:dyDescent="0.35">
      <c r="A54" s="291" t="s">
        <v>1286</v>
      </c>
      <c r="B54" s="291" t="s">
        <v>277</v>
      </c>
      <c r="C54" s="292" t="s">
        <v>278</v>
      </c>
      <c r="D54" s="291" t="s">
        <v>232</v>
      </c>
      <c r="E54" s="291" t="s">
        <v>842</v>
      </c>
      <c r="F54" s="291" t="s">
        <v>492</v>
      </c>
      <c r="G54" s="291" t="s">
        <v>2859</v>
      </c>
      <c r="H54" s="291" t="s">
        <v>4858</v>
      </c>
      <c r="I54" s="294"/>
      <c r="J54" s="370"/>
      <c r="K54" s="291" t="s">
        <v>4988</v>
      </c>
      <c r="L54" s="304" t="s">
        <v>6057</v>
      </c>
      <c r="M54" s="372" t="s">
        <v>143</v>
      </c>
      <c r="N54" s="385" t="s">
        <v>1480</v>
      </c>
      <c r="O54" s="385" t="s">
        <v>1481</v>
      </c>
      <c r="P54" s="373"/>
      <c r="Q54" s="379" t="s">
        <v>3181</v>
      </c>
      <c r="R54" s="379" t="s">
        <v>2429</v>
      </c>
      <c r="S54" s="339" t="s">
        <v>495</v>
      </c>
      <c r="T54" s="339"/>
      <c r="U54" s="339" t="s">
        <v>3171</v>
      </c>
      <c r="V54" s="339" t="s">
        <v>3562</v>
      </c>
      <c r="W54" s="339" t="s">
        <v>3737</v>
      </c>
      <c r="X54" s="374"/>
      <c r="Y54" s="296"/>
      <c r="Z54" s="297"/>
      <c r="AA54" s="297"/>
      <c r="AB54" s="298">
        <f>IF(OR(J54="Fail",ISBLANK(J54)),INDEX('Issue Code Table'!C:C,MATCH(N:N,'Issue Code Table'!A:A,0)),IF(M54="Critical",6,IF(M54="Significant",5,IF(M54="Moderate",3,2))))</f>
        <v>5</v>
      </c>
    </row>
    <row r="55" spans="1:28" ht="111" customHeight="1" x14ac:dyDescent="0.35">
      <c r="A55" s="340" t="s">
        <v>1288</v>
      </c>
      <c r="B55" s="340" t="s">
        <v>277</v>
      </c>
      <c r="C55" s="341" t="s">
        <v>278</v>
      </c>
      <c r="D55" s="340" t="s">
        <v>232</v>
      </c>
      <c r="E55" s="340" t="s">
        <v>844</v>
      </c>
      <c r="F55" s="340" t="s">
        <v>845</v>
      </c>
      <c r="G55" s="340" t="s">
        <v>2860</v>
      </c>
      <c r="H55" s="340" t="s">
        <v>6108</v>
      </c>
      <c r="I55" s="383"/>
      <c r="J55" s="366"/>
      <c r="K55" s="340" t="s">
        <v>6420</v>
      </c>
      <c r="L55" s="285"/>
      <c r="M55" s="375" t="s">
        <v>143</v>
      </c>
      <c r="N55" s="376" t="s">
        <v>1433</v>
      </c>
      <c r="O55" s="376" t="s">
        <v>1434</v>
      </c>
      <c r="P55" s="368"/>
      <c r="Q55" s="284" t="s">
        <v>3181</v>
      </c>
      <c r="R55" s="284" t="s">
        <v>2430</v>
      </c>
      <c r="S55" s="281" t="s">
        <v>509</v>
      </c>
      <c r="T55" s="281"/>
      <c r="U55" s="281" t="s">
        <v>510</v>
      </c>
      <c r="V55" s="281" t="s">
        <v>3563</v>
      </c>
      <c r="W55" s="281" t="s">
        <v>3738</v>
      </c>
      <c r="X55" s="377"/>
      <c r="Y55" s="288"/>
      <c r="Z55" s="289"/>
      <c r="AA55" s="289"/>
      <c r="AB55" s="290">
        <f>IF(OR(J55="Fail",ISBLANK(J55)),INDEX('Issue Code Table'!C:C,MATCH(N:N,'Issue Code Table'!A:A,0)),IF(M55="Critical",6,IF(M55="Significant",5,IF(M55="Moderate",3,2))))</f>
        <v>7</v>
      </c>
    </row>
    <row r="56" spans="1:28" ht="111" customHeight="1" x14ac:dyDescent="0.35">
      <c r="A56" s="291" t="s">
        <v>1289</v>
      </c>
      <c r="B56" s="291" t="s">
        <v>239</v>
      </c>
      <c r="C56" s="302" t="s">
        <v>240</v>
      </c>
      <c r="D56" s="291" t="s">
        <v>232</v>
      </c>
      <c r="E56" s="291" t="s">
        <v>856</v>
      </c>
      <c r="F56" s="291" t="s">
        <v>857</v>
      </c>
      <c r="G56" s="291" t="s">
        <v>2861</v>
      </c>
      <c r="H56" s="291" t="s">
        <v>6196</v>
      </c>
      <c r="I56" s="294"/>
      <c r="J56" s="370"/>
      <c r="K56" s="291" t="s">
        <v>6200</v>
      </c>
      <c r="L56" s="295"/>
      <c r="M56" s="372" t="s">
        <v>143</v>
      </c>
      <c r="N56" s="378" t="s">
        <v>1433</v>
      </c>
      <c r="O56" s="378" t="s">
        <v>1434</v>
      </c>
      <c r="P56" s="373"/>
      <c r="Q56" s="379" t="s">
        <v>3181</v>
      </c>
      <c r="R56" s="379" t="s">
        <v>2431</v>
      </c>
      <c r="S56" s="339" t="s">
        <v>511</v>
      </c>
      <c r="T56" s="339"/>
      <c r="U56" s="339" t="s">
        <v>512</v>
      </c>
      <c r="V56" s="339" t="s">
        <v>3564</v>
      </c>
      <c r="W56" s="339" t="s">
        <v>3739</v>
      </c>
      <c r="X56" s="374"/>
      <c r="Y56" s="296"/>
      <c r="Z56" s="297"/>
      <c r="AA56" s="297"/>
      <c r="AB56" s="298">
        <f>IF(OR(J56="Fail",ISBLANK(J56)),INDEX('Issue Code Table'!C:C,MATCH(N:N,'Issue Code Table'!A:A,0)),IF(M56="Critical",6,IF(M56="Significant",5,IF(M56="Moderate",3,2))))</f>
        <v>7</v>
      </c>
    </row>
    <row r="57" spans="1:28" ht="111" customHeight="1" x14ac:dyDescent="0.35">
      <c r="A57" s="340" t="s">
        <v>1290</v>
      </c>
      <c r="B57" s="340" t="s">
        <v>277</v>
      </c>
      <c r="C57" s="341" t="s">
        <v>278</v>
      </c>
      <c r="D57" s="340" t="s">
        <v>232</v>
      </c>
      <c r="E57" s="340" t="s">
        <v>859</v>
      </c>
      <c r="F57" s="340" t="s">
        <v>1012</v>
      </c>
      <c r="G57" s="340" t="s">
        <v>2862</v>
      </c>
      <c r="H57" s="340" t="s">
        <v>6194</v>
      </c>
      <c r="I57" s="383"/>
      <c r="J57" s="366"/>
      <c r="K57" s="340" t="s">
        <v>6421</v>
      </c>
      <c r="L57" s="285"/>
      <c r="M57" s="375" t="s">
        <v>143</v>
      </c>
      <c r="N57" s="376" t="s">
        <v>1433</v>
      </c>
      <c r="O57" s="376" t="s">
        <v>1434</v>
      </c>
      <c r="P57" s="368"/>
      <c r="Q57" s="284" t="s">
        <v>3181</v>
      </c>
      <c r="R57" s="284" t="s">
        <v>2432</v>
      </c>
      <c r="S57" s="281" t="s">
        <v>513</v>
      </c>
      <c r="T57" s="281"/>
      <c r="U57" s="281" t="s">
        <v>514</v>
      </c>
      <c r="V57" s="281" t="s">
        <v>3565</v>
      </c>
      <c r="W57" s="281" t="s">
        <v>3740</v>
      </c>
      <c r="X57" s="377"/>
      <c r="Y57" s="288"/>
      <c r="Z57" s="289"/>
      <c r="AA57" s="289"/>
      <c r="AB57" s="290">
        <f>IF(OR(J57="Fail",ISBLANK(J57)),INDEX('Issue Code Table'!C:C,MATCH(N:N,'Issue Code Table'!A:A,0)),IF(M57="Critical",6,IF(M57="Significant",5,IF(M57="Moderate",3,2))))</f>
        <v>7</v>
      </c>
    </row>
    <row r="58" spans="1:28" ht="111" customHeight="1" x14ac:dyDescent="0.35">
      <c r="A58" s="291" t="s">
        <v>1119</v>
      </c>
      <c r="B58" s="291" t="s">
        <v>270</v>
      </c>
      <c r="C58" s="292" t="s">
        <v>271</v>
      </c>
      <c r="D58" s="291" t="s">
        <v>232</v>
      </c>
      <c r="E58" s="291" t="s">
        <v>3318</v>
      </c>
      <c r="F58" s="291" t="s">
        <v>233</v>
      </c>
      <c r="G58" s="291" t="s">
        <v>2772</v>
      </c>
      <c r="H58" s="291" t="s">
        <v>6256</v>
      </c>
      <c r="I58" s="294"/>
      <c r="J58" s="370"/>
      <c r="K58" s="291" t="s">
        <v>6422</v>
      </c>
      <c r="L58" s="294"/>
      <c r="M58" s="372" t="s">
        <v>143</v>
      </c>
      <c r="N58" s="295" t="s">
        <v>205</v>
      </c>
      <c r="O58" s="295" t="s">
        <v>206</v>
      </c>
      <c r="P58" s="373"/>
      <c r="Q58" s="294" t="s">
        <v>1095</v>
      </c>
      <c r="R58" s="294" t="s">
        <v>2389</v>
      </c>
      <c r="S58" s="291" t="s">
        <v>2935</v>
      </c>
      <c r="T58" s="291"/>
      <c r="U58" s="291" t="s">
        <v>3085</v>
      </c>
      <c r="V58" s="291" t="s">
        <v>3566</v>
      </c>
      <c r="W58" s="291" t="s">
        <v>3741</v>
      </c>
      <c r="X58" s="374"/>
      <c r="Y58" s="296"/>
      <c r="Z58" s="297"/>
      <c r="AA58" s="297"/>
      <c r="AB58" s="298">
        <f>IF(OR(J58="Fail",ISBLANK(J58)),INDEX('Issue Code Table'!C:C,MATCH(N:N,'Issue Code Table'!A:A,0)),IF(M58="Critical",6,IF(M58="Significant",5,IF(M58="Moderate",3,2))))</f>
        <v>5</v>
      </c>
    </row>
    <row r="59" spans="1:28" ht="111" customHeight="1" x14ac:dyDescent="0.35">
      <c r="A59" s="281" t="s">
        <v>1291</v>
      </c>
      <c r="B59" s="281" t="s">
        <v>277</v>
      </c>
      <c r="C59" s="299" t="s">
        <v>278</v>
      </c>
      <c r="D59" s="281" t="s">
        <v>232</v>
      </c>
      <c r="E59" s="281" t="s">
        <v>848</v>
      </c>
      <c r="F59" s="281" t="s">
        <v>849</v>
      </c>
      <c r="G59" s="281" t="s">
        <v>2863</v>
      </c>
      <c r="H59" s="281" t="s">
        <v>6197</v>
      </c>
      <c r="I59" s="284"/>
      <c r="J59" s="366"/>
      <c r="K59" s="281" t="s">
        <v>6198</v>
      </c>
      <c r="L59" s="285"/>
      <c r="M59" s="375" t="s">
        <v>143</v>
      </c>
      <c r="N59" s="285" t="s">
        <v>1433</v>
      </c>
      <c r="O59" s="285" t="s">
        <v>1434</v>
      </c>
      <c r="P59" s="368"/>
      <c r="Q59" s="284" t="s">
        <v>3181</v>
      </c>
      <c r="R59" s="284" t="s">
        <v>2433</v>
      </c>
      <c r="S59" s="281" t="s">
        <v>515</v>
      </c>
      <c r="T59" s="281"/>
      <c r="U59" s="281" t="s">
        <v>516</v>
      </c>
      <c r="V59" s="281" t="s">
        <v>3567</v>
      </c>
      <c r="W59" s="281" t="s">
        <v>3742</v>
      </c>
      <c r="X59" s="377"/>
      <c r="Y59" s="288"/>
      <c r="Z59" s="289"/>
      <c r="AA59" s="289"/>
      <c r="AB59" s="290">
        <f>IF(OR(J59="Fail",ISBLANK(J59)),INDEX('Issue Code Table'!C:C,MATCH(N:N,'Issue Code Table'!A:A,0)),IF(M59="Critical",6,IF(M59="Significant",5,IF(M59="Moderate",3,2))))</f>
        <v>7</v>
      </c>
    </row>
    <row r="60" spans="1:28" ht="111" customHeight="1" x14ac:dyDescent="0.35">
      <c r="A60" s="291" t="s">
        <v>1292</v>
      </c>
      <c r="B60" s="291" t="s">
        <v>277</v>
      </c>
      <c r="C60" s="292" t="s">
        <v>278</v>
      </c>
      <c r="D60" s="291" t="s">
        <v>232</v>
      </c>
      <c r="E60" s="291" t="s">
        <v>853</v>
      </c>
      <c r="F60" s="291" t="s">
        <v>854</v>
      </c>
      <c r="G60" s="291" t="s">
        <v>2864</v>
      </c>
      <c r="H60" s="291" t="s">
        <v>6195</v>
      </c>
      <c r="I60" s="294"/>
      <c r="J60" s="370"/>
      <c r="K60" s="291" t="s">
        <v>6199</v>
      </c>
      <c r="L60" s="295"/>
      <c r="M60" s="372" t="s">
        <v>143</v>
      </c>
      <c r="N60" s="295" t="s">
        <v>1433</v>
      </c>
      <c r="O60" s="295" t="s">
        <v>1434</v>
      </c>
      <c r="P60" s="373"/>
      <c r="Q60" s="294" t="s">
        <v>3181</v>
      </c>
      <c r="R60" s="294" t="s">
        <v>2434</v>
      </c>
      <c r="S60" s="291" t="s">
        <v>517</v>
      </c>
      <c r="T60" s="291"/>
      <c r="U60" s="291" t="s">
        <v>518</v>
      </c>
      <c r="V60" s="291" t="s">
        <v>3568</v>
      </c>
      <c r="W60" s="291" t="s">
        <v>3743</v>
      </c>
      <c r="X60" s="374"/>
      <c r="Y60" s="296"/>
      <c r="Z60" s="297"/>
      <c r="AA60" s="297"/>
      <c r="AB60" s="298">
        <f>IF(OR(J60="Fail",ISBLANK(J60)),INDEX('Issue Code Table'!C:C,MATCH(N:N,'Issue Code Table'!A:A,0)),IF(M60="Critical",6,IF(M60="Significant",5,IF(M60="Moderate",3,2))))</f>
        <v>7</v>
      </c>
    </row>
    <row r="61" spans="1:28" ht="111" customHeight="1" x14ac:dyDescent="0.35">
      <c r="A61" s="281" t="s">
        <v>1294</v>
      </c>
      <c r="B61" s="281" t="s">
        <v>147</v>
      </c>
      <c r="C61" s="299" t="s">
        <v>148</v>
      </c>
      <c r="D61" s="281" t="s">
        <v>232</v>
      </c>
      <c r="E61" s="281" t="s">
        <v>3465</v>
      </c>
      <c r="F61" s="281" t="s">
        <v>499</v>
      </c>
      <c r="G61" s="281" t="s">
        <v>2865</v>
      </c>
      <c r="H61" s="281" t="s">
        <v>6320</v>
      </c>
      <c r="I61" s="284"/>
      <c r="J61" s="366"/>
      <c r="K61" s="281" t="s">
        <v>6423</v>
      </c>
      <c r="L61" s="285"/>
      <c r="M61" s="375" t="s">
        <v>143</v>
      </c>
      <c r="N61" s="386" t="s">
        <v>1480</v>
      </c>
      <c r="O61" s="386" t="s">
        <v>1481</v>
      </c>
      <c r="P61" s="368"/>
      <c r="Q61" s="383" t="s">
        <v>447</v>
      </c>
      <c r="R61" s="383" t="s">
        <v>2435</v>
      </c>
      <c r="S61" s="340" t="s">
        <v>2957</v>
      </c>
      <c r="T61" s="340"/>
      <c r="U61" s="340" t="s">
        <v>3172</v>
      </c>
      <c r="V61" s="340" t="s">
        <v>3569</v>
      </c>
      <c r="W61" s="340" t="s">
        <v>3744</v>
      </c>
      <c r="X61" s="377"/>
      <c r="Y61" s="288"/>
      <c r="Z61" s="289"/>
      <c r="AA61" s="289"/>
      <c r="AB61" s="290">
        <f>IF(OR(J61="Fail",ISBLANK(J61)),INDEX('Issue Code Table'!C:C,MATCH(N:N,'Issue Code Table'!A:A,0)),IF(M61="Critical",6,IF(M61="Significant",5,IF(M61="Moderate",3,2))))</f>
        <v>5</v>
      </c>
    </row>
    <row r="62" spans="1:28" ht="111" customHeight="1" x14ac:dyDescent="0.35">
      <c r="A62" s="339" t="s">
        <v>1295</v>
      </c>
      <c r="B62" s="339" t="s">
        <v>200</v>
      </c>
      <c r="C62" s="387" t="s">
        <v>201</v>
      </c>
      <c r="D62" s="339" t="s">
        <v>232</v>
      </c>
      <c r="E62" s="339" t="s">
        <v>3304</v>
      </c>
      <c r="F62" s="339" t="s">
        <v>243</v>
      </c>
      <c r="G62" s="339" t="s">
        <v>2643</v>
      </c>
      <c r="H62" s="339" t="s">
        <v>4660</v>
      </c>
      <c r="I62" s="379"/>
      <c r="J62" s="370"/>
      <c r="K62" s="339" t="s">
        <v>4860</v>
      </c>
      <c r="L62" s="295"/>
      <c r="M62" s="372" t="s">
        <v>143</v>
      </c>
      <c r="N62" s="295" t="s">
        <v>314</v>
      </c>
      <c r="O62" s="295" t="s">
        <v>1582</v>
      </c>
      <c r="P62" s="373"/>
      <c r="Q62" s="294" t="s">
        <v>244</v>
      </c>
      <c r="R62" s="294" t="s">
        <v>245</v>
      </c>
      <c r="S62" s="291" t="s">
        <v>248</v>
      </c>
      <c r="T62" s="291"/>
      <c r="U62" s="291" t="s">
        <v>2959</v>
      </c>
      <c r="V62" s="291" t="s">
        <v>3570</v>
      </c>
      <c r="W62" s="291" t="s">
        <v>3745</v>
      </c>
      <c r="X62" s="388"/>
      <c r="Y62" s="296"/>
      <c r="Z62" s="297"/>
      <c r="AA62" s="297"/>
      <c r="AB62" s="298">
        <f>IF(OR(J62="Fail",ISBLANK(J62)),INDEX('Issue Code Table'!C:C,MATCH(N:N,'Issue Code Table'!A:A,0)),IF(M62="Critical",6,IF(M62="Significant",5,IF(M62="Moderate",3,2))))</f>
        <v>5</v>
      </c>
    </row>
    <row r="63" spans="1:28" ht="111" customHeight="1" x14ac:dyDescent="0.35">
      <c r="A63" s="281" t="s">
        <v>1296</v>
      </c>
      <c r="B63" s="281" t="s">
        <v>200</v>
      </c>
      <c r="C63" s="306" t="s">
        <v>201</v>
      </c>
      <c r="D63" s="281" t="s">
        <v>232</v>
      </c>
      <c r="E63" s="281" t="s">
        <v>3305</v>
      </c>
      <c r="F63" s="281" t="s">
        <v>246</v>
      </c>
      <c r="G63" s="281" t="s">
        <v>2644</v>
      </c>
      <c r="H63" s="281" t="s">
        <v>4661</v>
      </c>
      <c r="I63" s="284"/>
      <c r="J63" s="366"/>
      <c r="K63" s="281" t="s">
        <v>4861</v>
      </c>
      <c r="L63" s="285"/>
      <c r="M63" s="375" t="s">
        <v>143</v>
      </c>
      <c r="N63" s="285" t="s">
        <v>314</v>
      </c>
      <c r="O63" s="285" t="s">
        <v>1582</v>
      </c>
      <c r="P63" s="368"/>
      <c r="Q63" s="284" t="s">
        <v>244</v>
      </c>
      <c r="R63" s="284" t="s">
        <v>247</v>
      </c>
      <c r="S63" s="281" t="s">
        <v>248</v>
      </c>
      <c r="T63" s="281"/>
      <c r="U63" s="281" t="s">
        <v>2960</v>
      </c>
      <c r="V63" s="281" t="s">
        <v>3571</v>
      </c>
      <c r="W63" s="281" t="s">
        <v>3746</v>
      </c>
      <c r="X63" s="369"/>
      <c r="Y63" s="288"/>
      <c r="Z63" s="289"/>
      <c r="AA63" s="289"/>
      <c r="AB63" s="290">
        <f>IF(OR(J63="Fail",ISBLANK(J63)),INDEX('Issue Code Table'!C:C,MATCH(N:N,'Issue Code Table'!A:A,0)),IF(M63="Critical",6,IF(M63="Significant",5,IF(M63="Moderate",3,2))))</f>
        <v>5</v>
      </c>
    </row>
    <row r="64" spans="1:28" ht="111" customHeight="1" x14ac:dyDescent="0.35">
      <c r="A64" s="291" t="s">
        <v>1297</v>
      </c>
      <c r="B64" s="291" t="s">
        <v>200</v>
      </c>
      <c r="C64" s="292" t="s">
        <v>201</v>
      </c>
      <c r="D64" s="291" t="s">
        <v>232</v>
      </c>
      <c r="E64" s="291" t="s">
        <v>3306</v>
      </c>
      <c r="F64" s="291" t="s">
        <v>2527</v>
      </c>
      <c r="G64" s="291" t="s">
        <v>2645</v>
      </c>
      <c r="H64" s="291" t="s">
        <v>4662</v>
      </c>
      <c r="I64" s="294"/>
      <c r="J64" s="370"/>
      <c r="K64" s="291" t="s">
        <v>4862</v>
      </c>
      <c r="L64" s="295"/>
      <c r="M64" s="372" t="s">
        <v>143</v>
      </c>
      <c r="N64" s="295" t="s">
        <v>314</v>
      </c>
      <c r="O64" s="295" t="s">
        <v>1582</v>
      </c>
      <c r="P64" s="373"/>
      <c r="Q64" s="294" t="s">
        <v>244</v>
      </c>
      <c r="R64" s="294" t="s">
        <v>250</v>
      </c>
      <c r="S64" s="291" t="s">
        <v>248</v>
      </c>
      <c r="T64" s="291"/>
      <c r="U64" s="291" t="s">
        <v>2961</v>
      </c>
      <c r="V64" s="291" t="s">
        <v>3572</v>
      </c>
      <c r="W64" s="291" t="s">
        <v>3747</v>
      </c>
      <c r="X64" s="388"/>
      <c r="Y64" s="296"/>
      <c r="Z64" s="297"/>
      <c r="AA64" s="297"/>
      <c r="AB64" s="298">
        <f>IF(OR(J64="Fail",ISBLANK(J64)),INDEX('Issue Code Table'!C:C,MATCH(N:N,'Issue Code Table'!A:A,0)),IF(M64="Critical",6,IF(M64="Significant",5,IF(M64="Moderate",3,2))))</f>
        <v>5</v>
      </c>
    </row>
    <row r="65" spans="1:28" ht="111" customHeight="1" x14ac:dyDescent="0.35">
      <c r="A65" s="281" t="s">
        <v>1298</v>
      </c>
      <c r="B65" s="281" t="s">
        <v>200</v>
      </c>
      <c r="C65" s="299" t="s">
        <v>201</v>
      </c>
      <c r="D65" s="281" t="s">
        <v>232</v>
      </c>
      <c r="E65" s="281" t="s">
        <v>3307</v>
      </c>
      <c r="F65" s="281" t="s">
        <v>2528</v>
      </c>
      <c r="G65" s="281" t="s">
        <v>2646</v>
      </c>
      <c r="H65" s="281" t="s">
        <v>4663</v>
      </c>
      <c r="I65" s="284"/>
      <c r="J65" s="366"/>
      <c r="K65" s="281" t="s">
        <v>4863</v>
      </c>
      <c r="L65" s="285"/>
      <c r="M65" s="375" t="s">
        <v>143</v>
      </c>
      <c r="N65" s="285" t="s">
        <v>314</v>
      </c>
      <c r="O65" s="285" t="s">
        <v>1582</v>
      </c>
      <c r="P65" s="368"/>
      <c r="Q65" s="284" t="s">
        <v>244</v>
      </c>
      <c r="R65" s="284" t="s">
        <v>251</v>
      </c>
      <c r="S65" s="281" t="s">
        <v>248</v>
      </c>
      <c r="T65" s="281"/>
      <c r="U65" s="281" t="s">
        <v>2962</v>
      </c>
      <c r="V65" s="281" t="s">
        <v>3573</v>
      </c>
      <c r="W65" s="281" t="s">
        <v>3748</v>
      </c>
      <c r="X65" s="369"/>
      <c r="Y65" s="288"/>
      <c r="Z65" s="289"/>
      <c r="AA65" s="289"/>
      <c r="AB65" s="290">
        <f>IF(OR(J65="Fail",ISBLANK(J65)),INDEX('Issue Code Table'!C:C,MATCH(N:N,'Issue Code Table'!A:A,0)),IF(M65="Critical",6,IF(M65="Significant",5,IF(M65="Moderate",3,2))))</f>
        <v>5</v>
      </c>
    </row>
    <row r="66" spans="1:28" ht="111" customHeight="1" x14ac:dyDescent="0.35">
      <c r="A66" s="291" t="s">
        <v>1299</v>
      </c>
      <c r="B66" s="291" t="s">
        <v>200</v>
      </c>
      <c r="C66" s="292" t="s">
        <v>201</v>
      </c>
      <c r="D66" s="291" t="s">
        <v>232</v>
      </c>
      <c r="E66" s="291" t="s">
        <v>3308</v>
      </c>
      <c r="F66" s="291" t="s">
        <v>249</v>
      </c>
      <c r="G66" s="291" t="s">
        <v>2647</v>
      </c>
      <c r="H66" s="291" t="s">
        <v>4664</v>
      </c>
      <c r="I66" s="294"/>
      <c r="J66" s="370"/>
      <c r="K66" s="291" t="s">
        <v>4864</v>
      </c>
      <c r="L66" s="295"/>
      <c r="M66" s="372" t="s">
        <v>143</v>
      </c>
      <c r="N66" s="295" t="s">
        <v>314</v>
      </c>
      <c r="O66" s="295" t="s">
        <v>1582</v>
      </c>
      <c r="P66" s="373"/>
      <c r="Q66" s="294" t="s">
        <v>244</v>
      </c>
      <c r="R66" s="294" t="s">
        <v>252</v>
      </c>
      <c r="S66" s="291" t="s">
        <v>248</v>
      </c>
      <c r="T66" s="291"/>
      <c r="U66" s="291" t="s">
        <v>2963</v>
      </c>
      <c r="V66" s="291" t="s">
        <v>3574</v>
      </c>
      <c r="W66" s="291" t="s">
        <v>3749</v>
      </c>
      <c r="X66" s="388"/>
      <c r="Y66" s="296"/>
      <c r="Z66" s="297"/>
      <c r="AA66" s="297"/>
      <c r="AB66" s="298">
        <f>IF(OR(J66="Fail",ISBLANK(J66)),INDEX('Issue Code Table'!C:C,MATCH(N:N,'Issue Code Table'!A:A,0)),IF(M66="Critical",6,IF(M66="Significant",5,IF(M66="Moderate",3,2))))</f>
        <v>5</v>
      </c>
    </row>
    <row r="67" spans="1:28" ht="111" customHeight="1" x14ac:dyDescent="0.35">
      <c r="A67" s="281" t="s">
        <v>1300</v>
      </c>
      <c r="B67" s="281" t="s">
        <v>3509</v>
      </c>
      <c r="C67" s="299" t="s">
        <v>3955</v>
      </c>
      <c r="D67" s="281" t="s">
        <v>232</v>
      </c>
      <c r="E67" s="281" t="s">
        <v>3309</v>
      </c>
      <c r="F67" s="281" t="s">
        <v>1086</v>
      </c>
      <c r="G67" s="281" t="s">
        <v>2648</v>
      </c>
      <c r="H67" s="281" t="s">
        <v>4665</v>
      </c>
      <c r="I67" s="284"/>
      <c r="J67" s="366"/>
      <c r="K67" s="281" t="s">
        <v>4865</v>
      </c>
      <c r="L67" s="285"/>
      <c r="M67" s="375" t="s">
        <v>143</v>
      </c>
      <c r="N67" s="376" t="s">
        <v>537</v>
      </c>
      <c r="O67" s="376" t="s">
        <v>1971</v>
      </c>
      <c r="P67" s="368"/>
      <c r="Q67" s="383" t="s">
        <v>244</v>
      </c>
      <c r="R67" s="383" t="s">
        <v>2436</v>
      </c>
      <c r="S67" s="340" t="s">
        <v>539</v>
      </c>
      <c r="T67" s="340" t="s">
        <v>7049</v>
      </c>
      <c r="U67" s="340" t="s">
        <v>2964</v>
      </c>
      <c r="V67" s="340" t="s">
        <v>3575</v>
      </c>
      <c r="W67" s="340" t="s">
        <v>3750</v>
      </c>
      <c r="X67" s="369"/>
      <c r="Y67" s="288"/>
      <c r="Z67" s="289"/>
      <c r="AA67" s="289"/>
      <c r="AB67" s="290">
        <f>IF(OR(J67="Fail",ISBLANK(J67)),INDEX('Issue Code Table'!C:C,MATCH(N:N,'Issue Code Table'!A:A,0)),IF(M67="Critical",6,IF(M67="Significant",5,IF(M67="Moderate",3,2))))</f>
        <v>6</v>
      </c>
    </row>
    <row r="68" spans="1:28" ht="111" customHeight="1" x14ac:dyDescent="0.35">
      <c r="A68" s="339" t="s">
        <v>1120</v>
      </c>
      <c r="B68" s="339" t="s">
        <v>270</v>
      </c>
      <c r="C68" s="345" t="s">
        <v>271</v>
      </c>
      <c r="D68" s="339" t="s">
        <v>232</v>
      </c>
      <c r="E68" s="339" t="s">
        <v>3319</v>
      </c>
      <c r="F68" s="339" t="s">
        <v>234</v>
      </c>
      <c r="G68" s="339" t="s">
        <v>2773</v>
      </c>
      <c r="H68" s="339" t="s">
        <v>6268</v>
      </c>
      <c r="I68" s="379"/>
      <c r="J68" s="370"/>
      <c r="K68" s="339" t="s">
        <v>6424</v>
      </c>
      <c r="L68" s="294"/>
      <c r="M68" s="372" t="s">
        <v>143</v>
      </c>
      <c r="N68" s="378" t="s">
        <v>205</v>
      </c>
      <c r="O68" s="378" t="s">
        <v>206</v>
      </c>
      <c r="P68" s="373"/>
      <c r="Q68" s="294" t="s">
        <v>1095</v>
      </c>
      <c r="R68" s="294" t="s">
        <v>2390</v>
      </c>
      <c r="S68" s="291" t="s">
        <v>1121</v>
      </c>
      <c r="T68" s="291"/>
      <c r="U68" s="291" t="s">
        <v>3086</v>
      </c>
      <c r="V68" s="291" t="s">
        <v>3576</v>
      </c>
      <c r="W68" s="291" t="s">
        <v>3751</v>
      </c>
      <c r="X68" s="374"/>
      <c r="Y68" s="296"/>
      <c r="Z68" s="297"/>
      <c r="AA68" s="297"/>
      <c r="AB68" s="298">
        <f>IF(OR(J68="Fail",ISBLANK(J68)),INDEX('Issue Code Table'!C:C,MATCH(N:N,'Issue Code Table'!A:A,0)),IF(M68="Critical",6,IF(M68="Significant",5,IF(M68="Moderate",3,2))))</f>
        <v>5</v>
      </c>
    </row>
    <row r="69" spans="1:28" ht="111" customHeight="1" x14ac:dyDescent="0.35">
      <c r="A69" s="281" t="s">
        <v>1301</v>
      </c>
      <c r="B69" s="281" t="s">
        <v>200</v>
      </c>
      <c r="C69" s="299" t="s">
        <v>201</v>
      </c>
      <c r="D69" s="281" t="s">
        <v>227</v>
      </c>
      <c r="E69" s="281" t="s">
        <v>3310</v>
      </c>
      <c r="F69" s="281" t="s">
        <v>2529</v>
      </c>
      <c r="G69" s="281" t="s">
        <v>2649</v>
      </c>
      <c r="H69" s="281" t="s">
        <v>6369</v>
      </c>
      <c r="I69" s="284"/>
      <c r="J69" s="366"/>
      <c r="K69" s="281" t="s">
        <v>6425</v>
      </c>
      <c r="L69" s="285"/>
      <c r="M69" s="375" t="s">
        <v>143</v>
      </c>
      <c r="N69" s="285" t="s">
        <v>537</v>
      </c>
      <c r="O69" s="285" t="s">
        <v>1971</v>
      </c>
      <c r="P69" s="368"/>
      <c r="Q69" s="284" t="s">
        <v>244</v>
      </c>
      <c r="R69" s="284" t="s">
        <v>2437</v>
      </c>
      <c r="S69" s="281" t="s">
        <v>2866</v>
      </c>
      <c r="T69" s="281" t="s">
        <v>7096</v>
      </c>
      <c r="U69" s="281" t="s">
        <v>2965</v>
      </c>
      <c r="V69" s="281" t="s">
        <v>3577</v>
      </c>
      <c r="W69" s="281" t="s">
        <v>3752</v>
      </c>
      <c r="X69" s="369"/>
      <c r="Y69" s="288"/>
      <c r="Z69" s="289"/>
      <c r="AA69" s="289"/>
      <c r="AB69" s="290">
        <f>IF(OR(J69="Fail",ISBLANK(J69)),INDEX('Issue Code Table'!C:C,MATCH(N:N,'Issue Code Table'!A:A,0)),IF(M69="Critical",6,IF(M69="Significant",5,IF(M69="Moderate",3,2))))</f>
        <v>6</v>
      </c>
    </row>
    <row r="70" spans="1:28" ht="111" customHeight="1" x14ac:dyDescent="0.35">
      <c r="A70" s="291" t="s">
        <v>3188</v>
      </c>
      <c r="B70" s="291" t="s">
        <v>137</v>
      </c>
      <c r="C70" s="292" t="s">
        <v>138</v>
      </c>
      <c r="D70" s="291" t="s">
        <v>227</v>
      </c>
      <c r="E70" s="291" t="s">
        <v>3331</v>
      </c>
      <c r="F70" s="291" t="s">
        <v>2530</v>
      </c>
      <c r="G70" s="291" t="s">
        <v>2650</v>
      </c>
      <c r="H70" s="291" t="s">
        <v>5440</v>
      </c>
      <c r="I70" s="294"/>
      <c r="J70" s="370"/>
      <c r="K70" s="291" t="s">
        <v>5458</v>
      </c>
      <c r="L70" s="295" t="s">
        <v>6054</v>
      </c>
      <c r="M70" s="372" t="s">
        <v>143</v>
      </c>
      <c r="N70" s="378" t="s">
        <v>1994</v>
      </c>
      <c r="O70" s="378" t="s">
        <v>1995</v>
      </c>
      <c r="P70" s="373"/>
      <c r="Q70" s="379" t="s">
        <v>255</v>
      </c>
      <c r="R70" s="379" t="s">
        <v>2438</v>
      </c>
      <c r="S70" s="339" t="s">
        <v>2867</v>
      </c>
      <c r="T70" s="339"/>
      <c r="U70" s="339" t="s">
        <v>260</v>
      </c>
      <c r="V70" s="339" t="s">
        <v>3578</v>
      </c>
      <c r="W70" s="339" t="s">
        <v>3753</v>
      </c>
      <c r="X70" s="388"/>
      <c r="Y70" s="296"/>
      <c r="Z70" s="297"/>
      <c r="AA70" s="297"/>
      <c r="AB70" s="298">
        <f>IF(OR(J70="Fail",ISBLANK(J70)),INDEX('Issue Code Table'!C:C,MATCH(N:N,'Issue Code Table'!A:A,0)),IF(M70="Critical",6,IF(M70="Significant",5,IF(M70="Moderate",3,2))))</f>
        <v>5</v>
      </c>
    </row>
    <row r="71" spans="1:28" ht="111" customHeight="1" x14ac:dyDescent="0.35">
      <c r="A71" s="340" t="s">
        <v>3189</v>
      </c>
      <c r="B71" s="340" t="s">
        <v>239</v>
      </c>
      <c r="C71" s="341" t="s">
        <v>240</v>
      </c>
      <c r="D71" s="340" t="s">
        <v>232</v>
      </c>
      <c r="E71" s="340" t="s">
        <v>3340</v>
      </c>
      <c r="F71" s="340" t="s">
        <v>288</v>
      </c>
      <c r="G71" s="340" t="s">
        <v>2651</v>
      </c>
      <c r="H71" s="340" t="s">
        <v>6209</v>
      </c>
      <c r="I71" s="383"/>
      <c r="J71" s="366"/>
      <c r="K71" s="340" t="s">
        <v>6426</v>
      </c>
      <c r="L71" s="285"/>
      <c r="M71" s="375" t="s">
        <v>143</v>
      </c>
      <c r="N71" s="389" t="s">
        <v>553</v>
      </c>
      <c r="O71" s="376" t="s">
        <v>2032</v>
      </c>
      <c r="P71" s="368"/>
      <c r="Q71" s="284">
        <v>1.5</v>
      </c>
      <c r="R71" s="284" t="s">
        <v>286</v>
      </c>
      <c r="S71" s="281" t="s">
        <v>290</v>
      </c>
      <c r="T71" s="281"/>
      <c r="U71" s="281" t="s">
        <v>2966</v>
      </c>
      <c r="V71" s="281" t="s">
        <v>3579</v>
      </c>
      <c r="W71" s="281" t="s">
        <v>3754</v>
      </c>
      <c r="X71" s="369"/>
      <c r="Y71" s="288"/>
      <c r="Z71" s="289"/>
      <c r="AA71" s="289"/>
      <c r="AB71" s="290">
        <f>IF(OR(J71="Fail",ISBLANK(J71)),INDEX('Issue Code Table'!C:C,MATCH(N:N,'Issue Code Table'!A:A,0)),IF(M71="Critical",6,IF(M71="Significant",5,IF(M71="Moderate",3,2))))</f>
        <v>5</v>
      </c>
    </row>
    <row r="72" spans="1:28" ht="111" customHeight="1" x14ac:dyDescent="0.35">
      <c r="A72" s="291" t="s">
        <v>3190</v>
      </c>
      <c r="B72" s="291" t="s">
        <v>239</v>
      </c>
      <c r="C72" s="292" t="s">
        <v>240</v>
      </c>
      <c r="D72" s="291" t="s">
        <v>232</v>
      </c>
      <c r="E72" s="291" t="s">
        <v>3341</v>
      </c>
      <c r="F72" s="291" t="s">
        <v>2531</v>
      </c>
      <c r="G72" s="291" t="s">
        <v>2652</v>
      </c>
      <c r="H72" s="291" t="s">
        <v>6315</v>
      </c>
      <c r="I72" s="294"/>
      <c r="J72" s="370"/>
      <c r="K72" s="291" t="s">
        <v>6427</v>
      </c>
      <c r="L72" s="295"/>
      <c r="M72" s="372" t="s">
        <v>143</v>
      </c>
      <c r="N72" s="390" t="s">
        <v>553</v>
      </c>
      <c r="O72" s="378" t="s">
        <v>2032</v>
      </c>
      <c r="P72" s="373"/>
      <c r="Q72" s="379" t="s">
        <v>285</v>
      </c>
      <c r="R72" s="379" t="s">
        <v>287</v>
      </c>
      <c r="S72" s="339" t="s">
        <v>2868</v>
      </c>
      <c r="T72" s="339"/>
      <c r="U72" s="339" t="s">
        <v>2967</v>
      </c>
      <c r="V72" s="339" t="s">
        <v>3580</v>
      </c>
      <c r="W72" s="339" t="s">
        <v>3755</v>
      </c>
      <c r="X72" s="388"/>
      <c r="Y72" s="296"/>
      <c r="Z72" s="297"/>
      <c r="AA72" s="297"/>
      <c r="AB72" s="298">
        <f>IF(OR(J72="Fail",ISBLANK(J72)),INDEX('Issue Code Table'!C:C,MATCH(N:N,'Issue Code Table'!A:A,0)),IF(M72="Critical",6,IF(M72="Significant",5,IF(M72="Moderate",3,2))))</f>
        <v>5</v>
      </c>
    </row>
    <row r="73" spans="1:28" ht="111" customHeight="1" x14ac:dyDescent="0.35">
      <c r="A73" s="340" t="s">
        <v>3191</v>
      </c>
      <c r="B73" s="340" t="s">
        <v>369</v>
      </c>
      <c r="C73" s="341" t="s">
        <v>868</v>
      </c>
      <c r="D73" s="340" t="s">
        <v>232</v>
      </c>
      <c r="E73" s="340" t="s">
        <v>3344</v>
      </c>
      <c r="F73" s="340" t="s">
        <v>2532</v>
      </c>
      <c r="G73" s="340" t="s">
        <v>2653</v>
      </c>
      <c r="H73" s="340" t="s">
        <v>6361</v>
      </c>
      <c r="I73" s="383"/>
      <c r="J73" s="366"/>
      <c r="K73" s="340" t="s">
        <v>6428</v>
      </c>
      <c r="L73" s="285"/>
      <c r="M73" s="375" t="s">
        <v>143</v>
      </c>
      <c r="N73" s="285" t="s">
        <v>172</v>
      </c>
      <c r="O73" s="285" t="s">
        <v>1964</v>
      </c>
      <c r="P73" s="368"/>
      <c r="Q73" s="284" t="s">
        <v>3173</v>
      </c>
      <c r="R73" s="284" t="s">
        <v>560</v>
      </c>
      <c r="S73" s="281" t="s">
        <v>2869</v>
      </c>
      <c r="T73" s="281" t="s">
        <v>7092</v>
      </c>
      <c r="U73" s="281" t="s">
        <v>2968</v>
      </c>
      <c r="V73" s="281" t="s">
        <v>3581</v>
      </c>
      <c r="W73" s="281" t="s">
        <v>3756</v>
      </c>
      <c r="X73" s="369"/>
      <c r="Y73" s="288"/>
      <c r="Z73" s="289"/>
      <c r="AA73" s="289"/>
      <c r="AB73" s="290">
        <f>IF(OR(J73="Fail",ISBLANK(J73)),INDEX('Issue Code Table'!C:C,MATCH(N:N,'Issue Code Table'!A:A,0)),IF(M73="Critical",6,IF(M73="Significant",5,IF(M73="Moderate",3,2))))</f>
        <v>6</v>
      </c>
    </row>
    <row r="74" spans="1:28" ht="111" customHeight="1" x14ac:dyDescent="0.35">
      <c r="A74" s="291" t="s">
        <v>3192</v>
      </c>
      <c r="B74" s="291" t="s">
        <v>369</v>
      </c>
      <c r="C74" s="292" t="s">
        <v>868</v>
      </c>
      <c r="D74" s="291" t="s">
        <v>232</v>
      </c>
      <c r="E74" s="291" t="s">
        <v>3345</v>
      </c>
      <c r="F74" s="291" t="s">
        <v>968</v>
      </c>
      <c r="G74" s="291" t="s">
        <v>2654</v>
      </c>
      <c r="H74" s="291" t="s">
        <v>6360</v>
      </c>
      <c r="I74" s="294"/>
      <c r="J74" s="370"/>
      <c r="K74" s="291" t="s">
        <v>6429</v>
      </c>
      <c r="L74" s="295"/>
      <c r="M74" s="372" t="s">
        <v>143</v>
      </c>
      <c r="N74" s="295" t="s">
        <v>172</v>
      </c>
      <c r="O74" s="295" t="s">
        <v>1964</v>
      </c>
      <c r="P74" s="373"/>
      <c r="Q74" s="294" t="s">
        <v>3173</v>
      </c>
      <c r="R74" s="294" t="s">
        <v>902</v>
      </c>
      <c r="S74" s="291" t="s">
        <v>2870</v>
      </c>
      <c r="T74" s="291"/>
      <c r="U74" s="291" t="s">
        <v>2969</v>
      </c>
      <c r="V74" s="291" t="s">
        <v>3582</v>
      </c>
      <c r="W74" s="291" t="s">
        <v>3757</v>
      </c>
      <c r="X74" s="388"/>
      <c r="Y74" s="296"/>
      <c r="Z74" s="297"/>
      <c r="AA74" s="297"/>
      <c r="AB74" s="298">
        <f>IF(OR(J74="Fail",ISBLANK(J74)),INDEX('Issue Code Table'!C:C,MATCH(N:N,'Issue Code Table'!A:A,0)),IF(M74="Critical",6,IF(M74="Significant",5,IF(M74="Moderate",3,2))))</f>
        <v>6</v>
      </c>
    </row>
    <row r="75" spans="1:28" ht="111" customHeight="1" x14ac:dyDescent="0.35">
      <c r="A75" s="281" t="s">
        <v>3193</v>
      </c>
      <c r="B75" s="281" t="s">
        <v>369</v>
      </c>
      <c r="C75" s="299" t="s">
        <v>868</v>
      </c>
      <c r="D75" s="281" t="s">
        <v>232</v>
      </c>
      <c r="E75" s="281" t="s">
        <v>3346</v>
      </c>
      <c r="F75" s="281" t="s">
        <v>2533</v>
      </c>
      <c r="G75" s="281" t="s">
        <v>2655</v>
      </c>
      <c r="H75" s="281" t="s">
        <v>6359</v>
      </c>
      <c r="I75" s="284"/>
      <c r="J75" s="366"/>
      <c r="K75" s="281" t="s">
        <v>6430</v>
      </c>
      <c r="L75" s="285"/>
      <c r="M75" s="375" t="s">
        <v>143</v>
      </c>
      <c r="N75" s="285" t="s">
        <v>172</v>
      </c>
      <c r="O75" s="285" t="s">
        <v>1964</v>
      </c>
      <c r="P75" s="368"/>
      <c r="Q75" s="284" t="s">
        <v>3173</v>
      </c>
      <c r="R75" s="284" t="s">
        <v>2439</v>
      </c>
      <c r="S75" s="281" t="s">
        <v>2871</v>
      </c>
      <c r="T75" s="281"/>
      <c r="U75" s="281" t="s">
        <v>2970</v>
      </c>
      <c r="V75" s="281" t="s">
        <v>3583</v>
      </c>
      <c r="W75" s="281" t="s">
        <v>3758</v>
      </c>
      <c r="X75" s="369"/>
      <c r="Y75" s="288"/>
      <c r="Z75" s="289"/>
      <c r="AA75" s="289"/>
      <c r="AB75" s="290">
        <f>IF(OR(J75="Fail",ISBLANK(J75)),INDEX('Issue Code Table'!C:C,MATCH(N:N,'Issue Code Table'!A:A,0)),IF(M75="Critical",6,IF(M75="Significant",5,IF(M75="Moderate",3,2))))</f>
        <v>6</v>
      </c>
    </row>
    <row r="76" spans="1:28" ht="111" customHeight="1" x14ac:dyDescent="0.35">
      <c r="A76" s="291" t="s">
        <v>3194</v>
      </c>
      <c r="B76" s="291" t="s">
        <v>369</v>
      </c>
      <c r="C76" s="292" t="s">
        <v>868</v>
      </c>
      <c r="D76" s="291" t="s">
        <v>232</v>
      </c>
      <c r="E76" s="291" t="s">
        <v>3347</v>
      </c>
      <c r="F76" s="291" t="s">
        <v>2534</v>
      </c>
      <c r="G76" s="291" t="s">
        <v>2656</v>
      </c>
      <c r="H76" s="291" t="s">
        <v>6358</v>
      </c>
      <c r="I76" s="294"/>
      <c r="J76" s="370"/>
      <c r="K76" s="291" t="s">
        <v>6431</v>
      </c>
      <c r="L76" s="295"/>
      <c r="M76" s="372" t="s">
        <v>143</v>
      </c>
      <c r="N76" s="295" t="s">
        <v>172</v>
      </c>
      <c r="O76" s="295" t="s">
        <v>1964</v>
      </c>
      <c r="P76" s="373"/>
      <c r="Q76" s="294" t="s">
        <v>3173</v>
      </c>
      <c r="R76" s="294" t="s">
        <v>2440</v>
      </c>
      <c r="S76" s="291" t="s">
        <v>2872</v>
      </c>
      <c r="T76" s="291"/>
      <c r="U76" s="291" t="s">
        <v>2971</v>
      </c>
      <c r="V76" s="291" t="s">
        <v>3584</v>
      </c>
      <c r="W76" s="291" t="s">
        <v>3759</v>
      </c>
      <c r="X76" s="388"/>
      <c r="Y76" s="296"/>
      <c r="Z76" s="297"/>
      <c r="AA76" s="297"/>
      <c r="AB76" s="298">
        <f>IF(OR(J76="Fail",ISBLANK(J76)),INDEX('Issue Code Table'!C:C,MATCH(N:N,'Issue Code Table'!A:A,0)),IF(M76="Critical",6,IF(M76="Significant",5,IF(M76="Moderate",3,2))))</f>
        <v>6</v>
      </c>
    </row>
    <row r="77" spans="1:28" ht="111" customHeight="1" x14ac:dyDescent="0.35">
      <c r="A77" s="281" t="s">
        <v>3195</v>
      </c>
      <c r="B77" s="281" t="s">
        <v>369</v>
      </c>
      <c r="C77" s="299" t="s">
        <v>868</v>
      </c>
      <c r="D77" s="281" t="s">
        <v>232</v>
      </c>
      <c r="E77" s="281" t="s">
        <v>3348</v>
      </c>
      <c r="F77" s="281" t="s">
        <v>2535</v>
      </c>
      <c r="G77" s="281" t="s">
        <v>2657</v>
      </c>
      <c r="H77" s="281" t="s">
        <v>6355</v>
      </c>
      <c r="I77" s="284"/>
      <c r="J77" s="366"/>
      <c r="K77" s="281" t="s">
        <v>6432</v>
      </c>
      <c r="L77" s="285"/>
      <c r="M77" s="375" t="s">
        <v>143</v>
      </c>
      <c r="N77" s="285" t="s">
        <v>172</v>
      </c>
      <c r="O77" s="285" t="s">
        <v>1964</v>
      </c>
      <c r="P77" s="368"/>
      <c r="Q77" s="284" t="s">
        <v>3173</v>
      </c>
      <c r="R77" s="284" t="s">
        <v>2441</v>
      </c>
      <c r="S77" s="281" t="s">
        <v>2873</v>
      </c>
      <c r="T77" s="281" t="s">
        <v>7089</v>
      </c>
      <c r="U77" s="281" t="s">
        <v>7218</v>
      </c>
      <c r="V77" s="281" t="s">
        <v>7219</v>
      </c>
      <c r="W77" s="281" t="s">
        <v>3760</v>
      </c>
      <c r="X77" s="369"/>
      <c r="Y77" s="288"/>
      <c r="Z77" s="289"/>
      <c r="AA77" s="289"/>
      <c r="AB77" s="290">
        <f>IF(OR(J77="Fail",ISBLANK(J77)),INDEX('Issue Code Table'!C:C,MATCH(N:N,'Issue Code Table'!A:A,0)),IF(M77="Critical",6,IF(M77="Significant",5,IF(M77="Moderate",3,2))))</f>
        <v>6</v>
      </c>
    </row>
    <row r="78" spans="1:28" ht="111" customHeight="1" x14ac:dyDescent="0.35">
      <c r="A78" s="291" t="s">
        <v>3196</v>
      </c>
      <c r="B78" s="291" t="s">
        <v>369</v>
      </c>
      <c r="C78" s="292" t="s">
        <v>868</v>
      </c>
      <c r="D78" s="291" t="s">
        <v>227</v>
      </c>
      <c r="E78" s="291" t="s">
        <v>3349</v>
      </c>
      <c r="F78" s="291" t="s">
        <v>2536</v>
      </c>
      <c r="G78" s="291" t="s">
        <v>2658</v>
      </c>
      <c r="H78" s="291" t="s">
        <v>6356</v>
      </c>
      <c r="I78" s="294"/>
      <c r="J78" s="370"/>
      <c r="K78" s="291" t="s">
        <v>6433</v>
      </c>
      <c r="L78" s="295"/>
      <c r="M78" s="372" t="s">
        <v>143</v>
      </c>
      <c r="N78" s="295" t="s">
        <v>172</v>
      </c>
      <c r="O78" s="295" t="s">
        <v>1964</v>
      </c>
      <c r="P78" s="373"/>
      <c r="Q78" s="294" t="s">
        <v>3173</v>
      </c>
      <c r="R78" s="294" t="s">
        <v>2442</v>
      </c>
      <c r="S78" s="291" t="s">
        <v>2874</v>
      </c>
      <c r="T78" s="291"/>
      <c r="U78" s="291" t="s">
        <v>7220</v>
      </c>
      <c r="V78" s="291" t="s">
        <v>7221</v>
      </c>
      <c r="W78" s="291" t="s">
        <v>3761</v>
      </c>
      <c r="X78" s="388"/>
      <c r="Y78" s="296"/>
      <c r="Z78" s="297"/>
      <c r="AA78" s="297"/>
      <c r="AB78" s="298">
        <f>IF(OR(J78="Fail",ISBLANK(J78)),INDEX('Issue Code Table'!C:C,MATCH(N:N,'Issue Code Table'!A:A,0)),IF(M78="Critical",6,IF(M78="Significant",5,IF(M78="Moderate",3,2))))</f>
        <v>6</v>
      </c>
    </row>
    <row r="79" spans="1:28" ht="111" customHeight="1" x14ac:dyDescent="0.35">
      <c r="A79" s="281" t="s">
        <v>1122</v>
      </c>
      <c r="B79" s="281" t="s">
        <v>200</v>
      </c>
      <c r="C79" s="299" t="s">
        <v>201</v>
      </c>
      <c r="D79" s="281" t="s">
        <v>232</v>
      </c>
      <c r="E79" s="281" t="s">
        <v>3314</v>
      </c>
      <c r="F79" s="281" t="s">
        <v>2608</v>
      </c>
      <c r="G79" s="281" t="s">
        <v>2774</v>
      </c>
      <c r="H79" s="281" t="s">
        <v>4670</v>
      </c>
      <c r="I79" s="284"/>
      <c r="J79" s="366"/>
      <c r="K79" s="281" t="s">
        <v>4867</v>
      </c>
      <c r="L79" s="284"/>
      <c r="M79" s="375" t="s">
        <v>143</v>
      </c>
      <c r="N79" s="285" t="s">
        <v>205</v>
      </c>
      <c r="O79" s="285" t="s">
        <v>206</v>
      </c>
      <c r="P79" s="368"/>
      <c r="Q79" s="284" t="s">
        <v>1092</v>
      </c>
      <c r="R79" s="284" t="s">
        <v>2391</v>
      </c>
      <c r="S79" s="281" t="s">
        <v>1123</v>
      </c>
      <c r="T79" s="281" t="s">
        <v>7051</v>
      </c>
      <c r="U79" s="281" t="s">
        <v>3087</v>
      </c>
      <c r="V79" s="281" t="s">
        <v>3585</v>
      </c>
      <c r="W79" s="281" t="s">
        <v>3762</v>
      </c>
      <c r="X79" s="377"/>
      <c r="Y79" s="288"/>
      <c r="Z79" s="289"/>
      <c r="AA79" s="289"/>
      <c r="AB79" s="290">
        <f>IF(OR(J79="Fail",ISBLANK(J79)),INDEX('Issue Code Table'!C:C,MATCH(N:N,'Issue Code Table'!A:A,0)),IF(M79="Critical",6,IF(M79="Significant",5,IF(M79="Moderate",3,2))))</f>
        <v>5</v>
      </c>
    </row>
    <row r="80" spans="1:28" ht="111" customHeight="1" x14ac:dyDescent="0.35">
      <c r="A80" s="291" t="s">
        <v>3197</v>
      </c>
      <c r="B80" s="291" t="s">
        <v>369</v>
      </c>
      <c r="C80" s="292" t="s">
        <v>868</v>
      </c>
      <c r="D80" s="291" t="s">
        <v>227</v>
      </c>
      <c r="E80" s="291" t="s">
        <v>3350</v>
      </c>
      <c r="F80" s="291" t="s">
        <v>2537</v>
      </c>
      <c r="G80" s="291" t="s">
        <v>2659</v>
      </c>
      <c r="H80" s="291" t="s">
        <v>6357</v>
      </c>
      <c r="I80" s="294"/>
      <c r="J80" s="370"/>
      <c r="K80" s="291" t="s">
        <v>6434</v>
      </c>
      <c r="L80" s="295"/>
      <c r="M80" s="372" t="s">
        <v>143</v>
      </c>
      <c r="N80" s="295" t="s">
        <v>172</v>
      </c>
      <c r="O80" s="295" t="s">
        <v>1964</v>
      </c>
      <c r="P80" s="373"/>
      <c r="Q80" s="294" t="s">
        <v>3173</v>
      </c>
      <c r="R80" s="294" t="s">
        <v>2443</v>
      </c>
      <c r="S80" s="291" t="s">
        <v>2875</v>
      </c>
      <c r="T80" s="291"/>
      <c r="U80" s="291" t="s">
        <v>2972</v>
      </c>
      <c r="V80" s="291" t="s">
        <v>3586</v>
      </c>
      <c r="W80" s="291" t="s">
        <v>3763</v>
      </c>
      <c r="X80" s="388"/>
      <c r="Y80" s="296"/>
      <c r="Z80" s="297"/>
      <c r="AA80" s="297"/>
      <c r="AB80" s="298">
        <f>IF(OR(J80="Fail",ISBLANK(J80)),INDEX('Issue Code Table'!C:C,MATCH(N:N,'Issue Code Table'!A:A,0)),IF(M80="Critical",6,IF(M80="Significant",5,IF(M80="Moderate",3,2))))</f>
        <v>6</v>
      </c>
    </row>
    <row r="81" spans="1:28" ht="111" customHeight="1" x14ac:dyDescent="0.35">
      <c r="A81" s="281" t="s">
        <v>3198</v>
      </c>
      <c r="B81" s="281" t="s">
        <v>3509</v>
      </c>
      <c r="C81" s="299" t="s">
        <v>3955</v>
      </c>
      <c r="D81" s="281" t="s">
        <v>232</v>
      </c>
      <c r="E81" s="281" t="s">
        <v>3362</v>
      </c>
      <c r="F81" s="281" t="s">
        <v>241</v>
      </c>
      <c r="G81" s="281" t="s">
        <v>2660</v>
      </c>
      <c r="H81" s="281" t="s">
        <v>6212</v>
      </c>
      <c r="I81" s="284"/>
      <c r="J81" s="366"/>
      <c r="K81" s="281" t="s">
        <v>6435</v>
      </c>
      <c r="L81" s="285"/>
      <c r="M81" s="375" t="s">
        <v>143</v>
      </c>
      <c r="N81" s="285" t="s">
        <v>537</v>
      </c>
      <c r="O81" s="285" t="s">
        <v>1971</v>
      </c>
      <c r="P81" s="368"/>
      <c r="Q81" s="284" t="s">
        <v>308</v>
      </c>
      <c r="R81" s="284" t="s">
        <v>309</v>
      </c>
      <c r="S81" s="281" t="s">
        <v>242</v>
      </c>
      <c r="T81" s="281" t="s">
        <v>7097</v>
      </c>
      <c r="U81" s="281" t="s">
        <v>2973</v>
      </c>
      <c r="V81" s="281" t="s">
        <v>3587</v>
      </c>
      <c r="W81" s="281" t="s">
        <v>3764</v>
      </c>
      <c r="X81" s="369"/>
      <c r="Y81" s="288"/>
      <c r="Z81" s="289"/>
      <c r="AA81" s="289"/>
      <c r="AB81" s="290">
        <f>IF(OR(J81="Fail",ISBLANK(J81)),INDEX('Issue Code Table'!C:C,MATCH(N:N,'Issue Code Table'!A:A,0)),IF(M81="Critical",6,IF(M81="Significant",5,IF(M81="Moderate",3,2))))</f>
        <v>6</v>
      </c>
    </row>
    <row r="82" spans="1:28" ht="111" customHeight="1" x14ac:dyDescent="0.35">
      <c r="A82" s="291" t="s">
        <v>3199</v>
      </c>
      <c r="B82" s="291" t="s">
        <v>3510</v>
      </c>
      <c r="C82" s="292" t="s">
        <v>3959</v>
      </c>
      <c r="D82" s="291" t="s">
        <v>232</v>
      </c>
      <c r="E82" s="291" t="s">
        <v>3373</v>
      </c>
      <c r="F82" s="291" t="s">
        <v>327</v>
      </c>
      <c r="G82" s="291" t="s">
        <v>2661</v>
      </c>
      <c r="H82" s="291" t="s">
        <v>6213</v>
      </c>
      <c r="I82" s="294"/>
      <c r="J82" s="370"/>
      <c r="K82" s="291" t="s">
        <v>6436</v>
      </c>
      <c r="L82" s="295"/>
      <c r="M82" s="372" t="s">
        <v>143</v>
      </c>
      <c r="N82" s="295" t="s">
        <v>314</v>
      </c>
      <c r="O82" s="295" t="s">
        <v>1582</v>
      </c>
      <c r="P82" s="373"/>
      <c r="Q82" s="294" t="s">
        <v>308</v>
      </c>
      <c r="R82" s="294" t="s">
        <v>310</v>
      </c>
      <c r="S82" s="291" t="s">
        <v>605</v>
      </c>
      <c r="T82" s="291" t="s">
        <v>7098</v>
      </c>
      <c r="U82" s="291" t="s">
        <v>2974</v>
      </c>
      <c r="V82" s="291" t="s">
        <v>3588</v>
      </c>
      <c r="W82" s="291" t="s">
        <v>3765</v>
      </c>
      <c r="X82" s="388"/>
      <c r="Y82" s="296"/>
      <c r="Z82" s="297"/>
      <c r="AA82" s="297"/>
      <c r="AB82" s="298">
        <f>IF(OR(J82="Fail",ISBLANK(J82)),INDEX('Issue Code Table'!C:C,MATCH(N:N,'Issue Code Table'!A:A,0)),IF(M82="Critical",6,IF(M82="Significant",5,IF(M82="Moderate",3,2))))</f>
        <v>5</v>
      </c>
    </row>
    <row r="83" spans="1:28" ht="111" customHeight="1" x14ac:dyDescent="0.35">
      <c r="A83" s="281" t="s">
        <v>3200</v>
      </c>
      <c r="B83" s="281" t="s">
        <v>200</v>
      </c>
      <c r="C83" s="306" t="s">
        <v>201</v>
      </c>
      <c r="D83" s="281" t="s">
        <v>232</v>
      </c>
      <c r="E83" s="281" t="s">
        <v>3376</v>
      </c>
      <c r="F83" s="281" t="s">
        <v>2538</v>
      </c>
      <c r="G83" s="281" t="s">
        <v>2662</v>
      </c>
      <c r="H83" s="281" t="s">
        <v>6223</v>
      </c>
      <c r="I83" s="284"/>
      <c r="J83" s="366"/>
      <c r="K83" s="281" t="s">
        <v>6437</v>
      </c>
      <c r="L83" s="285"/>
      <c r="M83" s="375" t="s">
        <v>143</v>
      </c>
      <c r="N83" s="285" t="s">
        <v>314</v>
      </c>
      <c r="O83" s="285" t="s">
        <v>1582</v>
      </c>
      <c r="P83" s="368"/>
      <c r="Q83" s="284" t="s">
        <v>308</v>
      </c>
      <c r="R83" s="284" t="s">
        <v>311</v>
      </c>
      <c r="S83" s="281" t="s">
        <v>1196</v>
      </c>
      <c r="T83" s="281" t="s">
        <v>7099</v>
      </c>
      <c r="U83" s="281" t="s">
        <v>2975</v>
      </c>
      <c r="V83" s="281" t="s">
        <v>3589</v>
      </c>
      <c r="W83" s="281" t="s">
        <v>3766</v>
      </c>
      <c r="X83" s="369"/>
      <c r="Y83" s="288"/>
      <c r="Z83" s="289"/>
      <c r="AA83" s="289"/>
      <c r="AB83" s="290">
        <f>IF(OR(J83="Fail",ISBLANK(J83)),INDEX('Issue Code Table'!C:C,MATCH(N:N,'Issue Code Table'!A:A,0)),IF(M83="Critical",6,IF(M83="Significant",5,IF(M83="Moderate",3,2))))</f>
        <v>5</v>
      </c>
    </row>
    <row r="84" spans="1:28" ht="111" customHeight="1" x14ac:dyDescent="0.35">
      <c r="A84" s="291" t="s">
        <v>3201</v>
      </c>
      <c r="B84" s="291" t="s">
        <v>200</v>
      </c>
      <c r="C84" s="302" t="s">
        <v>201</v>
      </c>
      <c r="D84" s="291" t="s">
        <v>232</v>
      </c>
      <c r="E84" s="291" t="s">
        <v>3377</v>
      </c>
      <c r="F84" s="291" t="s">
        <v>335</v>
      </c>
      <c r="G84" s="291" t="s">
        <v>2663</v>
      </c>
      <c r="H84" s="291" t="s">
        <v>6224</v>
      </c>
      <c r="I84" s="294"/>
      <c r="J84" s="370"/>
      <c r="K84" s="291" t="s">
        <v>6438</v>
      </c>
      <c r="L84" s="295"/>
      <c r="M84" s="372" t="s">
        <v>143</v>
      </c>
      <c r="N84" s="295" t="s">
        <v>281</v>
      </c>
      <c r="O84" s="295" t="s">
        <v>282</v>
      </c>
      <c r="P84" s="373"/>
      <c r="Q84" s="294" t="s">
        <v>308</v>
      </c>
      <c r="R84" s="294" t="s">
        <v>312</v>
      </c>
      <c r="S84" s="291" t="s">
        <v>610</v>
      </c>
      <c r="T84" s="291" t="s">
        <v>7100</v>
      </c>
      <c r="U84" s="291" t="s">
        <v>2976</v>
      </c>
      <c r="V84" s="291" t="s">
        <v>3590</v>
      </c>
      <c r="W84" s="291" t="s">
        <v>3767</v>
      </c>
      <c r="X84" s="388"/>
      <c r="Y84" s="296"/>
      <c r="Z84" s="297"/>
      <c r="AA84" s="297"/>
      <c r="AB84" s="298">
        <f>IF(OR(J84="Fail",ISBLANK(J84)),INDEX('Issue Code Table'!C:C,MATCH(N:N,'Issue Code Table'!A:A,0)),IF(M84="Critical",6,IF(M84="Significant",5,IF(M84="Moderate",3,2))))</f>
        <v>5</v>
      </c>
    </row>
    <row r="85" spans="1:28" ht="111" customHeight="1" x14ac:dyDescent="0.35">
      <c r="A85" s="281" t="s">
        <v>3202</v>
      </c>
      <c r="B85" s="281" t="s">
        <v>200</v>
      </c>
      <c r="C85" s="306" t="s">
        <v>201</v>
      </c>
      <c r="D85" s="281" t="s">
        <v>232</v>
      </c>
      <c r="E85" s="281" t="s">
        <v>3378</v>
      </c>
      <c r="F85" s="281" t="s">
        <v>2539</v>
      </c>
      <c r="G85" s="281" t="s">
        <v>2664</v>
      </c>
      <c r="H85" s="281" t="s">
        <v>6225</v>
      </c>
      <c r="I85" s="284"/>
      <c r="J85" s="366"/>
      <c r="K85" s="281" t="s">
        <v>6439</v>
      </c>
      <c r="L85" s="285"/>
      <c r="M85" s="375" t="s">
        <v>143</v>
      </c>
      <c r="N85" s="285" t="s">
        <v>281</v>
      </c>
      <c r="O85" s="285" t="s">
        <v>282</v>
      </c>
      <c r="P85" s="368"/>
      <c r="Q85" s="284" t="s">
        <v>308</v>
      </c>
      <c r="R85" s="284" t="s">
        <v>313</v>
      </c>
      <c r="S85" s="281" t="s">
        <v>1202</v>
      </c>
      <c r="T85" s="281" t="s">
        <v>7101</v>
      </c>
      <c r="U85" s="281" t="s">
        <v>2977</v>
      </c>
      <c r="V85" s="281" t="s">
        <v>3591</v>
      </c>
      <c r="W85" s="281" t="s">
        <v>3768</v>
      </c>
      <c r="X85" s="369"/>
      <c r="Y85" s="288"/>
      <c r="Z85" s="289"/>
      <c r="AA85" s="289"/>
      <c r="AB85" s="290">
        <f>IF(OR(J85="Fail",ISBLANK(J85)),INDEX('Issue Code Table'!C:C,MATCH(N:N,'Issue Code Table'!A:A,0)),IF(M85="Critical",6,IF(M85="Significant",5,IF(M85="Moderate",3,2))))</f>
        <v>5</v>
      </c>
    </row>
    <row r="86" spans="1:28" ht="111" customHeight="1" x14ac:dyDescent="0.35">
      <c r="A86" s="291" t="s">
        <v>3203</v>
      </c>
      <c r="B86" s="291" t="s">
        <v>200</v>
      </c>
      <c r="C86" s="302" t="s">
        <v>201</v>
      </c>
      <c r="D86" s="291" t="s">
        <v>232</v>
      </c>
      <c r="E86" s="291" t="s">
        <v>3379</v>
      </c>
      <c r="F86" s="291" t="s">
        <v>616</v>
      </c>
      <c r="G86" s="291" t="s">
        <v>2665</v>
      </c>
      <c r="H86" s="291" t="s">
        <v>6331</v>
      </c>
      <c r="I86" s="294"/>
      <c r="J86" s="370"/>
      <c r="K86" s="291" t="s">
        <v>6440</v>
      </c>
      <c r="L86" s="295"/>
      <c r="M86" s="372" t="s">
        <v>143</v>
      </c>
      <c r="N86" s="295" t="s">
        <v>281</v>
      </c>
      <c r="O86" s="295" t="s">
        <v>282</v>
      </c>
      <c r="P86" s="373"/>
      <c r="Q86" s="294" t="s">
        <v>308</v>
      </c>
      <c r="R86" s="294" t="s">
        <v>316</v>
      </c>
      <c r="S86" s="291" t="s">
        <v>617</v>
      </c>
      <c r="T86" s="291" t="s">
        <v>7102</v>
      </c>
      <c r="U86" s="291" t="s">
        <v>2978</v>
      </c>
      <c r="V86" s="291" t="s">
        <v>3592</v>
      </c>
      <c r="W86" s="291" t="s">
        <v>3769</v>
      </c>
      <c r="X86" s="388"/>
      <c r="Y86" s="296"/>
      <c r="Z86" s="297"/>
      <c r="AA86" s="297"/>
      <c r="AB86" s="298">
        <f>IF(OR(J86="Fail",ISBLANK(J86)),INDEX('Issue Code Table'!C:C,MATCH(N:N,'Issue Code Table'!A:A,0)),IF(M86="Critical",6,IF(M86="Significant",5,IF(M86="Moderate",3,2))))</f>
        <v>5</v>
      </c>
    </row>
    <row r="87" spans="1:28" ht="111" customHeight="1" x14ac:dyDescent="0.35">
      <c r="A87" s="281" t="s">
        <v>3204</v>
      </c>
      <c r="B87" s="281" t="s">
        <v>200</v>
      </c>
      <c r="C87" s="306" t="s">
        <v>201</v>
      </c>
      <c r="D87" s="281" t="s">
        <v>232</v>
      </c>
      <c r="E87" s="281" t="s">
        <v>3380</v>
      </c>
      <c r="F87" s="281" t="s">
        <v>612</v>
      </c>
      <c r="G87" s="281" t="s">
        <v>2666</v>
      </c>
      <c r="H87" s="281" t="s">
        <v>6230</v>
      </c>
      <c r="I87" s="284"/>
      <c r="J87" s="366"/>
      <c r="K87" s="281" t="s">
        <v>6441</v>
      </c>
      <c r="L87" s="285"/>
      <c r="M87" s="375" t="s">
        <v>143</v>
      </c>
      <c r="N87" s="285" t="s">
        <v>281</v>
      </c>
      <c r="O87" s="285" t="s">
        <v>282</v>
      </c>
      <c r="P87" s="368"/>
      <c r="Q87" s="284" t="s">
        <v>308</v>
      </c>
      <c r="R87" s="284" t="s">
        <v>317</v>
      </c>
      <c r="S87" s="281" t="s">
        <v>1198</v>
      </c>
      <c r="T87" s="281" t="s">
        <v>7103</v>
      </c>
      <c r="U87" s="281" t="s">
        <v>2979</v>
      </c>
      <c r="V87" s="281" t="s">
        <v>3593</v>
      </c>
      <c r="W87" s="281" t="s">
        <v>3770</v>
      </c>
      <c r="X87" s="369"/>
      <c r="Y87" s="288"/>
      <c r="Z87" s="289"/>
      <c r="AA87" s="289"/>
      <c r="AB87" s="290">
        <f>IF(OR(J87="Fail",ISBLANK(J87)),INDEX('Issue Code Table'!C:C,MATCH(N:N,'Issue Code Table'!A:A,0)),IF(M87="Critical",6,IF(M87="Significant",5,IF(M87="Moderate",3,2))))</f>
        <v>5</v>
      </c>
    </row>
    <row r="88" spans="1:28" ht="111" customHeight="1" x14ac:dyDescent="0.35">
      <c r="A88" s="291" t="s">
        <v>3205</v>
      </c>
      <c r="B88" s="291" t="s">
        <v>200</v>
      </c>
      <c r="C88" s="302" t="s">
        <v>201</v>
      </c>
      <c r="D88" s="291" t="s">
        <v>232</v>
      </c>
      <c r="E88" s="291" t="s">
        <v>3381</v>
      </c>
      <c r="F88" s="291" t="s">
        <v>2540</v>
      </c>
      <c r="G88" s="291" t="s">
        <v>2667</v>
      </c>
      <c r="H88" s="291" t="s">
        <v>6248</v>
      </c>
      <c r="I88" s="294"/>
      <c r="J88" s="370"/>
      <c r="K88" s="291" t="s">
        <v>6442</v>
      </c>
      <c r="L88" s="295"/>
      <c r="M88" s="372" t="s">
        <v>143</v>
      </c>
      <c r="N88" s="295" t="s">
        <v>281</v>
      </c>
      <c r="O88" s="295" t="s">
        <v>282</v>
      </c>
      <c r="P88" s="373"/>
      <c r="Q88" s="294" t="s">
        <v>308</v>
      </c>
      <c r="R88" s="294" t="s">
        <v>318</v>
      </c>
      <c r="S88" s="291" t="s">
        <v>2876</v>
      </c>
      <c r="T88" s="291" t="s">
        <v>7104</v>
      </c>
      <c r="U88" s="291" t="s">
        <v>2980</v>
      </c>
      <c r="V88" s="291" t="s">
        <v>3594</v>
      </c>
      <c r="W88" s="291" t="s">
        <v>3771</v>
      </c>
      <c r="X88" s="388"/>
      <c r="Y88" s="296"/>
      <c r="Z88" s="297"/>
      <c r="AA88" s="297"/>
      <c r="AB88" s="298">
        <f>IF(OR(J88="Fail",ISBLANK(J88)),INDEX('Issue Code Table'!C:C,MATCH(N:N,'Issue Code Table'!A:A,0)),IF(M88="Critical",6,IF(M88="Significant",5,IF(M88="Moderate",3,2))))</f>
        <v>5</v>
      </c>
    </row>
    <row r="89" spans="1:28" ht="111" customHeight="1" x14ac:dyDescent="0.35">
      <c r="A89" s="281" t="s">
        <v>3206</v>
      </c>
      <c r="B89" s="281" t="s">
        <v>200</v>
      </c>
      <c r="C89" s="306" t="s">
        <v>201</v>
      </c>
      <c r="D89" s="281" t="s">
        <v>232</v>
      </c>
      <c r="E89" s="281" t="s">
        <v>3382</v>
      </c>
      <c r="F89" s="281" t="s">
        <v>333</v>
      </c>
      <c r="G89" s="281" t="s">
        <v>2668</v>
      </c>
      <c r="H89" s="281" t="s">
        <v>6249</v>
      </c>
      <c r="I89" s="284"/>
      <c r="J89" s="366"/>
      <c r="K89" s="281" t="s">
        <v>6443</v>
      </c>
      <c r="L89" s="285"/>
      <c r="M89" s="375" t="s">
        <v>143</v>
      </c>
      <c r="N89" s="285" t="s">
        <v>281</v>
      </c>
      <c r="O89" s="285" t="s">
        <v>282</v>
      </c>
      <c r="P89" s="368"/>
      <c r="Q89" s="284" t="s">
        <v>308</v>
      </c>
      <c r="R89" s="284" t="s">
        <v>320</v>
      </c>
      <c r="S89" s="281" t="s">
        <v>2877</v>
      </c>
      <c r="T89" s="281" t="s">
        <v>7105</v>
      </c>
      <c r="U89" s="281" t="s">
        <v>2981</v>
      </c>
      <c r="V89" s="281" t="s">
        <v>3595</v>
      </c>
      <c r="W89" s="281" t="s">
        <v>3772</v>
      </c>
      <c r="X89" s="369"/>
      <c r="Y89" s="288"/>
      <c r="Z89" s="289"/>
      <c r="AA89" s="289"/>
      <c r="AB89" s="290">
        <f>IF(OR(J89="Fail",ISBLANK(J89)),INDEX('Issue Code Table'!C:C,MATCH(N:N,'Issue Code Table'!A:A,0)),IF(M89="Critical",6,IF(M89="Significant",5,IF(M89="Moderate",3,2))))</f>
        <v>5</v>
      </c>
    </row>
    <row r="90" spans="1:28" ht="111" customHeight="1" x14ac:dyDescent="0.35">
      <c r="A90" s="291" t="s">
        <v>1124</v>
      </c>
      <c r="B90" s="291" t="s">
        <v>270</v>
      </c>
      <c r="C90" s="292" t="s">
        <v>271</v>
      </c>
      <c r="D90" s="291" t="s">
        <v>232</v>
      </c>
      <c r="E90" s="291" t="s">
        <v>3315</v>
      </c>
      <c r="F90" s="291" t="s">
        <v>233</v>
      </c>
      <c r="G90" s="291" t="s">
        <v>2775</v>
      </c>
      <c r="H90" s="291" t="s">
        <v>6255</v>
      </c>
      <c r="I90" s="294"/>
      <c r="J90" s="370"/>
      <c r="K90" s="291" t="s">
        <v>6444</v>
      </c>
      <c r="L90" s="294"/>
      <c r="M90" s="372" t="s">
        <v>143</v>
      </c>
      <c r="N90" s="295" t="s">
        <v>205</v>
      </c>
      <c r="O90" s="295" t="s">
        <v>206</v>
      </c>
      <c r="P90" s="373"/>
      <c r="Q90" s="294" t="s">
        <v>1092</v>
      </c>
      <c r="R90" s="294" t="s">
        <v>2392</v>
      </c>
      <c r="S90" s="291" t="s">
        <v>236</v>
      </c>
      <c r="T90" s="291"/>
      <c r="U90" s="291" t="s">
        <v>3088</v>
      </c>
      <c r="V90" s="291" t="s">
        <v>3596</v>
      </c>
      <c r="W90" s="291" t="s">
        <v>3773</v>
      </c>
      <c r="X90" s="374"/>
      <c r="Y90" s="296"/>
      <c r="Z90" s="297"/>
      <c r="AA90" s="297"/>
      <c r="AB90" s="298">
        <f>IF(OR(J90="Fail",ISBLANK(J90)),INDEX('Issue Code Table'!C:C,MATCH(N:N,'Issue Code Table'!A:A,0)),IF(M90="Critical",6,IF(M90="Significant",5,IF(M90="Moderate",3,2))))</f>
        <v>5</v>
      </c>
    </row>
    <row r="91" spans="1:28" ht="111" customHeight="1" x14ac:dyDescent="0.35">
      <c r="A91" s="281" t="s">
        <v>3207</v>
      </c>
      <c r="B91" s="281" t="s">
        <v>200</v>
      </c>
      <c r="C91" s="306" t="s">
        <v>201</v>
      </c>
      <c r="D91" s="281" t="s">
        <v>232</v>
      </c>
      <c r="E91" s="281" t="s">
        <v>3363</v>
      </c>
      <c r="F91" s="281" t="s">
        <v>634</v>
      </c>
      <c r="G91" s="281" t="s">
        <v>2669</v>
      </c>
      <c r="H91" s="281" t="s">
        <v>6253</v>
      </c>
      <c r="I91" s="284"/>
      <c r="J91" s="366"/>
      <c r="K91" s="281" t="s">
        <v>6445</v>
      </c>
      <c r="L91" s="285"/>
      <c r="M91" s="375" t="s">
        <v>143</v>
      </c>
      <c r="N91" s="285" t="s">
        <v>281</v>
      </c>
      <c r="O91" s="285" t="s">
        <v>282</v>
      </c>
      <c r="P91" s="368"/>
      <c r="Q91" s="284" t="s">
        <v>308</v>
      </c>
      <c r="R91" s="284" t="s">
        <v>321</v>
      </c>
      <c r="S91" s="281" t="s">
        <v>355</v>
      </c>
      <c r="T91" s="281" t="s">
        <v>7106</v>
      </c>
      <c r="U91" s="281" t="s">
        <v>2982</v>
      </c>
      <c r="V91" s="281" t="s">
        <v>3597</v>
      </c>
      <c r="W91" s="281" t="s">
        <v>3774</v>
      </c>
      <c r="X91" s="369"/>
      <c r="Y91" s="288"/>
      <c r="Z91" s="289"/>
      <c r="AA91" s="289"/>
      <c r="AB91" s="290">
        <f>IF(OR(J91="Fail",ISBLANK(J91)),INDEX('Issue Code Table'!C:C,MATCH(N:N,'Issue Code Table'!A:A,0)),IF(M91="Critical",6,IF(M91="Significant",5,IF(M91="Moderate",3,2))))</f>
        <v>5</v>
      </c>
    </row>
    <row r="92" spans="1:28" ht="111" customHeight="1" x14ac:dyDescent="0.35">
      <c r="A92" s="291" t="s">
        <v>3208</v>
      </c>
      <c r="B92" s="291" t="s">
        <v>200</v>
      </c>
      <c r="C92" s="302" t="s">
        <v>201</v>
      </c>
      <c r="D92" s="291" t="s">
        <v>232</v>
      </c>
      <c r="E92" s="291" t="s">
        <v>3364</v>
      </c>
      <c r="F92" s="291" t="s">
        <v>329</v>
      </c>
      <c r="G92" s="291" t="s">
        <v>2670</v>
      </c>
      <c r="H92" s="291" t="s">
        <v>6314</v>
      </c>
      <c r="I92" s="294"/>
      <c r="J92" s="370"/>
      <c r="K92" s="291" t="s">
        <v>6446</v>
      </c>
      <c r="L92" s="295"/>
      <c r="M92" s="372" t="s">
        <v>143</v>
      </c>
      <c r="N92" s="295" t="s">
        <v>281</v>
      </c>
      <c r="O92" s="295" t="s">
        <v>282</v>
      </c>
      <c r="P92" s="373"/>
      <c r="Q92" s="294" t="s">
        <v>308</v>
      </c>
      <c r="R92" s="294" t="s">
        <v>323</v>
      </c>
      <c r="S92" s="291" t="s">
        <v>2878</v>
      </c>
      <c r="T92" s="291" t="s">
        <v>7107</v>
      </c>
      <c r="U92" s="291" t="s">
        <v>2983</v>
      </c>
      <c r="V92" s="291" t="s">
        <v>3598</v>
      </c>
      <c r="W92" s="291" t="s">
        <v>3775</v>
      </c>
      <c r="X92" s="388"/>
      <c r="Y92" s="296"/>
      <c r="Z92" s="297"/>
      <c r="AA92" s="297"/>
      <c r="AB92" s="298">
        <f>IF(OR(J92="Fail",ISBLANK(J92)),INDEX('Issue Code Table'!C:C,MATCH(N:N,'Issue Code Table'!A:A,0)),IF(M92="Critical",6,IF(M92="Significant",5,IF(M92="Moderate",3,2))))</f>
        <v>5</v>
      </c>
    </row>
    <row r="93" spans="1:28" ht="111" customHeight="1" x14ac:dyDescent="0.35">
      <c r="A93" s="281" t="s">
        <v>3209</v>
      </c>
      <c r="B93" s="281" t="s">
        <v>200</v>
      </c>
      <c r="C93" s="306" t="s">
        <v>201</v>
      </c>
      <c r="D93" s="281" t="s">
        <v>232</v>
      </c>
      <c r="E93" s="281" t="s">
        <v>3365</v>
      </c>
      <c r="F93" s="281" t="s">
        <v>2541</v>
      </c>
      <c r="G93" s="281" t="s">
        <v>2671</v>
      </c>
      <c r="H93" s="281" t="s">
        <v>6322</v>
      </c>
      <c r="I93" s="284"/>
      <c r="J93" s="366"/>
      <c r="K93" s="281" t="s">
        <v>6447</v>
      </c>
      <c r="L93" s="285"/>
      <c r="M93" s="375" t="s">
        <v>143</v>
      </c>
      <c r="N93" s="285" t="s">
        <v>281</v>
      </c>
      <c r="O93" s="285" t="s">
        <v>282</v>
      </c>
      <c r="P93" s="368"/>
      <c r="Q93" s="284" t="s">
        <v>308</v>
      </c>
      <c r="R93" s="284" t="s">
        <v>2444</v>
      </c>
      <c r="S93" s="281" t="s">
        <v>2879</v>
      </c>
      <c r="T93" s="281" t="s">
        <v>7108</v>
      </c>
      <c r="U93" s="281" t="s">
        <v>2984</v>
      </c>
      <c r="V93" s="281" t="s">
        <v>3599</v>
      </c>
      <c r="W93" s="281" t="s">
        <v>3776</v>
      </c>
      <c r="X93" s="369"/>
      <c r="Y93" s="288"/>
      <c r="Z93" s="289"/>
      <c r="AA93" s="289"/>
      <c r="AB93" s="290">
        <f>IF(OR(J93="Fail",ISBLANK(J93)),INDEX('Issue Code Table'!C:C,MATCH(N:N,'Issue Code Table'!A:A,0)),IF(M93="Critical",6,IF(M93="Significant",5,IF(M93="Moderate",3,2))))</f>
        <v>5</v>
      </c>
    </row>
    <row r="94" spans="1:28" ht="111" customHeight="1" x14ac:dyDescent="0.35">
      <c r="A94" s="291" t="s">
        <v>3210</v>
      </c>
      <c r="B94" s="291" t="s">
        <v>200</v>
      </c>
      <c r="C94" s="302" t="s">
        <v>201</v>
      </c>
      <c r="D94" s="291" t="s">
        <v>232</v>
      </c>
      <c r="E94" s="291" t="s">
        <v>3366</v>
      </c>
      <c r="F94" s="291" t="s">
        <v>2542</v>
      </c>
      <c r="G94" s="291" t="s">
        <v>2672</v>
      </c>
      <c r="H94" s="291" t="s">
        <v>6323</v>
      </c>
      <c r="I94" s="294"/>
      <c r="J94" s="370"/>
      <c r="K94" s="291" t="s">
        <v>6448</v>
      </c>
      <c r="L94" s="295"/>
      <c r="M94" s="372" t="s">
        <v>143</v>
      </c>
      <c r="N94" s="295" t="s">
        <v>281</v>
      </c>
      <c r="O94" s="295" t="s">
        <v>282</v>
      </c>
      <c r="P94" s="373"/>
      <c r="Q94" s="294" t="s">
        <v>308</v>
      </c>
      <c r="R94" s="294" t="s">
        <v>2445</v>
      </c>
      <c r="S94" s="291" t="s">
        <v>2880</v>
      </c>
      <c r="T94" s="291" t="s">
        <v>7109</v>
      </c>
      <c r="U94" s="291" t="s">
        <v>2985</v>
      </c>
      <c r="V94" s="291" t="s">
        <v>3600</v>
      </c>
      <c r="W94" s="291" t="s">
        <v>3777</v>
      </c>
      <c r="X94" s="388"/>
      <c r="Y94" s="296"/>
      <c r="Z94" s="297"/>
      <c r="AA94" s="297"/>
      <c r="AB94" s="298">
        <f>IF(OR(J94="Fail",ISBLANK(J94)),INDEX('Issue Code Table'!C:C,MATCH(N:N,'Issue Code Table'!A:A,0)),IF(M94="Critical",6,IF(M94="Significant",5,IF(M94="Moderate",3,2))))</f>
        <v>5</v>
      </c>
    </row>
    <row r="95" spans="1:28" ht="111" customHeight="1" x14ac:dyDescent="0.35">
      <c r="A95" s="281" t="s">
        <v>3211</v>
      </c>
      <c r="B95" s="281" t="s">
        <v>200</v>
      </c>
      <c r="C95" s="306" t="s">
        <v>201</v>
      </c>
      <c r="D95" s="281" t="s">
        <v>232</v>
      </c>
      <c r="E95" s="281" t="s">
        <v>3367</v>
      </c>
      <c r="F95" s="281" t="s">
        <v>620</v>
      </c>
      <c r="G95" s="281" t="s">
        <v>2673</v>
      </c>
      <c r="H95" s="281" t="s">
        <v>6333</v>
      </c>
      <c r="I95" s="284"/>
      <c r="J95" s="366"/>
      <c r="K95" s="281" t="s">
        <v>6449</v>
      </c>
      <c r="L95" s="285"/>
      <c r="M95" s="375" t="s">
        <v>143</v>
      </c>
      <c r="N95" s="285" t="s">
        <v>281</v>
      </c>
      <c r="O95" s="285" t="s">
        <v>282</v>
      </c>
      <c r="P95" s="368"/>
      <c r="Q95" s="284" t="s">
        <v>308</v>
      </c>
      <c r="R95" s="284" t="s">
        <v>2446</v>
      </c>
      <c r="S95" s="281" t="s">
        <v>7200</v>
      </c>
      <c r="T95" s="281" t="s">
        <v>7077</v>
      </c>
      <c r="U95" s="281" t="s">
        <v>2986</v>
      </c>
      <c r="V95" s="281" t="s">
        <v>3601</v>
      </c>
      <c r="W95" s="281" t="s">
        <v>3778</v>
      </c>
      <c r="X95" s="369"/>
      <c r="Y95" s="288"/>
      <c r="Z95" s="289"/>
      <c r="AA95" s="289"/>
      <c r="AB95" s="290">
        <f>IF(OR(J95="Fail",ISBLANK(J95)),INDEX('Issue Code Table'!C:C,MATCH(N:N,'Issue Code Table'!A:A,0)),IF(M95="Critical",6,IF(M95="Significant",5,IF(M95="Moderate",3,2))))</f>
        <v>5</v>
      </c>
    </row>
    <row r="96" spans="1:28" ht="111" customHeight="1" x14ac:dyDescent="0.35">
      <c r="A96" s="291" t="s">
        <v>3212</v>
      </c>
      <c r="B96" s="291" t="s">
        <v>200</v>
      </c>
      <c r="C96" s="302" t="s">
        <v>201</v>
      </c>
      <c r="D96" s="291" t="s">
        <v>232</v>
      </c>
      <c r="E96" s="291" t="s">
        <v>3368</v>
      </c>
      <c r="F96" s="291" t="s">
        <v>623</v>
      </c>
      <c r="G96" s="291" t="s">
        <v>2674</v>
      </c>
      <c r="H96" s="291" t="s">
        <v>6365</v>
      </c>
      <c r="I96" s="294"/>
      <c r="J96" s="370"/>
      <c r="K96" s="291" t="s">
        <v>6450</v>
      </c>
      <c r="L96" s="295"/>
      <c r="M96" s="372" t="s">
        <v>143</v>
      </c>
      <c r="N96" s="295" t="s">
        <v>281</v>
      </c>
      <c r="O96" s="295" t="s">
        <v>282</v>
      </c>
      <c r="P96" s="373"/>
      <c r="Q96" s="294" t="s">
        <v>308</v>
      </c>
      <c r="R96" s="294" t="s">
        <v>2447</v>
      </c>
      <c r="S96" s="291" t="s">
        <v>319</v>
      </c>
      <c r="T96" s="291" t="s">
        <v>7110</v>
      </c>
      <c r="U96" s="291" t="s">
        <v>2987</v>
      </c>
      <c r="V96" s="291" t="s">
        <v>3602</v>
      </c>
      <c r="W96" s="291" t="s">
        <v>3779</v>
      </c>
      <c r="X96" s="388"/>
      <c r="Y96" s="296"/>
      <c r="Z96" s="297"/>
      <c r="AA96" s="297"/>
      <c r="AB96" s="298">
        <f>IF(OR(J96="Fail",ISBLANK(J96)),INDEX('Issue Code Table'!C:C,MATCH(N:N,'Issue Code Table'!A:A,0)),IF(M96="Critical",6,IF(M96="Significant",5,IF(M96="Moderate",3,2))))</f>
        <v>5</v>
      </c>
    </row>
    <row r="97" spans="1:28" ht="111" customHeight="1" x14ac:dyDescent="0.35">
      <c r="A97" s="281" t="s">
        <v>3213</v>
      </c>
      <c r="B97" s="281" t="s">
        <v>200</v>
      </c>
      <c r="C97" s="306" t="s">
        <v>201</v>
      </c>
      <c r="D97" s="281" t="s">
        <v>232</v>
      </c>
      <c r="E97" s="281" t="s">
        <v>3369</v>
      </c>
      <c r="F97" s="281" t="s">
        <v>1199</v>
      </c>
      <c r="G97" s="281" t="s">
        <v>2675</v>
      </c>
      <c r="H97" s="281" t="s">
        <v>6366</v>
      </c>
      <c r="I97" s="284"/>
      <c r="J97" s="366"/>
      <c r="K97" s="281" t="s">
        <v>6451</v>
      </c>
      <c r="L97" s="285"/>
      <c r="M97" s="375" t="s">
        <v>143</v>
      </c>
      <c r="N97" s="285" t="s">
        <v>281</v>
      </c>
      <c r="O97" s="285" t="s">
        <v>282</v>
      </c>
      <c r="P97" s="368"/>
      <c r="Q97" s="284" t="s">
        <v>308</v>
      </c>
      <c r="R97" s="284" t="s">
        <v>2448</v>
      </c>
      <c r="S97" s="281" t="s">
        <v>1200</v>
      </c>
      <c r="T97" s="281" t="s">
        <v>7111</v>
      </c>
      <c r="U97" s="281" t="s">
        <v>2988</v>
      </c>
      <c r="V97" s="281" t="s">
        <v>3603</v>
      </c>
      <c r="W97" s="281" t="s">
        <v>3780</v>
      </c>
      <c r="X97" s="369"/>
      <c r="Y97" s="288"/>
      <c r="Z97" s="289"/>
      <c r="AA97" s="289"/>
      <c r="AB97" s="290">
        <f>IF(OR(J97="Fail",ISBLANK(J97)),INDEX('Issue Code Table'!C:C,MATCH(N:N,'Issue Code Table'!A:A,0)),IF(M97="Critical",6,IF(M97="Significant",5,IF(M97="Moderate",3,2))))</f>
        <v>5</v>
      </c>
    </row>
    <row r="98" spans="1:28" ht="111" customHeight="1" x14ac:dyDescent="0.35">
      <c r="A98" s="291" t="s">
        <v>3214</v>
      </c>
      <c r="B98" s="291" t="s">
        <v>200</v>
      </c>
      <c r="C98" s="302" t="s">
        <v>201</v>
      </c>
      <c r="D98" s="291" t="s">
        <v>232</v>
      </c>
      <c r="E98" s="291" t="s">
        <v>3370</v>
      </c>
      <c r="F98" s="291" t="s">
        <v>341</v>
      </c>
      <c r="G98" s="291" t="s">
        <v>2676</v>
      </c>
      <c r="H98" s="291" t="s">
        <v>6370</v>
      </c>
      <c r="I98" s="294"/>
      <c r="J98" s="370"/>
      <c r="K98" s="291" t="s">
        <v>6452</v>
      </c>
      <c r="L98" s="295"/>
      <c r="M98" s="372" t="s">
        <v>143</v>
      </c>
      <c r="N98" s="295" t="s">
        <v>281</v>
      </c>
      <c r="O98" s="295" t="s">
        <v>282</v>
      </c>
      <c r="P98" s="373"/>
      <c r="Q98" s="294" t="s">
        <v>308</v>
      </c>
      <c r="R98" s="294" t="s">
        <v>2449</v>
      </c>
      <c r="S98" s="291" t="s">
        <v>2882</v>
      </c>
      <c r="T98" s="291" t="s">
        <v>7112</v>
      </c>
      <c r="U98" s="291" t="s">
        <v>2989</v>
      </c>
      <c r="V98" s="291" t="s">
        <v>3604</v>
      </c>
      <c r="W98" s="291" t="s">
        <v>3781</v>
      </c>
      <c r="X98" s="388"/>
      <c r="Y98" s="296"/>
      <c r="Z98" s="297"/>
      <c r="AA98" s="297"/>
      <c r="AB98" s="298">
        <f>IF(OR(J98="Fail",ISBLANK(J98)),INDEX('Issue Code Table'!C:C,MATCH(N:N,'Issue Code Table'!A:A,0)),IF(M98="Critical",6,IF(M98="Significant",5,IF(M98="Moderate",3,2))))</f>
        <v>5</v>
      </c>
    </row>
    <row r="99" spans="1:28" ht="111" customHeight="1" x14ac:dyDescent="0.35">
      <c r="A99" s="281" t="s">
        <v>3215</v>
      </c>
      <c r="B99" s="281" t="s">
        <v>200</v>
      </c>
      <c r="C99" s="306" t="s">
        <v>201</v>
      </c>
      <c r="D99" s="281" t="s">
        <v>232</v>
      </c>
      <c r="E99" s="281" t="s">
        <v>3371</v>
      </c>
      <c r="F99" s="281" t="s">
        <v>1201</v>
      </c>
      <c r="G99" s="281" t="s">
        <v>2677</v>
      </c>
      <c r="H99" s="281" t="s">
        <v>6371</v>
      </c>
      <c r="I99" s="284"/>
      <c r="J99" s="366"/>
      <c r="K99" s="281" t="s">
        <v>6453</v>
      </c>
      <c r="L99" s="285"/>
      <c r="M99" s="375" t="s">
        <v>143</v>
      </c>
      <c r="N99" s="285" t="s">
        <v>281</v>
      </c>
      <c r="O99" s="285" t="s">
        <v>282</v>
      </c>
      <c r="P99" s="368"/>
      <c r="Q99" s="284" t="s">
        <v>308</v>
      </c>
      <c r="R99" s="284" t="s">
        <v>2450</v>
      </c>
      <c r="S99" s="281" t="s">
        <v>2883</v>
      </c>
      <c r="T99" s="281" t="s">
        <v>7113</v>
      </c>
      <c r="U99" s="281" t="s">
        <v>2990</v>
      </c>
      <c r="V99" s="281" t="s">
        <v>3605</v>
      </c>
      <c r="W99" s="281" t="s">
        <v>3782</v>
      </c>
      <c r="X99" s="369"/>
      <c r="Y99" s="288"/>
      <c r="Z99" s="289"/>
      <c r="AA99" s="289"/>
      <c r="AB99" s="290">
        <f>IF(OR(J99="Fail",ISBLANK(J99)),INDEX('Issue Code Table'!C:C,MATCH(N:N,'Issue Code Table'!A:A,0)),IF(M99="Critical",6,IF(M99="Significant",5,IF(M99="Moderate",3,2))))</f>
        <v>5</v>
      </c>
    </row>
    <row r="100" spans="1:28" ht="111" customHeight="1" x14ac:dyDescent="0.35">
      <c r="A100" s="291" t="s">
        <v>3216</v>
      </c>
      <c r="B100" s="291" t="s">
        <v>200</v>
      </c>
      <c r="C100" s="302" t="s">
        <v>201</v>
      </c>
      <c r="D100" s="291" t="s">
        <v>232</v>
      </c>
      <c r="E100" s="291" t="s">
        <v>3372</v>
      </c>
      <c r="F100" s="291" t="s">
        <v>2543</v>
      </c>
      <c r="G100" s="291" t="s">
        <v>2678</v>
      </c>
      <c r="H100" s="291" t="s">
        <v>6374</v>
      </c>
      <c r="I100" s="294"/>
      <c r="J100" s="370"/>
      <c r="K100" s="291" t="s">
        <v>6454</v>
      </c>
      <c r="L100" s="295"/>
      <c r="M100" s="372" t="s">
        <v>143</v>
      </c>
      <c r="N100" s="295" t="s">
        <v>281</v>
      </c>
      <c r="O100" s="295" t="s">
        <v>282</v>
      </c>
      <c r="P100" s="373"/>
      <c r="Q100" s="294" t="s">
        <v>308</v>
      </c>
      <c r="R100" s="294" t="s">
        <v>2451</v>
      </c>
      <c r="S100" s="291" t="s">
        <v>2884</v>
      </c>
      <c r="T100" s="291" t="s">
        <v>7114</v>
      </c>
      <c r="U100" s="291" t="s">
        <v>2991</v>
      </c>
      <c r="V100" s="291" t="s">
        <v>3606</v>
      </c>
      <c r="W100" s="291" t="s">
        <v>3783</v>
      </c>
      <c r="X100" s="388"/>
      <c r="Y100" s="296"/>
      <c r="Z100" s="297"/>
      <c r="AA100" s="297"/>
      <c r="AB100" s="298">
        <f>IF(OR(J100="Fail",ISBLANK(J100)),INDEX('Issue Code Table'!C:C,MATCH(N:N,'Issue Code Table'!A:A,0)),IF(M100="Critical",6,IF(M100="Significant",5,IF(M100="Moderate",3,2))))</f>
        <v>5</v>
      </c>
    </row>
    <row r="101" spans="1:28" ht="111" customHeight="1" x14ac:dyDescent="0.35">
      <c r="A101" s="281" t="s">
        <v>1125</v>
      </c>
      <c r="B101" s="281" t="s">
        <v>270</v>
      </c>
      <c r="C101" s="299" t="s">
        <v>271</v>
      </c>
      <c r="D101" s="281" t="s">
        <v>232</v>
      </c>
      <c r="E101" s="281" t="s">
        <v>3317</v>
      </c>
      <c r="F101" s="281" t="s">
        <v>235</v>
      </c>
      <c r="G101" s="281" t="s">
        <v>2776</v>
      </c>
      <c r="H101" s="281" t="s">
        <v>6262</v>
      </c>
      <c r="I101" s="284"/>
      <c r="J101" s="366"/>
      <c r="K101" s="281" t="s">
        <v>6455</v>
      </c>
      <c r="L101" s="284"/>
      <c r="M101" s="375" t="s">
        <v>143</v>
      </c>
      <c r="N101" s="285" t="s">
        <v>205</v>
      </c>
      <c r="O101" s="285" t="s">
        <v>206</v>
      </c>
      <c r="P101" s="368"/>
      <c r="Q101" s="284" t="s">
        <v>1092</v>
      </c>
      <c r="R101" s="284" t="s">
        <v>2393</v>
      </c>
      <c r="S101" s="281" t="s">
        <v>238</v>
      </c>
      <c r="T101" s="281"/>
      <c r="U101" s="281" t="s">
        <v>3089</v>
      </c>
      <c r="V101" s="281" t="s">
        <v>3607</v>
      </c>
      <c r="W101" s="281" t="s">
        <v>3784</v>
      </c>
      <c r="X101" s="377"/>
      <c r="Y101" s="288"/>
      <c r="Z101" s="289"/>
      <c r="AA101" s="289"/>
      <c r="AB101" s="290">
        <f>IF(OR(J101="Fail",ISBLANK(J101)),INDEX('Issue Code Table'!C:C,MATCH(N:N,'Issue Code Table'!A:A,0)),IF(M101="Critical",6,IF(M101="Significant",5,IF(M101="Moderate",3,2))))</f>
        <v>5</v>
      </c>
    </row>
    <row r="102" spans="1:28" ht="111" customHeight="1" x14ac:dyDescent="0.35">
      <c r="A102" s="291" t="s">
        <v>3217</v>
      </c>
      <c r="B102" s="291" t="s">
        <v>200</v>
      </c>
      <c r="C102" s="302" t="s">
        <v>201</v>
      </c>
      <c r="D102" s="291" t="s">
        <v>232</v>
      </c>
      <c r="E102" s="291" t="s">
        <v>3374</v>
      </c>
      <c r="F102" s="291" t="s">
        <v>344</v>
      </c>
      <c r="G102" s="291" t="s">
        <v>2679</v>
      </c>
      <c r="H102" s="291" t="s">
        <v>6247</v>
      </c>
      <c r="I102" s="294"/>
      <c r="J102" s="370"/>
      <c r="K102" s="291" t="s">
        <v>6456</v>
      </c>
      <c r="L102" s="295"/>
      <c r="M102" s="372" t="s">
        <v>143</v>
      </c>
      <c r="N102" s="295" t="s">
        <v>281</v>
      </c>
      <c r="O102" s="295" t="s">
        <v>282</v>
      </c>
      <c r="P102" s="373"/>
      <c r="Q102" s="294" t="s">
        <v>308</v>
      </c>
      <c r="R102" s="294" t="s">
        <v>2452</v>
      </c>
      <c r="S102" s="291" t="s">
        <v>346</v>
      </c>
      <c r="T102" s="291"/>
      <c r="U102" s="291" t="s">
        <v>2992</v>
      </c>
      <c r="V102" s="291" t="s">
        <v>3608</v>
      </c>
      <c r="W102" s="291" t="s">
        <v>3785</v>
      </c>
      <c r="X102" s="388"/>
      <c r="Y102" s="296"/>
      <c r="Z102" s="297"/>
      <c r="AA102" s="297"/>
      <c r="AB102" s="298">
        <f>IF(OR(J102="Fail",ISBLANK(J102)),INDEX('Issue Code Table'!C:C,MATCH(N:N,'Issue Code Table'!A:A,0)),IF(M102="Critical",6,IF(M102="Significant",5,IF(M102="Moderate",3,2))))</f>
        <v>5</v>
      </c>
    </row>
    <row r="103" spans="1:28" ht="111" customHeight="1" x14ac:dyDescent="0.35">
      <c r="A103" s="281" t="s">
        <v>3218</v>
      </c>
      <c r="B103" s="281" t="s">
        <v>200</v>
      </c>
      <c r="C103" s="306" t="s">
        <v>201</v>
      </c>
      <c r="D103" s="281" t="s">
        <v>227</v>
      </c>
      <c r="E103" s="281" t="s">
        <v>3375</v>
      </c>
      <c r="F103" s="281" t="s">
        <v>599</v>
      </c>
      <c r="G103" s="281" t="s">
        <v>2680</v>
      </c>
      <c r="H103" s="281" t="s">
        <v>6274</v>
      </c>
      <c r="I103" s="284"/>
      <c r="J103" s="366"/>
      <c r="K103" s="281" t="s">
        <v>6457</v>
      </c>
      <c r="L103" s="285"/>
      <c r="M103" s="375" t="s">
        <v>143</v>
      </c>
      <c r="N103" s="285" t="s">
        <v>281</v>
      </c>
      <c r="O103" s="285" t="s">
        <v>282</v>
      </c>
      <c r="P103" s="368"/>
      <c r="Q103" s="284" t="s">
        <v>308</v>
      </c>
      <c r="R103" s="284" t="s">
        <v>2453</v>
      </c>
      <c r="S103" s="281" t="s">
        <v>600</v>
      </c>
      <c r="T103" s="281" t="s">
        <v>7115</v>
      </c>
      <c r="U103" s="281" t="s">
        <v>2993</v>
      </c>
      <c r="V103" s="281" t="s">
        <v>3609</v>
      </c>
      <c r="W103" s="281" t="s">
        <v>3786</v>
      </c>
      <c r="X103" s="369"/>
      <c r="Y103" s="288"/>
      <c r="Z103" s="289"/>
      <c r="AA103" s="289"/>
      <c r="AB103" s="290">
        <f>IF(OR(J103="Fail",ISBLANK(J103)),INDEX('Issue Code Table'!C:C,MATCH(N:N,'Issue Code Table'!A:A,0)),IF(M103="Critical",6,IF(M103="Significant",5,IF(M103="Moderate",3,2))))</f>
        <v>5</v>
      </c>
    </row>
    <row r="104" spans="1:28" ht="111" customHeight="1" x14ac:dyDescent="0.35">
      <c r="A104" s="291" t="s">
        <v>3219</v>
      </c>
      <c r="B104" s="291" t="s">
        <v>200</v>
      </c>
      <c r="C104" s="302" t="s">
        <v>201</v>
      </c>
      <c r="D104" s="291" t="s">
        <v>232</v>
      </c>
      <c r="E104" s="291" t="s">
        <v>3383</v>
      </c>
      <c r="F104" s="291" t="s">
        <v>612</v>
      </c>
      <c r="G104" s="291" t="s">
        <v>2681</v>
      </c>
      <c r="H104" s="291" t="s">
        <v>6229</v>
      </c>
      <c r="I104" s="294"/>
      <c r="J104" s="370"/>
      <c r="K104" s="291" t="s">
        <v>6458</v>
      </c>
      <c r="L104" s="295"/>
      <c r="M104" s="372" t="s">
        <v>143</v>
      </c>
      <c r="N104" s="295" t="s">
        <v>281</v>
      </c>
      <c r="O104" s="295" t="s">
        <v>282</v>
      </c>
      <c r="P104" s="373"/>
      <c r="Q104" s="294" t="s">
        <v>325</v>
      </c>
      <c r="R104" s="294" t="s">
        <v>349</v>
      </c>
      <c r="S104" s="291" t="s">
        <v>1206</v>
      </c>
      <c r="T104" s="291"/>
      <c r="U104" s="291" t="s">
        <v>2994</v>
      </c>
      <c r="V104" s="291" t="s">
        <v>3610</v>
      </c>
      <c r="W104" s="291" t="s">
        <v>3787</v>
      </c>
      <c r="X104" s="388"/>
      <c r="Y104" s="296"/>
      <c r="Z104" s="297"/>
      <c r="AA104" s="297"/>
      <c r="AB104" s="298">
        <f>IF(OR(J104="Fail",ISBLANK(J104)),INDEX('Issue Code Table'!C:C,MATCH(N:N,'Issue Code Table'!A:A,0)),IF(M104="Critical",6,IF(M104="Significant",5,IF(M104="Moderate",3,2))))</f>
        <v>5</v>
      </c>
    </row>
    <row r="105" spans="1:28" ht="111" customHeight="1" x14ac:dyDescent="0.35">
      <c r="A105" s="281" t="s">
        <v>3220</v>
      </c>
      <c r="B105" s="281" t="s">
        <v>239</v>
      </c>
      <c r="C105" s="299" t="s">
        <v>240</v>
      </c>
      <c r="D105" s="281" t="s">
        <v>232</v>
      </c>
      <c r="E105" s="281" t="s">
        <v>3389</v>
      </c>
      <c r="F105" s="281" t="s">
        <v>758</v>
      </c>
      <c r="G105" s="281" t="s">
        <v>2682</v>
      </c>
      <c r="H105" s="281" t="s">
        <v>4764</v>
      </c>
      <c r="I105" s="284"/>
      <c r="J105" s="366"/>
      <c r="K105" s="281" t="s">
        <v>4930</v>
      </c>
      <c r="L105" s="285" t="s">
        <v>6045</v>
      </c>
      <c r="M105" s="375" t="s">
        <v>154</v>
      </c>
      <c r="N105" s="285" t="s">
        <v>272</v>
      </c>
      <c r="O105" s="285" t="s">
        <v>273</v>
      </c>
      <c r="P105" s="368"/>
      <c r="Q105" s="284" t="s">
        <v>3174</v>
      </c>
      <c r="R105" s="284" t="s">
        <v>2454</v>
      </c>
      <c r="S105" s="281" t="s">
        <v>409</v>
      </c>
      <c r="T105" s="281"/>
      <c r="U105" s="281" t="s">
        <v>2995</v>
      </c>
      <c r="V105" s="281" t="s">
        <v>3611</v>
      </c>
      <c r="W105" s="281" t="s">
        <v>3788</v>
      </c>
      <c r="X105" s="369"/>
      <c r="Y105" s="288"/>
      <c r="Z105" s="289"/>
      <c r="AA105" s="289"/>
      <c r="AB105" s="290">
        <f>IF(OR(J105="Fail",ISBLANK(J105)),INDEX('Issue Code Table'!C:C,MATCH(N:N,'Issue Code Table'!A:A,0)),IF(M105="Critical",6,IF(M105="Significant",5,IF(M105="Moderate",3,2))))</f>
        <v>4</v>
      </c>
    </row>
    <row r="106" spans="1:28" ht="111" customHeight="1" x14ac:dyDescent="0.35">
      <c r="A106" s="291" t="s">
        <v>3221</v>
      </c>
      <c r="B106" s="291" t="s">
        <v>270</v>
      </c>
      <c r="C106" s="292" t="s">
        <v>271</v>
      </c>
      <c r="D106" s="291" t="s">
        <v>232</v>
      </c>
      <c r="E106" s="291" t="s">
        <v>3396</v>
      </c>
      <c r="F106" s="291" t="s">
        <v>2544</v>
      </c>
      <c r="G106" s="291" t="s">
        <v>2683</v>
      </c>
      <c r="H106" s="291" t="s">
        <v>6221</v>
      </c>
      <c r="I106" s="294"/>
      <c r="J106" s="370"/>
      <c r="K106" s="291" t="s">
        <v>6459</v>
      </c>
      <c r="L106" s="295" t="s">
        <v>6045</v>
      </c>
      <c r="M106" s="372" t="s">
        <v>154</v>
      </c>
      <c r="N106" s="295" t="s">
        <v>272</v>
      </c>
      <c r="O106" s="295" t="s">
        <v>273</v>
      </c>
      <c r="P106" s="373"/>
      <c r="Q106" s="294" t="s">
        <v>3174</v>
      </c>
      <c r="R106" s="294" t="s">
        <v>2455</v>
      </c>
      <c r="S106" s="291" t="s">
        <v>419</v>
      </c>
      <c r="T106" s="291"/>
      <c r="U106" s="291" t="s">
        <v>2996</v>
      </c>
      <c r="V106" s="291" t="s">
        <v>3612</v>
      </c>
      <c r="W106" s="291" t="s">
        <v>3789</v>
      </c>
      <c r="X106" s="388"/>
      <c r="Y106" s="296"/>
      <c r="Z106" s="297"/>
      <c r="AA106" s="297"/>
      <c r="AB106" s="298">
        <f>IF(OR(J106="Fail",ISBLANK(J106)),INDEX('Issue Code Table'!C:C,MATCH(N:N,'Issue Code Table'!A:A,0)),IF(M106="Critical",6,IF(M106="Significant",5,IF(M106="Moderate",3,2))))</f>
        <v>4</v>
      </c>
    </row>
    <row r="107" spans="1:28" ht="111" customHeight="1" x14ac:dyDescent="0.35">
      <c r="A107" s="281" t="s">
        <v>3222</v>
      </c>
      <c r="B107" s="281" t="s">
        <v>200</v>
      </c>
      <c r="C107" s="299" t="s">
        <v>201</v>
      </c>
      <c r="D107" s="281" t="s">
        <v>232</v>
      </c>
      <c r="E107" s="281" t="s">
        <v>3398</v>
      </c>
      <c r="F107" s="281" t="s">
        <v>2545</v>
      </c>
      <c r="G107" s="281" t="s">
        <v>2684</v>
      </c>
      <c r="H107" s="281" t="s">
        <v>6214</v>
      </c>
      <c r="I107" s="284"/>
      <c r="J107" s="366"/>
      <c r="K107" s="281" t="s">
        <v>6460</v>
      </c>
      <c r="L107" s="285"/>
      <c r="M107" s="375" t="s">
        <v>143</v>
      </c>
      <c r="N107" s="285" t="s">
        <v>281</v>
      </c>
      <c r="O107" s="285" t="s">
        <v>282</v>
      </c>
      <c r="P107" s="368"/>
      <c r="Q107" s="284" t="s">
        <v>361</v>
      </c>
      <c r="R107" s="284" t="s">
        <v>2456</v>
      </c>
      <c r="S107" s="281" t="s">
        <v>2885</v>
      </c>
      <c r="T107" s="281" t="s">
        <v>7116</v>
      </c>
      <c r="U107" s="281" t="s">
        <v>2997</v>
      </c>
      <c r="V107" s="281" t="s">
        <v>3613</v>
      </c>
      <c r="W107" s="281" t="s">
        <v>3790</v>
      </c>
      <c r="X107" s="369"/>
      <c r="Y107" s="288"/>
      <c r="Z107" s="289"/>
      <c r="AA107" s="289"/>
      <c r="AB107" s="290">
        <f>IF(OR(J107="Fail",ISBLANK(J107)),INDEX('Issue Code Table'!C:C,MATCH(N:N,'Issue Code Table'!A:A,0)),IF(M107="Critical",6,IF(M107="Significant",5,IF(M107="Moderate",3,2))))</f>
        <v>5</v>
      </c>
    </row>
    <row r="108" spans="1:28" ht="111" customHeight="1" x14ac:dyDescent="0.35">
      <c r="A108" s="291" t="s">
        <v>3223</v>
      </c>
      <c r="B108" s="291" t="s">
        <v>200</v>
      </c>
      <c r="C108" s="302" t="s">
        <v>201</v>
      </c>
      <c r="D108" s="291" t="s">
        <v>232</v>
      </c>
      <c r="E108" s="291" t="s">
        <v>3399</v>
      </c>
      <c r="F108" s="291" t="s">
        <v>641</v>
      </c>
      <c r="G108" s="291" t="s">
        <v>2685</v>
      </c>
      <c r="H108" s="291" t="s">
        <v>6235</v>
      </c>
      <c r="I108" s="294"/>
      <c r="J108" s="370"/>
      <c r="K108" s="291" t="s">
        <v>6461</v>
      </c>
      <c r="L108" s="295"/>
      <c r="M108" s="372" t="s">
        <v>143</v>
      </c>
      <c r="N108" s="295" t="s">
        <v>314</v>
      </c>
      <c r="O108" s="295" t="s">
        <v>315</v>
      </c>
      <c r="P108" s="373"/>
      <c r="Q108" s="294" t="s">
        <v>373</v>
      </c>
      <c r="R108" s="294" t="s">
        <v>374</v>
      </c>
      <c r="S108" s="291" t="s">
        <v>2886</v>
      </c>
      <c r="T108" s="291" t="s">
        <v>7057</v>
      </c>
      <c r="U108" s="291" t="s">
        <v>2998</v>
      </c>
      <c r="V108" s="291" t="s">
        <v>3614</v>
      </c>
      <c r="W108" s="291" t="s">
        <v>3791</v>
      </c>
      <c r="X108" s="388"/>
      <c r="Y108" s="296"/>
      <c r="Z108" s="297"/>
      <c r="AA108" s="297"/>
      <c r="AB108" s="298">
        <f>IF(OR(J108="Fail",ISBLANK(J108)),INDEX('Issue Code Table'!C:C,MATCH(N:N,'Issue Code Table'!A:A,0)),IF(M108="Critical",6,IF(M108="Significant",5,IF(M108="Moderate",3,2))))</f>
        <v>5</v>
      </c>
    </row>
    <row r="109" spans="1:28" ht="111" customHeight="1" x14ac:dyDescent="0.35">
      <c r="A109" s="281" t="s">
        <v>3224</v>
      </c>
      <c r="B109" s="281" t="s">
        <v>200</v>
      </c>
      <c r="C109" s="306" t="s">
        <v>201</v>
      </c>
      <c r="D109" s="281" t="s">
        <v>232</v>
      </c>
      <c r="E109" s="281" t="s">
        <v>3404</v>
      </c>
      <c r="F109" s="281" t="s">
        <v>2546</v>
      </c>
      <c r="G109" s="281" t="s">
        <v>2686</v>
      </c>
      <c r="H109" s="281" t="s">
        <v>6216</v>
      </c>
      <c r="I109" s="284"/>
      <c r="J109" s="366"/>
      <c r="K109" s="281" t="s">
        <v>6462</v>
      </c>
      <c r="L109" s="285"/>
      <c r="M109" s="375" t="s">
        <v>143</v>
      </c>
      <c r="N109" s="285" t="s">
        <v>314</v>
      </c>
      <c r="O109" s="285" t="s">
        <v>315</v>
      </c>
      <c r="P109" s="368"/>
      <c r="Q109" s="284" t="s">
        <v>373</v>
      </c>
      <c r="R109" s="284" t="s">
        <v>646</v>
      </c>
      <c r="S109" s="281" t="s">
        <v>651</v>
      </c>
      <c r="T109" s="281"/>
      <c r="U109" s="281" t="s">
        <v>2999</v>
      </c>
      <c r="V109" s="281" t="s">
        <v>3615</v>
      </c>
      <c r="W109" s="281" t="s">
        <v>3792</v>
      </c>
      <c r="X109" s="369"/>
      <c r="Y109" s="288"/>
      <c r="Z109" s="289"/>
      <c r="AA109" s="289"/>
      <c r="AB109" s="290">
        <f>IF(OR(J109="Fail",ISBLANK(J109)),INDEX('Issue Code Table'!C:C,MATCH(N:N,'Issue Code Table'!A:A,0)),IF(M109="Critical",6,IF(M109="Significant",5,IF(M109="Moderate",3,2))))</f>
        <v>5</v>
      </c>
    </row>
    <row r="110" spans="1:28" ht="111" customHeight="1" x14ac:dyDescent="0.35">
      <c r="A110" s="291" t="s">
        <v>3225</v>
      </c>
      <c r="B110" s="291" t="s">
        <v>200</v>
      </c>
      <c r="C110" s="302" t="s">
        <v>201</v>
      </c>
      <c r="D110" s="291" t="s">
        <v>232</v>
      </c>
      <c r="E110" s="291" t="s">
        <v>3400</v>
      </c>
      <c r="F110" s="291" t="s">
        <v>2547</v>
      </c>
      <c r="G110" s="291" t="s">
        <v>2687</v>
      </c>
      <c r="H110" s="291" t="s">
        <v>6364</v>
      </c>
      <c r="I110" s="294"/>
      <c r="J110" s="370"/>
      <c r="K110" s="291" t="s">
        <v>6463</v>
      </c>
      <c r="L110" s="295"/>
      <c r="M110" s="372" t="s">
        <v>143</v>
      </c>
      <c r="N110" s="378" t="s">
        <v>314</v>
      </c>
      <c r="O110" s="378" t="s">
        <v>315</v>
      </c>
      <c r="P110" s="373"/>
      <c r="Q110" s="379" t="s">
        <v>373</v>
      </c>
      <c r="R110" s="379" t="s">
        <v>2457</v>
      </c>
      <c r="S110" s="339" t="s">
        <v>2887</v>
      </c>
      <c r="T110" s="339"/>
      <c r="U110" s="339" t="s">
        <v>3000</v>
      </c>
      <c r="V110" s="339" t="s">
        <v>3616</v>
      </c>
      <c r="W110" s="339" t="s">
        <v>3793</v>
      </c>
      <c r="X110" s="388"/>
      <c r="Y110" s="296"/>
      <c r="Z110" s="297"/>
      <c r="AA110" s="297"/>
      <c r="AB110" s="298">
        <f>IF(OR(J110="Fail",ISBLANK(J110)),INDEX('Issue Code Table'!C:C,MATCH(N:N,'Issue Code Table'!A:A,0)),IF(M110="Critical",6,IF(M110="Significant",5,IF(M110="Moderate",3,2))))</f>
        <v>5</v>
      </c>
    </row>
    <row r="111" spans="1:28" ht="111" customHeight="1" x14ac:dyDescent="0.35">
      <c r="A111" s="340" t="s">
        <v>3226</v>
      </c>
      <c r="B111" s="340" t="s">
        <v>200</v>
      </c>
      <c r="C111" s="343" t="s">
        <v>201</v>
      </c>
      <c r="D111" s="340" t="s">
        <v>232</v>
      </c>
      <c r="E111" s="340" t="s">
        <v>3401</v>
      </c>
      <c r="F111" s="340" t="s">
        <v>2548</v>
      </c>
      <c r="G111" s="340" t="s">
        <v>2688</v>
      </c>
      <c r="H111" s="340" t="s">
        <v>6236</v>
      </c>
      <c r="I111" s="383"/>
      <c r="J111" s="366"/>
      <c r="K111" s="340" t="s">
        <v>6464</v>
      </c>
      <c r="L111" s="285"/>
      <c r="M111" s="375" t="s">
        <v>143</v>
      </c>
      <c r="N111" s="376" t="s">
        <v>314</v>
      </c>
      <c r="O111" s="376" t="s">
        <v>315</v>
      </c>
      <c r="P111" s="368"/>
      <c r="Q111" s="284" t="s">
        <v>373</v>
      </c>
      <c r="R111" s="284" t="s">
        <v>2458</v>
      </c>
      <c r="S111" s="281" t="s">
        <v>2888</v>
      </c>
      <c r="T111" s="281"/>
      <c r="U111" s="281" t="s">
        <v>3001</v>
      </c>
      <c r="V111" s="281" t="s">
        <v>3617</v>
      </c>
      <c r="W111" s="281" t="s">
        <v>3794</v>
      </c>
      <c r="X111" s="369"/>
      <c r="Y111" s="288"/>
      <c r="Z111" s="289"/>
      <c r="AA111" s="289"/>
      <c r="AB111" s="290">
        <f>IF(OR(J111="Fail",ISBLANK(J111)),INDEX('Issue Code Table'!C:C,MATCH(N:N,'Issue Code Table'!A:A,0)),IF(M111="Critical",6,IF(M111="Significant",5,IF(M111="Moderate",3,2))))</f>
        <v>5</v>
      </c>
    </row>
    <row r="112" spans="1:28" ht="111" customHeight="1" x14ac:dyDescent="0.35">
      <c r="A112" s="291" t="s">
        <v>1126</v>
      </c>
      <c r="B112" s="291" t="s">
        <v>270</v>
      </c>
      <c r="C112" s="292" t="s">
        <v>271</v>
      </c>
      <c r="D112" s="291" t="s">
        <v>232</v>
      </c>
      <c r="E112" s="291" t="s">
        <v>3316</v>
      </c>
      <c r="F112" s="291" t="s">
        <v>234</v>
      </c>
      <c r="G112" s="291" t="s">
        <v>2777</v>
      </c>
      <c r="H112" s="291" t="s">
        <v>6267</v>
      </c>
      <c r="I112" s="294"/>
      <c r="J112" s="370"/>
      <c r="K112" s="291" t="s">
        <v>6465</v>
      </c>
      <c r="L112" s="294"/>
      <c r="M112" s="372" t="s">
        <v>143</v>
      </c>
      <c r="N112" s="378" t="s">
        <v>205</v>
      </c>
      <c r="O112" s="378" t="s">
        <v>206</v>
      </c>
      <c r="P112" s="373"/>
      <c r="Q112" s="379" t="s">
        <v>1092</v>
      </c>
      <c r="R112" s="379" t="s">
        <v>2394</v>
      </c>
      <c r="S112" s="339" t="s">
        <v>237</v>
      </c>
      <c r="T112" s="339"/>
      <c r="U112" s="339" t="s">
        <v>3090</v>
      </c>
      <c r="V112" s="339" t="s">
        <v>3618</v>
      </c>
      <c r="W112" s="339" t="s">
        <v>3795</v>
      </c>
      <c r="X112" s="374"/>
      <c r="Y112" s="296"/>
      <c r="Z112" s="297"/>
      <c r="AA112" s="297"/>
      <c r="AB112" s="298">
        <f>IF(OR(J112="Fail",ISBLANK(J112)),INDEX('Issue Code Table'!C:C,MATCH(N:N,'Issue Code Table'!A:A,0)),IF(M112="Critical",6,IF(M112="Significant",5,IF(M112="Moderate",3,2))))</f>
        <v>5</v>
      </c>
    </row>
    <row r="113" spans="1:28" ht="111" customHeight="1" x14ac:dyDescent="0.35">
      <c r="A113" s="340" t="s">
        <v>3227</v>
      </c>
      <c r="B113" s="340" t="s">
        <v>3187</v>
      </c>
      <c r="C113" s="343" t="s">
        <v>3957</v>
      </c>
      <c r="D113" s="340" t="s">
        <v>232</v>
      </c>
      <c r="E113" s="340" t="s">
        <v>3410</v>
      </c>
      <c r="F113" s="340" t="s">
        <v>1047</v>
      </c>
      <c r="G113" s="340" t="s">
        <v>2689</v>
      </c>
      <c r="H113" s="340" t="s">
        <v>6228</v>
      </c>
      <c r="I113" s="383"/>
      <c r="J113" s="366"/>
      <c r="K113" s="340" t="s">
        <v>6466</v>
      </c>
      <c r="L113" s="285"/>
      <c r="M113" s="375" t="s">
        <v>143</v>
      </c>
      <c r="N113" s="376" t="s">
        <v>281</v>
      </c>
      <c r="O113" s="376" t="s">
        <v>282</v>
      </c>
      <c r="P113" s="368"/>
      <c r="Q113" s="284" t="s">
        <v>390</v>
      </c>
      <c r="R113" s="284" t="s">
        <v>403</v>
      </c>
      <c r="S113" s="281" t="s">
        <v>690</v>
      </c>
      <c r="T113" s="281"/>
      <c r="U113" s="281" t="s">
        <v>3002</v>
      </c>
      <c r="V113" s="281" t="s">
        <v>3619</v>
      </c>
      <c r="W113" s="281" t="s">
        <v>3796</v>
      </c>
      <c r="X113" s="369"/>
      <c r="Y113" s="288"/>
      <c r="Z113" s="289"/>
      <c r="AA113" s="289"/>
      <c r="AB113" s="290">
        <f>IF(OR(J113="Fail",ISBLANK(J113)),INDEX('Issue Code Table'!C:C,MATCH(N:N,'Issue Code Table'!A:A,0)),IF(M113="Critical",6,IF(M113="Significant",5,IF(M113="Moderate",3,2))))</f>
        <v>5</v>
      </c>
    </row>
    <row r="114" spans="1:28" ht="111" customHeight="1" x14ac:dyDescent="0.35">
      <c r="A114" s="291" t="s">
        <v>3228</v>
      </c>
      <c r="B114" s="291" t="s">
        <v>3187</v>
      </c>
      <c r="C114" s="302" t="s">
        <v>3957</v>
      </c>
      <c r="D114" s="291" t="s">
        <v>232</v>
      </c>
      <c r="E114" s="291" t="s">
        <v>3413</v>
      </c>
      <c r="F114" s="291" t="s">
        <v>1047</v>
      </c>
      <c r="G114" s="291" t="s">
        <v>2690</v>
      </c>
      <c r="H114" s="291" t="s">
        <v>5452</v>
      </c>
      <c r="I114" s="294"/>
      <c r="J114" s="370"/>
      <c r="K114" s="291" t="s">
        <v>5466</v>
      </c>
      <c r="L114" s="295"/>
      <c r="M114" s="372" t="s">
        <v>143</v>
      </c>
      <c r="N114" s="378" t="s">
        <v>648</v>
      </c>
      <c r="O114" s="378" t="s">
        <v>671</v>
      </c>
      <c r="P114" s="373"/>
      <c r="Q114" s="379" t="s">
        <v>386</v>
      </c>
      <c r="R114" s="379" t="s">
        <v>2459</v>
      </c>
      <c r="S114" s="339" t="s">
        <v>690</v>
      </c>
      <c r="T114" s="339"/>
      <c r="U114" s="339" t="s">
        <v>3003</v>
      </c>
      <c r="V114" s="339" t="s">
        <v>3620</v>
      </c>
      <c r="W114" s="339" t="s">
        <v>3797</v>
      </c>
      <c r="X114" s="388"/>
      <c r="Y114" s="296"/>
      <c r="Z114" s="297"/>
      <c r="AA114" s="297"/>
      <c r="AB114" s="298">
        <f>IF(OR(J114="Fail",ISBLANK(J114)),INDEX('Issue Code Table'!C:C,MATCH(N:N,'Issue Code Table'!A:A,0)),IF(M114="Critical",6,IF(M114="Significant",5,IF(M114="Moderate",3,2))))</f>
        <v>5</v>
      </c>
    </row>
    <row r="115" spans="1:28" ht="111" customHeight="1" x14ac:dyDescent="0.35">
      <c r="A115" s="340" t="s">
        <v>3229</v>
      </c>
      <c r="B115" s="340" t="s">
        <v>369</v>
      </c>
      <c r="C115" s="341" t="s">
        <v>868</v>
      </c>
      <c r="D115" s="340" t="s">
        <v>232</v>
      </c>
      <c r="E115" s="340" t="s">
        <v>3428</v>
      </c>
      <c r="F115" s="340" t="s">
        <v>2549</v>
      </c>
      <c r="G115" s="340" t="s">
        <v>2691</v>
      </c>
      <c r="H115" s="340" t="s">
        <v>6337</v>
      </c>
      <c r="I115" s="383"/>
      <c r="J115" s="366"/>
      <c r="K115" s="340" t="s">
        <v>6467</v>
      </c>
      <c r="L115" s="285"/>
      <c r="M115" s="375" t="s">
        <v>143</v>
      </c>
      <c r="N115" s="376" t="s">
        <v>172</v>
      </c>
      <c r="O115" s="376" t="s">
        <v>1964</v>
      </c>
      <c r="P115" s="368"/>
      <c r="Q115" s="284" t="s">
        <v>407</v>
      </c>
      <c r="R115" s="284" t="s">
        <v>414</v>
      </c>
      <c r="S115" s="281" t="s">
        <v>2889</v>
      </c>
      <c r="T115" s="281"/>
      <c r="U115" s="281" t="s">
        <v>7222</v>
      </c>
      <c r="V115" s="281" t="s">
        <v>7223</v>
      </c>
      <c r="W115" s="281" t="s">
        <v>3798</v>
      </c>
      <c r="X115" s="369"/>
      <c r="Y115" s="288"/>
      <c r="Z115" s="289"/>
      <c r="AA115" s="289"/>
      <c r="AB115" s="290">
        <f>IF(OR(J115="Fail",ISBLANK(J115)),INDEX('Issue Code Table'!C:C,MATCH(N:N,'Issue Code Table'!A:A,0)),IF(M115="Critical",6,IF(M115="Significant",5,IF(M115="Moderate",3,2))))</f>
        <v>6</v>
      </c>
    </row>
    <row r="116" spans="1:28" ht="111" customHeight="1" x14ac:dyDescent="0.35">
      <c r="A116" s="291" t="s">
        <v>3230</v>
      </c>
      <c r="B116" s="291" t="s">
        <v>369</v>
      </c>
      <c r="C116" s="292" t="s">
        <v>868</v>
      </c>
      <c r="D116" s="291" t="s">
        <v>232</v>
      </c>
      <c r="E116" s="291" t="s">
        <v>3429</v>
      </c>
      <c r="F116" s="291" t="s">
        <v>2550</v>
      </c>
      <c r="G116" s="291" t="s">
        <v>2692</v>
      </c>
      <c r="H116" s="291" t="s">
        <v>6341</v>
      </c>
      <c r="I116" s="294"/>
      <c r="J116" s="370"/>
      <c r="K116" s="291" t="s">
        <v>6468</v>
      </c>
      <c r="L116" s="295"/>
      <c r="M116" s="372" t="s">
        <v>143</v>
      </c>
      <c r="N116" s="295" t="s">
        <v>172</v>
      </c>
      <c r="O116" s="295" t="s">
        <v>1964</v>
      </c>
      <c r="P116" s="373"/>
      <c r="Q116" s="294" t="s">
        <v>407</v>
      </c>
      <c r="R116" s="294" t="s">
        <v>415</v>
      </c>
      <c r="S116" s="291" t="s">
        <v>2890</v>
      </c>
      <c r="T116" s="291"/>
      <c r="U116" s="291" t="s">
        <v>3004</v>
      </c>
      <c r="V116" s="291" t="s">
        <v>3621</v>
      </c>
      <c r="W116" s="291" t="s">
        <v>3799</v>
      </c>
      <c r="X116" s="388"/>
      <c r="Y116" s="296"/>
      <c r="Z116" s="297"/>
      <c r="AA116" s="297"/>
      <c r="AB116" s="298">
        <f>IF(OR(J116="Fail",ISBLANK(J116)),INDEX('Issue Code Table'!C:C,MATCH(N:N,'Issue Code Table'!A:A,0)),IF(M116="Critical",6,IF(M116="Significant",5,IF(M116="Moderate",3,2))))</f>
        <v>6</v>
      </c>
    </row>
    <row r="117" spans="1:28" ht="111" customHeight="1" x14ac:dyDescent="0.35">
      <c r="A117" s="281" t="s">
        <v>3231</v>
      </c>
      <c r="B117" s="281" t="s">
        <v>239</v>
      </c>
      <c r="C117" s="299" t="s">
        <v>240</v>
      </c>
      <c r="D117" s="281" t="s">
        <v>232</v>
      </c>
      <c r="E117" s="281" t="s">
        <v>3430</v>
      </c>
      <c r="F117" s="281" t="s">
        <v>2551</v>
      </c>
      <c r="G117" s="281" t="s">
        <v>2693</v>
      </c>
      <c r="H117" s="281" t="s">
        <v>6344</v>
      </c>
      <c r="I117" s="284"/>
      <c r="J117" s="366"/>
      <c r="K117" s="281" t="s">
        <v>6469</v>
      </c>
      <c r="L117" s="285"/>
      <c r="M117" s="375" t="s">
        <v>143</v>
      </c>
      <c r="N117" s="285" t="s">
        <v>172</v>
      </c>
      <c r="O117" s="285" t="s">
        <v>1964</v>
      </c>
      <c r="P117" s="368"/>
      <c r="Q117" s="284" t="s">
        <v>407</v>
      </c>
      <c r="R117" s="284" t="s">
        <v>416</v>
      </c>
      <c r="S117" s="281" t="s">
        <v>2891</v>
      </c>
      <c r="T117" s="281"/>
      <c r="U117" s="281" t="s">
        <v>7224</v>
      </c>
      <c r="V117" s="281" t="s">
        <v>7225</v>
      </c>
      <c r="W117" s="281" t="s">
        <v>3800</v>
      </c>
      <c r="X117" s="369"/>
      <c r="Y117" s="288"/>
      <c r="Z117" s="289"/>
      <c r="AA117" s="289"/>
      <c r="AB117" s="290">
        <f>IF(OR(J117="Fail",ISBLANK(J117)),INDEX('Issue Code Table'!C:C,MATCH(N:N,'Issue Code Table'!A:A,0)),IF(M117="Critical",6,IF(M117="Significant",5,IF(M117="Moderate",3,2))))</f>
        <v>6</v>
      </c>
    </row>
    <row r="118" spans="1:28" ht="111" customHeight="1" x14ac:dyDescent="0.35">
      <c r="A118" s="291" t="s">
        <v>3232</v>
      </c>
      <c r="B118" s="291" t="s">
        <v>270</v>
      </c>
      <c r="C118" s="292" t="s">
        <v>271</v>
      </c>
      <c r="D118" s="291" t="s">
        <v>232</v>
      </c>
      <c r="E118" s="291" t="s">
        <v>3431</v>
      </c>
      <c r="F118" s="291" t="s">
        <v>783</v>
      </c>
      <c r="G118" s="291" t="s">
        <v>2694</v>
      </c>
      <c r="H118" s="291" t="s">
        <v>6335</v>
      </c>
      <c r="I118" s="294"/>
      <c r="J118" s="370"/>
      <c r="K118" s="291" t="s">
        <v>6470</v>
      </c>
      <c r="L118" s="295"/>
      <c r="M118" s="372" t="s">
        <v>143</v>
      </c>
      <c r="N118" s="295" t="s">
        <v>450</v>
      </c>
      <c r="O118" s="295" t="s">
        <v>451</v>
      </c>
      <c r="P118" s="373"/>
      <c r="Q118" s="294" t="s">
        <v>407</v>
      </c>
      <c r="R118" s="294" t="s">
        <v>417</v>
      </c>
      <c r="S118" s="291" t="s">
        <v>434</v>
      </c>
      <c r="T118" s="291"/>
      <c r="U118" s="291" t="s">
        <v>3005</v>
      </c>
      <c r="V118" s="291" t="s">
        <v>3622</v>
      </c>
      <c r="W118" s="291" t="s">
        <v>3801</v>
      </c>
      <c r="X118" s="388"/>
      <c r="Y118" s="296"/>
      <c r="Z118" s="297"/>
      <c r="AA118" s="297"/>
      <c r="AB118" s="298">
        <f>IF(OR(J118="Fail",ISBLANK(J118)),INDEX('Issue Code Table'!C:C,MATCH(N:N,'Issue Code Table'!A:A,0)),IF(M118="Critical",6,IF(M118="Significant",5,IF(M118="Moderate",3,2))))</f>
        <v>5</v>
      </c>
    </row>
    <row r="119" spans="1:28" ht="111" customHeight="1" x14ac:dyDescent="0.35">
      <c r="A119" s="281" t="s">
        <v>3233</v>
      </c>
      <c r="B119" s="281" t="s">
        <v>239</v>
      </c>
      <c r="C119" s="299" t="s">
        <v>240</v>
      </c>
      <c r="D119" s="281" t="s">
        <v>232</v>
      </c>
      <c r="E119" s="281" t="s">
        <v>3433</v>
      </c>
      <c r="F119" s="281" t="s">
        <v>2552</v>
      </c>
      <c r="G119" s="281" t="s">
        <v>2695</v>
      </c>
      <c r="H119" s="281" t="s">
        <v>6338</v>
      </c>
      <c r="I119" s="284"/>
      <c r="J119" s="366"/>
      <c r="K119" s="281" t="s">
        <v>6471</v>
      </c>
      <c r="L119" s="285"/>
      <c r="M119" s="375" t="s">
        <v>143</v>
      </c>
      <c r="N119" s="285" t="s">
        <v>797</v>
      </c>
      <c r="O119" s="285" t="s">
        <v>1925</v>
      </c>
      <c r="P119" s="368"/>
      <c r="Q119" s="284" t="s">
        <v>407</v>
      </c>
      <c r="R119" s="284" t="s">
        <v>773</v>
      </c>
      <c r="S119" s="281" t="s">
        <v>1253</v>
      </c>
      <c r="T119" s="281"/>
      <c r="U119" s="281" t="s">
        <v>3006</v>
      </c>
      <c r="V119" s="281" t="s">
        <v>3623</v>
      </c>
      <c r="W119" s="281" t="s">
        <v>3802</v>
      </c>
      <c r="X119" s="369"/>
      <c r="Y119" s="288"/>
      <c r="Z119" s="289"/>
      <c r="AA119" s="289"/>
      <c r="AB119" s="290">
        <f>IF(OR(J119="Fail",ISBLANK(J119)),INDEX('Issue Code Table'!C:C,MATCH(N:N,'Issue Code Table'!A:A,0)),IF(M119="Critical",6,IF(M119="Significant",5,IF(M119="Moderate",3,2))))</f>
        <v>4</v>
      </c>
    </row>
    <row r="120" spans="1:28" ht="111" customHeight="1" x14ac:dyDescent="0.35">
      <c r="A120" s="291" t="s">
        <v>3234</v>
      </c>
      <c r="B120" s="291" t="s">
        <v>239</v>
      </c>
      <c r="C120" s="292" t="s">
        <v>240</v>
      </c>
      <c r="D120" s="291" t="s">
        <v>232</v>
      </c>
      <c r="E120" s="291" t="s">
        <v>3415</v>
      </c>
      <c r="F120" s="291" t="s">
        <v>2553</v>
      </c>
      <c r="G120" s="291" t="s">
        <v>2696</v>
      </c>
      <c r="H120" s="291" t="s">
        <v>6339</v>
      </c>
      <c r="I120" s="294"/>
      <c r="J120" s="370"/>
      <c r="K120" s="291" t="s">
        <v>6472</v>
      </c>
      <c r="L120" s="295"/>
      <c r="M120" s="372" t="s">
        <v>143</v>
      </c>
      <c r="N120" s="295" t="s">
        <v>281</v>
      </c>
      <c r="O120" s="295" t="s">
        <v>1658</v>
      </c>
      <c r="P120" s="373"/>
      <c r="Q120" s="294" t="s">
        <v>407</v>
      </c>
      <c r="R120" s="294" t="s">
        <v>2460</v>
      </c>
      <c r="S120" s="291" t="s">
        <v>787</v>
      </c>
      <c r="T120" s="291"/>
      <c r="U120" s="291" t="s">
        <v>3007</v>
      </c>
      <c r="V120" s="291" t="s">
        <v>3624</v>
      </c>
      <c r="W120" s="291" t="s">
        <v>3803</v>
      </c>
      <c r="X120" s="388"/>
      <c r="Y120" s="296"/>
      <c r="Z120" s="297"/>
      <c r="AA120" s="297"/>
      <c r="AB120" s="298">
        <f>IF(OR(J120="Fail",ISBLANK(J120)),INDEX('Issue Code Table'!C:C,MATCH(N:N,'Issue Code Table'!A:A,0)),IF(M120="Critical",6,IF(M120="Significant",5,IF(M120="Moderate",3,2))))</f>
        <v>5</v>
      </c>
    </row>
    <row r="121" spans="1:28" ht="111" customHeight="1" x14ac:dyDescent="0.35">
      <c r="A121" s="281" t="s">
        <v>3235</v>
      </c>
      <c r="B121" s="281" t="s">
        <v>277</v>
      </c>
      <c r="C121" s="299" t="s">
        <v>278</v>
      </c>
      <c r="D121" s="281" t="s">
        <v>232</v>
      </c>
      <c r="E121" s="281" t="s">
        <v>3416</v>
      </c>
      <c r="F121" s="281" t="s">
        <v>786</v>
      </c>
      <c r="G121" s="281" t="s">
        <v>2697</v>
      </c>
      <c r="H121" s="281" t="s">
        <v>6340</v>
      </c>
      <c r="I121" s="284"/>
      <c r="J121" s="366"/>
      <c r="K121" s="281" t="s">
        <v>6473</v>
      </c>
      <c r="L121" s="285"/>
      <c r="M121" s="375" t="s">
        <v>143</v>
      </c>
      <c r="N121" s="285" t="s">
        <v>558</v>
      </c>
      <c r="O121" s="285" t="s">
        <v>1744</v>
      </c>
      <c r="P121" s="368"/>
      <c r="Q121" s="284" t="s">
        <v>407</v>
      </c>
      <c r="R121" s="284" t="s">
        <v>2461</v>
      </c>
      <c r="S121" s="281" t="s">
        <v>2892</v>
      </c>
      <c r="T121" s="281"/>
      <c r="U121" s="281" t="s">
        <v>3008</v>
      </c>
      <c r="V121" s="281" t="s">
        <v>3625</v>
      </c>
      <c r="W121" s="281" t="s">
        <v>3804</v>
      </c>
      <c r="X121" s="369"/>
      <c r="Y121" s="288"/>
      <c r="Z121" s="289"/>
      <c r="AA121" s="289"/>
      <c r="AB121" s="290">
        <f>IF(OR(J121="Fail",ISBLANK(J121)),INDEX('Issue Code Table'!C:C,MATCH(N:N,'Issue Code Table'!A:A,0)),IF(M121="Critical",6,IF(M121="Significant",5,IF(M121="Moderate",3,2))))</f>
        <v>4</v>
      </c>
    </row>
    <row r="122" spans="1:28" ht="111" customHeight="1" x14ac:dyDescent="0.35">
      <c r="A122" s="291" t="s">
        <v>3236</v>
      </c>
      <c r="B122" s="291" t="s">
        <v>239</v>
      </c>
      <c r="C122" s="292" t="s">
        <v>240</v>
      </c>
      <c r="D122" s="291" t="s">
        <v>232</v>
      </c>
      <c r="E122" s="291" t="s">
        <v>3417</v>
      </c>
      <c r="F122" s="291" t="s">
        <v>792</v>
      </c>
      <c r="G122" s="291" t="s">
        <v>2698</v>
      </c>
      <c r="H122" s="291" t="s">
        <v>6342</v>
      </c>
      <c r="I122" s="294"/>
      <c r="J122" s="370"/>
      <c r="K122" s="291" t="s">
        <v>6474</v>
      </c>
      <c r="L122" s="295"/>
      <c r="M122" s="372" t="s">
        <v>143</v>
      </c>
      <c r="N122" s="295" t="s">
        <v>790</v>
      </c>
      <c r="O122" s="295" t="s">
        <v>1843</v>
      </c>
      <c r="P122" s="373"/>
      <c r="Q122" s="294" t="s">
        <v>407</v>
      </c>
      <c r="R122" s="294" t="s">
        <v>2462</v>
      </c>
      <c r="S122" s="291" t="s">
        <v>433</v>
      </c>
      <c r="T122" s="291"/>
      <c r="U122" s="291" t="s">
        <v>3009</v>
      </c>
      <c r="V122" s="291" t="s">
        <v>3626</v>
      </c>
      <c r="W122" s="291" t="s">
        <v>3805</v>
      </c>
      <c r="X122" s="388"/>
      <c r="Y122" s="296"/>
      <c r="Z122" s="297"/>
      <c r="AA122" s="297"/>
      <c r="AB122" s="298">
        <f>IF(OR(J122="Fail",ISBLANK(J122)),INDEX('Issue Code Table'!C:C,MATCH(N:N,'Issue Code Table'!A:A,0)),IF(M122="Critical",6,IF(M122="Significant",5,IF(M122="Moderate",3,2))))</f>
        <v>4</v>
      </c>
    </row>
    <row r="123" spans="1:28" ht="111" customHeight="1" x14ac:dyDescent="0.35">
      <c r="A123" s="281" t="s">
        <v>1127</v>
      </c>
      <c r="B123" s="281" t="s">
        <v>137</v>
      </c>
      <c r="C123" s="299" t="s">
        <v>138</v>
      </c>
      <c r="D123" s="281" t="s">
        <v>232</v>
      </c>
      <c r="E123" s="281" t="s">
        <v>544</v>
      </c>
      <c r="F123" s="281" t="s">
        <v>2609</v>
      </c>
      <c r="G123" s="281" t="s">
        <v>2778</v>
      </c>
      <c r="H123" s="281" t="s">
        <v>6231</v>
      </c>
      <c r="I123" s="282"/>
      <c r="J123" s="366"/>
      <c r="K123" s="281" t="s">
        <v>6475</v>
      </c>
      <c r="L123" s="284" t="s">
        <v>6054</v>
      </c>
      <c r="M123" s="375" t="s">
        <v>143</v>
      </c>
      <c r="N123" s="285" t="s">
        <v>1994</v>
      </c>
      <c r="O123" s="285" t="s">
        <v>1995</v>
      </c>
      <c r="P123" s="368"/>
      <c r="Q123" s="284" t="s">
        <v>255</v>
      </c>
      <c r="R123" s="284" t="s">
        <v>2395</v>
      </c>
      <c r="S123" s="281" t="s">
        <v>259</v>
      </c>
      <c r="T123" s="281"/>
      <c r="U123" s="281" t="s">
        <v>3091</v>
      </c>
      <c r="V123" s="281" t="s">
        <v>3627</v>
      </c>
      <c r="W123" s="281" t="s">
        <v>5500</v>
      </c>
      <c r="X123" s="377"/>
      <c r="Y123" s="288"/>
      <c r="Z123" s="289"/>
      <c r="AA123" s="289"/>
      <c r="AB123" s="290">
        <f>IF(OR(J123="Fail",ISBLANK(J123)),INDEX('Issue Code Table'!C:C,MATCH(N:N,'Issue Code Table'!A:A,0)),IF(M123="Critical",6,IF(M123="Significant",5,IF(M123="Moderate",3,2))))</f>
        <v>5</v>
      </c>
    </row>
    <row r="124" spans="1:28" ht="111" customHeight="1" x14ac:dyDescent="0.35">
      <c r="A124" s="291" t="s">
        <v>3237</v>
      </c>
      <c r="B124" s="291" t="s">
        <v>1260</v>
      </c>
      <c r="C124" s="302" t="s">
        <v>1261</v>
      </c>
      <c r="D124" s="291" t="s">
        <v>232</v>
      </c>
      <c r="E124" s="291" t="s">
        <v>3418</v>
      </c>
      <c r="F124" s="291" t="s">
        <v>2554</v>
      </c>
      <c r="G124" s="291" t="s">
        <v>2699</v>
      </c>
      <c r="H124" s="291" t="s">
        <v>6343</v>
      </c>
      <c r="I124" s="294"/>
      <c r="J124" s="370"/>
      <c r="K124" s="291" t="s">
        <v>6476</v>
      </c>
      <c r="L124" s="295"/>
      <c r="M124" s="391" t="s">
        <v>154</v>
      </c>
      <c r="N124" s="295" t="s">
        <v>423</v>
      </c>
      <c r="O124" s="295" t="s">
        <v>1498</v>
      </c>
      <c r="P124" s="373"/>
      <c r="Q124" s="294" t="s">
        <v>407</v>
      </c>
      <c r="R124" s="294" t="s">
        <v>2463</v>
      </c>
      <c r="S124" s="291" t="s">
        <v>2893</v>
      </c>
      <c r="T124" s="291"/>
      <c r="U124" s="291" t="s">
        <v>3010</v>
      </c>
      <c r="V124" s="291" t="s">
        <v>3628</v>
      </c>
      <c r="W124" s="291" t="s">
        <v>3806</v>
      </c>
      <c r="X124" s="388"/>
      <c r="Y124" s="296"/>
      <c r="Z124" s="297"/>
      <c r="AA124" s="297"/>
      <c r="AB124" s="298">
        <f>IF(OR(J124="Fail",ISBLANK(J124)),INDEX('Issue Code Table'!C:C,MATCH(N:N,'Issue Code Table'!A:A,0)),IF(M124="Critical",6,IF(M124="Significant",5,IF(M124="Moderate",3,2))))</f>
        <v>3</v>
      </c>
    </row>
    <row r="125" spans="1:28" ht="111" customHeight="1" x14ac:dyDescent="0.35">
      <c r="A125" s="281" t="s">
        <v>3238</v>
      </c>
      <c r="B125" s="281" t="s">
        <v>1260</v>
      </c>
      <c r="C125" s="306" t="s">
        <v>1261</v>
      </c>
      <c r="D125" s="281" t="s">
        <v>232</v>
      </c>
      <c r="E125" s="281" t="s">
        <v>3419</v>
      </c>
      <c r="F125" s="281" t="s">
        <v>784</v>
      </c>
      <c r="G125" s="281" t="s">
        <v>7027</v>
      </c>
      <c r="H125" s="281" t="s">
        <v>6345</v>
      </c>
      <c r="I125" s="284"/>
      <c r="J125" s="366"/>
      <c r="K125" s="281" t="s">
        <v>6477</v>
      </c>
      <c r="L125" s="285" t="s">
        <v>7018</v>
      </c>
      <c r="M125" s="375" t="s">
        <v>143</v>
      </c>
      <c r="N125" s="285" t="s">
        <v>797</v>
      </c>
      <c r="O125" s="285" t="s">
        <v>1925</v>
      </c>
      <c r="P125" s="368"/>
      <c r="Q125" s="284" t="s">
        <v>407</v>
      </c>
      <c r="R125" s="284" t="s">
        <v>2464</v>
      </c>
      <c r="S125" s="281" t="s">
        <v>2894</v>
      </c>
      <c r="T125" s="281"/>
      <c r="U125" s="281" t="s">
        <v>3011</v>
      </c>
      <c r="V125" s="281" t="s">
        <v>3629</v>
      </c>
      <c r="W125" s="281" t="s">
        <v>3807</v>
      </c>
      <c r="X125" s="369"/>
      <c r="Y125" s="288"/>
      <c r="Z125" s="289"/>
      <c r="AA125" s="289"/>
      <c r="AB125" s="290">
        <f>IF(OR(J125="Fail",ISBLANK(J125)),INDEX('Issue Code Table'!C:C,MATCH(N:N,'Issue Code Table'!A:A,0)),IF(M125="Critical",6,IF(M125="Significant",5,IF(M125="Moderate",3,2))))</f>
        <v>4</v>
      </c>
    </row>
    <row r="126" spans="1:28" ht="111" customHeight="1" x14ac:dyDescent="0.35">
      <c r="A126" s="291" t="s">
        <v>3239</v>
      </c>
      <c r="B126" s="291" t="s">
        <v>239</v>
      </c>
      <c r="C126" s="292" t="s">
        <v>240</v>
      </c>
      <c r="D126" s="291" t="s">
        <v>232</v>
      </c>
      <c r="E126" s="291" t="s">
        <v>3420</v>
      </c>
      <c r="F126" s="291" t="s">
        <v>796</v>
      </c>
      <c r="G126" s="291" t="s">
        <v>2700</v>
      </c>
      <c r="H126" s="291" t="s">
        <v>6347</v>
      </c>
      <c r="I126" s="294"/>
      <c r="J126" s="370"/>
      <c r="K126" s="291" t="s">
        <v>6478</v>
      </c>
      <c r="L126" s="295"/>
      <c r="M126" s="372" t="s">
        <v>143</v>
      </c>
      <c r="N126" s="295" t="s">
        <v>797</v>
      </c>
      <c r="O126" s="295" t="s">
        <v>1925</v>
      </c>
      <c r="P126" s="373"/>
      <c r="Q126" s="294" t="s">
        <v>407</v>
      </c>
      <c r="R126" s="294" t="s">
        <v>2465</v>
      </c>
      <c r="S126" s="291" t="s">
        <v>798</v>
      </c>
      <c r="T126" s="291"/>
      <c r="U126" s="291" t="s">
        <v>3012</v>
      </c>
      <c r="V126" s="291" t="s">
        <v>3630</v>
      </c>
      <c r="W126" s="291" t="s">
        <v>3808</v>
      </c>
      <c r="X126" s="388"/>
      <c r="Y126" s="296"/>
      <c r="Z126" s="297"/>
      <c r="AA126" s="297"/>
      <c r="AB126" s="298">
        <f>IF(OR(J126="Fail",ISBLANK(J126)),INDEX('Issue Code Table'!C:C,MATCH(N:N,'Issue Code Table'!A:A,0)),IF(M126="Critical",6,IF(M126="Significant",5,IF(M126="Moderate",3,2))))</f>
        <v>4</v>
      </c>
    </row>
    <row r="127" spans="1:28" ht="111" customHeight="1" x14ac:dyDescent="0.35">
      <c r="A127" s="281" t="s">
        <v>3240</v>
      </c>
      <c r="B127" s="281" t="s">
        <v>239</v>
      </c>
      <c r="C127" s="299" t="s">
        <v>240</v>
      </c>
      <c r="D127" s="281" t="s">
        <v>232</v>
      </c>
      <c r="E127" s="281" t="s">
        <v>3421</v>
      </c>
      <c r="F127" s="281" t="s">
        <v>966</v>
      </c>
      <c r="G127" s="281" t="s">
        <v>2701</v>
      </c>
      <c r="H127" s="281" t="s">
        <v>6346</v>
      </c>
      <c r="I127" s="284"/>
      <c r="J127" s="366"/>
      <c r="K127" s="281" t="s">
        <v>6479</v>
      </c>
      <c r="L127" s="285"/>
      <c r="M127" s="375" t="s">
        <v>143</v>
      </c>
      <c r="N127" s="285" t="s">
        <v>797</v>
      </c>
      <c r="O127" s="285" t="s">
        <v>1925</v>
      </c>
      <c r="P127" s="368"/>
      <c r="Q127" s="284" t="s">
        <v>407</v>
      </c>
      <c r="R127" s="284" t="s">
        <v>2466</v>
      </c>
      <c r="S127" s="281" t="s">
        <v>799</v>
      </c>
      <c r="T127" s="281"/>
      <c r="U127" s="281" t="s">
        <v>3013</v>
      </c>
      <c r="V127" s="281" t="s">
        <v>3631</v>
      </c>
      <c r="W127" s="281" t="s">
        <v>3809</v>
      </c>
      <c r="X127" s="369"/>
      <c r="Y127" s="288"/>
      <c r="Z127" s="289"/>
      <c r="AA127" s="289"/>
      <c r="AB127" s="290">
        <f>IF(OR(J127="Fail",ISBLANK(J127)),INDEX('Issue Code Table'!C:C,MATCH(N:N,'Issue Code Table'!A:A,0)),IF(M127="Critical",6,IF(M127="Significant",5,IF(M127="Moderate",3,2))))</f>
        <v>4</v>
      </c>
    </row>
    <row r="128" spans="1:28" ht="111" customHeight="1" x14ac:dyDescent="0.35">
      <c r="A128" s="291" t="s">
        <v>3241</v>
      </c>
      <c r="B128" s="291" t="s">
        <v>239</v>
      </c>
      <c r="C128" s="292" t="s">
        <v>240</v>
      </c>
      <c r="D128" s="291" t="s">
        <v>232</v>
      </c>
      <c r="E128" s="291" t="s">
        <v>3422</v>
      </c>
      <c r="F128" s="291" t="s">
        <v>788</v>
      </c>
      <c r="G128" s="291" t="s">
        <v>2702</v>
      </c>
      <c r="H128" s="291" t="s">
        <v>6348</v>
      </c>
      <c r="I128" s="294"/>
      <c r="J128" s="370"/>
      <c r="K128" s="291" t="s">
        <v>6480</v>
      </c>
      <c r="L128" s="295" t="s">
        <v>6056</v>
      </c>
      <c r="M128" s="372" t="s">
        <v>143</v>
      </c>
      <c r="N128" s="295" t="s">
        <v>899</v>
      </c>
      <c r="O128" s="295" t="s">
        <v>1757</v>
      </c>
      <c r="P128" s="373"/>
      <c r="Q128" s="294" t="s">
        <v>407</v>
      </c>
      <c r="R128" s="294" t="s">
        <v>2467</v>
      </c>
      <c r="S128" s="291" t="s">
        <v>2895</v>
      </c>
      <c r="T128" s="291"/>
      <c r="U128" s="291" t="s">
        <v>3014</v>
      </c>
      <c r="V128" s="291" t="s">
        <v>3632</v>
      </c>
      <c r="W128" s="291" t="s">
        <v>3810</v>
      </c>
      <c r="X128" s="388"/>
      <c r="Y128" s="296"/>
      <c r="Z128" s="297"/>
      <c r="AA128" s="297"/>
      <c r="AB128" s="298">
        <f>IF(OR(J128="Fail",ISBLANK(J128)),INDEX('Issue Code Table'!C:C,MATCH(N:N,'Issue Code Table'!A:A,0)),IF(M128="Critical",6,IF(M128="Significant",5,IF(M128="Moderate",3,2))))</f>
        <v>7</v>
      </c>
    </row>
    <row r="129" spans="1:28" ht="111" customHeight="1" x14ac:dyDescent="0.35">
      <c r="A129" s="281" t="s">
        <v>3242</v>
      </c>
      <c r="B129" s="281" t="s">
        <v>528</v>
      </c>
      <c r="C129" s="299" t="s">
        <v>529</v>
      </c>
      <c r="D129" s="281" t="s">
        <v>232</v>
      </c>
      <c r="E129" s="281" t="s">
        <v>3424</v>
      </c>
      <c r="F129" s="281" t="s">
        <v>2555</v>
      </c>
      <c r="G129" s="281" t="s">
        <v>2703</v>
      </c>
      <c r="H129" s="281" t="s">
        <v>6349</v>
      </c>
      <c r="I129" s="284"/>
      <c r="J129" s="366"/>
      <c r="K129" s="281" t="s">
        <v>6481</v>
      </c>
      <c r="L129" s="285"/>
      <c r="M129" s="375" t="s">
        <v>143</v>
      </c>
      <c r="N129" s="376" t="s">
        <v>405</v>
      </c>
      <c r="O129" s="376" t="s">
        <v>1848</v>
      </c>
      <c r="P129" s="368"/>
      <c r="Q129" s="383" t="s">
        <v>407</v>
      </c>
      <c r="R129" s="383" t="s">
        <v>2468</v>
      </c>
      <c r="S129" s="340" t="s">
        <v>2896</v>
      </c>
      <c r="T129" s="340"/>
      <c r="U129" s="340" t="s">
        <v>3015</v>
      </c>
      <c r="V129" s="340" t="s">
        <v>3633</v>
      </c>
      <c r="W129" s="340" t="s">
        <v>3811</v>
      </c>
      <c r="X129" s="369"/>
      <c r="Y129" s="288"/>
      <c r="Z129" s="289"/>
      <c r="AA129" s="289"/>
      <c r="AB129" s="290">
        <f>IF(OR(J129="Fail",ISBLANK(J129)),INDEX('Issue Code Table'!C:C,MATCH(N:N,'Issue Code Table'!A:A,0)),IF(M129="Critical",6,IF(M129="Significant",5,IF(M129="Moderate",3,2))))</f>
        <v>6</v>
      </c>
    </row>
    <row r="130" spans="1:28" ht="111" customHeight="1" x14ac:dyDescent="0.35">
      <c r="A130" s="339" t="s">
        <v>3243</v>
      </c>
      <c r="B130" s="339" t="s">
        <v>239</v>
      </c>
      <c r="C130" s="345" t="s">
        <v>240</v>
      </c>
      <c r="D130" s="339" t="s">
        <v>232</v>
      </c>
      <c r="E130" s="339" t="s">
        <v>3425</v>
      </c>
      <c r="F130" s="339" t="s">
        <v>2556</v>
      </c>
      <c r="G130" s="339" t="s">
        <v>2704</v>
      </c>
      <c r="H130" s="339" t="s">
        <v>6350</v>
      </c>
      <c r="I130" s="379"/>
      <c r="J130" s="370"/>
      <c r="K130" s="339" t="s">
        <v>6482</v>
      </c>
      <c r="L130" s="295"/>
      <c r="M130" s="372" t="s">
        <v>143</v>
      </c>
      <c r="N130" s="378" t="s">
        <v>558</v>
      </c>
      <c r="O130" s="378" t="s">
        <v>1744</v>
      </c>
      <c r="P130" s="373"/>
      <c r="Q130" s="294" t="s">
        <v>407</v>
      </c>
      <c r="R130" s="294" t="s">
        <v>2469</v>
      </c>
      <c r="S130" s="291" t="s">
        <v>2897</v>
      </c>
      <c r="T130" s="291"/>
      <c r="U130" s="291" t="s">
        <v>3016</v>
      </c>
      <c r="V130" s="291" t="s">
        <v>3634</v>
      </c>
      <c r="W130" s="291" t="s">
        <v>3812</v>
      </c>
      <c r="X130" s="388"/>
      <c r="Y130" s="296"/>
      <c r="Z130" s="297"/>
      <c r="AA130" s="297"/>
      <c r="AB130" s="298">
        <f>IF(OR(J130="Fail",ISBLANK(J130)),INDEX('Issue Code Table'!C:C,MATCH(N:N,'Issue Code Table'!A:A,0)),IF(M130="Critical",6,IF(M130="Significant",5,IF(M130="Moderate",3,2))))</f>
        <v>4</v>
      </c>
    </row>
    <row r="131" spans="1:28" ht="111" customHeight="1" x14ac:dyDescent="0.35">
      <c r="A131" s="281" t="s">
        <v>3244</v>
      </c>
      <c r="B131" s="281" t="s">
        <v>239</v>
      </c>
      <c r="C131" s="299" t="s">
        <v>240</v>
      </c>
      <c r="D131" s="281" t="s">
        <v>232</v>
      </c>
      <c r="E131" s="281" t="s">
        <v>3426</v>
      </c>
      <c r="F131" s="281" t="s">
        <v>2557</v>
      </c>
      <c r="G131" s="281" t="s">
        <v>2705</v>
      </c>
      <c r="H131" s="281" t="s">
        <v>6351</v>
      </c>
      <c r="I131" s="284"/>
      <c r="J131" s="366"/>
      <c r="K131" s="281" t="s">
        <v>6483</v>
      </c>
      <c r="L131" s="285"/>
      <c r="M131" s="375" t="s">
        <v>143</v>
      </c>
      <c r="N131" s="376" t="s">
        <v>558</v>
      </c>
      <c r="O131" s="376" t="s">
        <v>1744</v>
      </c>
      <c r="P131" s="368"/>
      <c r="Q131" s="383" t="s">
        <v>407</v>
      </c>
      <c r="R131" s="383" t="s">
        <v>2470</v>
      </c>
      <c r="S131" s="340" t="s">
        <v>2898</v>
      </c>
      <c r="T131" s="340"/>
      <c r="U131" s="340" t="s">
        <v>3017</v>
      </c>
      <c r="V131" s="340" t="s">
        <v>3635</v>
      </c>
      <c r="W131" s="340" t="s">
        <v>3813</v>
      </c>
      <c r="X131" s="369"/>
      <c r="Y131" s="288"/>
      <c r="Z131" s="289"/>
      <c r="AA131" s="289"/>
      <c r="AB131" s="290">
        <f>IF(OR(J131="Fail",ISBLANK(J131)),INDEX('Issue Code Table'!C:C,MATCH(N:N,'Issue Code Table'!A:A,0)),IF(M131="Critical",6,IF(M131="Significant",5,IF(M131="Moderate",3,2))))</f>
        <v>4</v>
      </c>
    </row>
    <row r="132" spans="1:28" ht="111" customHeight="1" x14ac:dyDescent="0.35">
      <c r="A132" s="339" t="s">
        <v>3245</v>
      </c>
      <c r="B132" s="339" t="s">
        <v>137</v>
      </c>
      <c r="C132" s="339" t="s">
        <v>138</v>
      </c>
      <c r="D132" s="339" t="s">
        <v>232</v>
      </c>
      <c r="E132" s="339" t="s">
        <v>3437</v>
      </c>
      <c r="F132" s="339" t="s">
        <v>2558</v>
      </c>
      <c r="G132" s="339" t="s">
        <v>2706</v>
      </c>
      <c r="H132" s="339" t="s">
        <v>4833</v>
      </c>
      <c r="I132" s="379"/>
      <c r="J132" s="370"/>
      <c r="K132" s="339" t="s">
        <v>4978</v>
      </c>
      <c r="L132" s="295"/>
      <c r="M132" s="372" t="s">
        <v>143</v>
      </c>
      <c r="N132" s="378" t="s">
        <v>144</v>
      </c>
      <c r="O132" s="378" t="s">
        <v>1085</v>
      </c>
      <c r="P132" s="373"/>
      <c r="Q132" s="294" t="s">
        <v>438</v>
      </c>
      <c r="R132" s="294" t="s">
        <v>2471</v>
      </c>
      <c r="S132" s="291" t="s">
        <v>2899</v>
      </c>
      <c r="T132" s="291"/>
      <c r="U132" s="291" t="s">
        <v>3018</v>
      </c>
      <c r="V132" s="291" t="s">
        <v>3636</v>
      </c>
      <c r="W132" s="291" t="s">
        <v>3814</v>
      </c>
      <c r="X132" s="388"/>
      <c r="Y132" s="296"/>
      <c r="Z132" s="297"/>
      <c r="AA132" s="297"/>
      <c r="AB132" s="298" t="e">
        <f>IF(OR(J132="Fail",ISBLANK(J132)),INDEX('Issue Code Table'!C:C,MATCH(N:N,'Issue Code Table'!A:A,0)),IF(M132="Critical",6,IF(M132="Significant",5,IF(M132="Moderate",3,2))))</f>
        <v>#N/A</v>
      </c>
    </row>
    <row r="133" spans="1:28" ht="111" customHeight="1" x14ac:dyDescent="0.35">
      <c r="A133" s="281" t="s">
        <v>3246</v>
      </c>
      <c r="B133" s="281" t="s">
        <v>137</v>
      </c>
      <c r="C133" s="299" t="s">
        <v>138</v>
      </c>
      <c r="D133" s="281" t="s">
        <v>232</v>
      </c>
      <c r="E133" s="281" t="s">
        <v>3438</v>
      </c>
      <c r="F133" s="281" t="s">
        <v>2559</v>
      </c>
      <c r="G133" s="281" t="s">
        <v>2707</v>
      </c>
      <c r="H133" s="281" t="s">
        <v>4816</v>
      </c>
      <c r="I133" s="284"/>
      <c r="J133" s="366"/>
      <c r="K133" s="281" t="s">
        <v>4961</v>
      </c>
      <c r="L133" s="285"/>
      <c r="M133" s="375" t="s">
        <v>143</v>
      </c>
      <c r="N133" s="376" t="s">
        <v>144</v>
      </c>
      <c r="O133" s="376" t="s">
        <v>1085</v>
      </c>
      <c r="P133" s="368"/>
      <c r="Q133" s="383" t="s">
        <v>438</v>
      </c>
      <c r="R133" s="383" t="s">
        <v>2472</v>
      </c>
      <c r="S133" s="340" t="s">
        <v>2900</v>
      </c>
      <c r="T133" s="340" t="s">
        <v>7090</v>
      </c>
      <c r="U133" s="340" t="s">
        <v>3019</v>
      </c>
      <c r="V133" s="340" t="s">
        <v>3637</v>
      </c>
      <c r="W133" s="340" t="s">
        <v>3815</v>
      </c>
      <c r="X133" s="369"/>
      <c r="Y133" s="288"/>
      <c r="Z133" s="289"/>
      <c r="AA133" s="289"/>
      <c r="AB133" s="290" t="e">
        <f>IF(OR(J133="Fail",ISBLANK(J133)),INDEX('Issue Code Table'!C:C,MATCH(N:N,'Issue Code Table'!A:A,0)),IF(M133="Critical",6,IF(M133="Significant",5,IF(M133="Moderate",3,2))))</f>
        <v>#N/A</v>
      </c>
    </row>
    <row r="134" spans="1:28" ht="111" customHeight="1" x14ac:dyDescent="0.35">
      <c r="A134" s="339" t="s">
        <v>1128</v>
      </c>
      <c r="B134" s="339" t="s">
        <v>137</v>
      </c>
      <c r="C134" s="345" t="s">
        <v>138</v>
      </c>
      <c r="D134" s="339" t="s">
        <v>227</v>
      </c>
      <c r="E134" s="339" t="s">
        <v>3332</v>
      </c>
      <c r="F134" s="339" t="s">
        <v>2610</v>
      </c>
      <c r="G134" s="339" t="s">
        <v>7226</v>
      </c>
      <c r="H134" s="339" t="s">
        <v>6276</v>
      </c>
      <c r="I134" s="392"/>
      <c r="J134" s="370"/>
      <c r="K134" s="339" t="s">
        <v>6484</v>
      </c>
      <c r="L134" s="294"/>
      <c r="M134" s="372" t="s">
        <v>143</v>
      </c>
      <c r="N134" s="378" t="s">
        <v>1994</v>
      </c>
      <c r="O134" s="378" t="s">
        <v>1995</v>
      </c>
      <c r="P134" s="373"/>
      <c r="Q134" s="294" t="s">
        <v>255</v>
      </c>
      <c r="R134" s="294" t="s">
        <v>2396</v>
      </c>
      <c r="S134" s="291" t="s">
        <v>1129</v>
      </c>
      <c r="T134" s="291"/>
      <c r="U134" s="291" t="s">
        <v>256</v>
      </c>
      <c r="V134" s="291" t="s">
        <v>3638</v>
      </c>
      <c r="W134" s="291" t="s">
        <v>3816</v>
      </c>
      <c r="X134" s="374"/>
      <c r="Y134" s="296"/>
      <c r="Z134" s="297"/>
      <c r="AA134" s="297"/>
      <c r="AB134" s="298">
        <f>IF(OR(J134="Fail",ISBLANK(J134)),INDEX('Issue Code Table'!C:C,MATCH(N:N,'Issue Code Table'!A:A,0)),IF(M134="Critical",6,IF(M134="Significant",5,IF(M134="Moderate",3,2))))</f>
        <v>5</v>
      </c>
    </row>
    <row r="135" spans="1:28" ht="111" customHeight="1" x14ac:dyDescent="0.35">
      <c r="A135" s="281" t="s">
        <v>3247</v>
      </c>
      <c r="B135" s="281" t="s">
        <v>137</v>
      </c>
      <c r="C135" s="299" t="s">
        <v>138</v>
      </c>
      <c r="D135" s="281" t="s">
        <v>232</v>
      </c>
      <c r="E135" s="281" t="s">
        <v>3439</v>
      </c>
      <c r="F135" s="281" t="s">
        <v>2560</v>
      </c>
      <c r="G135" s="281" t="s">
        <v>2708</v>
      </c>
      <c r="H135" s="281" t="s">
        <v>6244</v>
      </c>
      <c r="I135" s="284"/>
      <c r="J135" s="366"/>
      <c r="K135" s="281" t="s">
        <v>6485</v>
      </c>
      <c r="L135" s="285"/>
      <c r="M135" s="375" t="s">
        <v>143</v>
      </c>
      <c r="N135" s="376" t="s">
        <v>144</v>
      </c>
      <c r="O135" s="376" t="s">
        <v>1085</v>
      </c>
      <c r="P135" s="368"/>
      <c r="Q135" s="383" t="s">
        <v>438</v>
      </c>
      <c r="R135" s="383" t="s">
        <v>2473</v>
      </c>
      <c r="S135" s="340" t="s">
        <v>2901</v>
      </c>
      <c r="T135" s="340"/>
      <c r="U135" s="340" t="s">
        <v>3020</v>
      </c>
      <c r="V135" s="340" t="s">
        <v>3639</v>
      </c>
      <c r="W135" s="340" t="s">
        <v>3817</v>
      </c>
      <c r="X135" s="369"/>
      <c r="Y135" s="288"/>
      <c r="Z135" s="289"/>
      <c r="AA135" s="289"/>
      <c r="AB135" s="290" t="e">
        <f>IF(OR(J135="Fail",ISBLANK(J135)),INDEX('Issue Code Table'!C:C,MATCH(N:N,'Issue Code Table'!A:A,0)),IF(M135="Critical",6,IF(M135="Significant",5,IF(M135="Moderate",3,2))))</f>
        <v>#N/A</v>
      </c>
    </row>
    <row r="136" spans="1:28" ht="111" customHeight="1" x14ac:dyDescent="0.35">
      <c r="A136" s="339" t="s">
        <v>3248</v>
      </c>
      <c r="B136" s="339" t="s">
        <v>277</v>
      </c>
      <c r="C136" s="345" t="s">
        <v>278</v>
      </c>
      <c r="D136" s="339" t="s">
        <v>232</v>
      </c>
      <c r="E136" s="339" t="s">
        <v>3440</v>
      </c>
      <c r="F136" s="339" t="s">
        <v>2561</v>
      </c>
      <c r="G136" s="339" t="s">
        <v>7227</v>
      </c>
      <c r="H136" s="339" t="s">
        <v>4801</v>
      </c>
      <c r="I136" s="379"/>
      <c r="J136" s="370"/>
      <c r="K136" s="339" t="s">
        <v>6486</v>
      </c>
      <c r="L136" s="295"/>
      <c r="M136" s="372" t="s">
        <v>143</v>
      </c>
      <c r="N136" s="378" t="s">
        <v>1480</v>
      </c>
      <c r="O136" s="378" t="s">
        <v>1481</v>
      </c>
      <c r="P136" s="373"/>
      <c r="Q136" s="294" t="s">
        <v>442</v>
      </c>
      <c r="R136" s="294" t="s">
        <v>2474</v>
      </c>
      <c r="S136" s="291" t="s">
        <v>2902</v>
      </c>
      <c r="T136" s="291" t="s">
        <v>7117</v>
      </c>
      <c r="U136" s="291" t="s">
        <v>7228</v>
      </c>
      <c r="V136" s="291" t="s">
        <v>7229</v>
      </c>
      <c r="W136" s="291" t="s">
        <v>3818</v>
      </c>
      <c r="X136" s="388"/>
      <c r="Y136" s="296"/>
      <c r="Z136" s="297"/>
      <c r="AA136" s="297"/>
      <c r="AB136" s="298">
        <f>IF(OR(J136="Fail",ISBLANK(J136)),INDEX('Issue Code Table'!C:C,MATCH(N:N,'Issue Code Table'!A:A,0)),IF(M136="Critical",6,IF(M136="Significant",5,IF(M136="Moderate",3,2))))</f>
        <v>5</v>
      </c>
    </row>
    <row r="137" spans="1:28" ht="111" customHeight="1" x14ac:dyDescent="0.35">
      <c r="A137" s="281" t="s">
        <v>3249</v>
      </c>
      <c r="B137" s="281" t="s">
        <v>277</v>
      </c>
      <c r="C137" s="299" t="s">
        <v>278</v>
      </c>
      <c r="D137" s="281" t="s">
        <v>232</v>
      </c>
      <c r="E137" s="281" t="s">
        <v>3441</v>
      </c>
      <c r="F137" s="281" t="s">
        <v>2562</v>
      </c>
      <c r="G137" s="281" t="s">
        <v>2709</v>
      </c>
      <c r="H137" s="281" t="s">
        <v>4802</v>
      </c>
      <c r="I137" s="284"/>
      <c r="J137" s="366"/>
      <c r="K137" s="281" t="s">
        <v>4950</v>
      </c>
      <c r="L137" s="285"/>
      <c r="M137" s="375" t="s">
        <v>143</v>
      </c>
      <c r="N137" s="376" t="s">
        <v>1480</v>
      </c>
      <c r="O137" s="376" t="s">
        <v>1481</v>
      </c>
      <c r="P137" s="368"/>
      <c r="Q137" s="383" t="s">
        <v>442</v>
      </c>
      <c r="R137" s="383" t="s">
        <v>2475</v>
      </c>
      <c r="S137" s="340" t="s">
        <v>973</v>
      </c>
      <c r="T137" s="340"/>
      <c r="U137" s="340" t="s">
        <v>3021</v>
      </c>
      <c r="V137" s="340" t="s">
        <v>3640</v>
      </c>
      <c r="W137" s="340" t="s">
        <v>3819</v>
      </c>
      <c r="X137" s="369"/>
      <c r="Y137" s="288"/>
      <c r="Z137" s="289"/>
      <c r="AA137" s="289"/>
      <c r="AB137" s="290">
        <f>IF(OR(J137="Fail",ISBLANK(J137)),INDEX('Issue Code Table'!C:C,MATCH(N:N,'Issue Code Table'!A:A,0)),IF(M137="Critical",6,IF(M137="Significant",5,IF(M137="Moderate",3,2))))</f>
        <v>5</v>
      </c>
    </row>
    <row r="138" spans="1:28" ht="111" customHeight="1" x14ac:dyDescent="0.35">
      <c r="A138" s="339" t="s">
        <v>3250</v>
      </c>
      <c r="B138" s="339" t="s">
        <v>277</v>
      </c>
      <c r="C138" s="345" t="s">
        <v>278</v>
      </c>
      <c r="D138" s="339" t="s">
        <v>232</v>
      </c>
      <c r="E138" s="339" t="s">
        <v>3442</v>
      </c>
      <c r="F138" s="339" t="s">
        <v>2563</v>
      </c>
      <c r="G138" s="339" t="s">
        <v>2710</v>
      </c>
      <c r="H138" s="339" t="s">
        <v>4803</v>
      </c>
      <c r="I138" s="379"/>
      <c r="J138" s="370"/>
      <c r="K138" s="339" t="s">
        <v>4951</v>
      </c>
      <c r="L138" s="295"/>
      <c r="M138" s="291" t="s">
        <v>154</v>
      </c>
      <c r="N138" s="295" t="s">
        <v>467</v>
      </c>
      <c r="O138" s="295" t="s">
        <v>1772</v>
      </c>
      <c r="P138" s="373"/>
      <c r="Q138" s="294" t="s">
        <v>442</v>
      </c>
      <c r="R138" s="294" t="s">
        <v>2476</v>
      </c>
      <c r="S138" s="291" t="s">
        <v>2903</v>
      </c>
      <c r="T138" s="291"/>
      <c r="U138" s="291" t="s">
        <v>3022</v>
      </c>
      <c r="V138" s="291" t="s">
        <v>3641</v>
      </c>
      <c r="W138" s="291" t="s">
        <v>3820</v>
      </c>
      <c r="X138" s="388"/>
      <c r="Y138" s="296"/>
      <c r="Z138" s="297"/>
      <c r="AA138" s="297"/>
      <c r="AB138" s="298">
        <f>IF(OR(J138="Fail",ISBLANK(J138)),INDEX('Issue Code Table'!C:C,MATCH(N:N,'Issue Code Table'!A:A,0)),IF(M138="Critical",6,IF(M138="Significant",5,IF(M138="Moderate",3,2))))</f>
        <v>4</v>
      </c>
    </row>
    <row r="139" spans="1:28" ht="111" customHeight="1" x14ac:dyDescent="0.35">
      <c r="A139" s="281" t="s">
        <v>3251</v>
      </c>
      <c r="B139" s="281" t="s">
        <v>277</v>
      </c>
      <c r="C139" s="299" t="s">
        <v>278</v>
      </c>
      <c r="D139" s="281" t="s">
        <v>232</v>
      </c>
      <c r="E139" s="281" t="s">
        <v>3443</v>
      </c>
      <c r="F139" s="281" t="s">
        <v>2564</v>
      </c>
      <c r="G139" s="281" t="s">
        <v>2711</v>
      </c>
      <c r="H139" s="281" t="s">
        <v>4804</v>
      </c>
      <c r="I139" s="284"/>
      <c r="J139" s="366"/>
      <c r="K139" s="281" t="s">
        <v>5015</v>
      </c>
      <c r="L139" s="285"/>
      <c r="M139" s="281" t="s">
        <v>154</v>
      </c>
      <c r="N139" s="285" t="s">
        <v>467</v>
      </c>
      <c r="O139" s="285" t="s">
        <v>1772</v>
      </c>
      <c r="P139" s="368"/>
      <c r="Q139" s="284" t="s">
        <v>442</v>
      </c>
      <c r="R139" s="284" t="s">
        <v>2477</v>
      </c>
      <c r="S139" s="281" t="s">
        <v>2904</v>
      </c>
      <c r="T139" s="281"/>
      <c r="U139" s="281" t="s">
        <v>3023</v>
      </c>
      <c r="V139" s="281" t="s">
        <v>3642</v>
      </c>
      <c r="W139" s="281" t="s">
        <v>3821</v>
      </c>
      <c r="X139" s="369"/>
      <c r="Y139" s="288"/>
      <c r="Z139" s="289"/>
      <c r="AA139" s="289"/>
      <c r="AB139" s="290">
        <f>IF(OR(J139="Fail",ISBLANK(J139)),INDEX('Issue Code Table'!C:C,MATCH(N:N,'Issue Code Table'!A:A,0)),IF(M139="Critical",6,IF(M139="Significant",5,IF(M139="Moderate",3,2))))</f>
        <v>4</v>
      </c>
    </row>
    <row r="140" spans="1:28" ht="111" customHeight="1" x14ac:dyDescent="0.35">
      <c r="A140" s="291" t="s">
        <v>3252</v>
      </c>
      <c r="B140" s="291" t="s">
        <v>277</v>
      </c>
      <c r="C140" s="292" t="s">
        <v>278</v>
      </c>
      <c r="D140" s="291" t="s">
        <v>232</v>
      </c>
      <c r="E140" s="291" t="s">
        <v>3444</v>
      </c>
      <c r="F140" s="291" t="s">
        <v>2565</v>
      </c>
      <c r="G140" s="291" t="s">
        <v>2712</v>
      </c>
      <c r="H140" s="291" t="s">
        <v>4805</v>
      </c>
      <c r="I140" s="294"/>
      <c r="J140" s="370"/>
      <c r="K140" s="291" t="s">
        <v>4952</v>
      </c>
      <c r="L140" s="295"/>
      <c r="M140" s="372" t="s">
        <v>143</v>
      </c>
      <c r="N140" s="378" t="s">
        <v>1480</v>
      </c>
      <c r="O140" s="378" t="s">
        <v>1481</v>
      </c>
      <c r="P140" s="373"/>
      <c r="Q140" s="379" t="s">
        <v>442</v>
      </c>
      <c r="R140" s="379" t="s">
        <v>2478</v>
      </c>
      <c r="S140" s="339" t="s">
        <v>2905</v>
      </c>
      <c r="T140" s="339"/>
      <c r="U140" s="339" t="s">
        <v>3024</v>
      </c>
      <c r="V140" s="339" t="s">
        <v>3643</v>
      </c>
      <c r="W140" s="339" t="s">
        <v>3822</v>
      </c>
      <c r="X140" s="388"/>
      <c r="Y140" s="296"/>
      <c r="Z140" s="297"/>
      <c r="AA140" s="297"/>
      <c r="AB140" s="298">
        <f>IF(OR(J140="Fail",ISBLANK(J140)),INDEX('Issue Code Table'!C:C,MATCH(N:N,'Issue Code Table'!A:A,0)),IF(M140="Critical",6,IF(M140="Significant",5,IF(M140="Moderate",3,2))))</f>
        <v>5</v>
      </c>
    </row>
    <row r="141" spans="1:28" ht="111" customHeight="1" x14ac:dyDescent="0.35">
      <c r="A141" s="340" t="s">
        <v>3253</v>
      </c>
      <c r="B141" s="340" t="s">
        <v>440</v>
      </c>
      <c r="C141" s="341" t="s">
        <v>441</v>
      </c>
      <c r="D141" s="340" t="s">
        <v>232</v>
      </c>
      <c r="E141" s="340" t="s">
        <v>3445</v>
      </c>
      <c r="F141" s="340" t="s">
        <v>2566</v>
      </c>
      <c r="G141" s="340" t="s">
        <v>6063</v>
      </c>
      <c r="H141" s="340" t="s">
        <v>6286</v>
      </c>
      <c r="I141" s="383"/>
      <c r="J141" s="366"/>
      <c r="K141" s="340" t="s">
        <v>6487</v>
      </c>
      <c r="L141" s="285" t="s">
        <v>7019</v>
      </c>
      <c r="M141" s="375" t="s">
        <v>154</v>
      </c>
      <c r="N141" s="376" t="s">
        <v>467</v>
      </c>
      <c r="O141" s="376" t="s">
        <v>1772</v>
      </c>
      <c r="P141" s="368"/>
      <c r="Q141" s="284" t="s">
        <v>3175</v>
      </c>
      <c r="R141" s="284" t="s">
        <v>2479</v>
      </c>
      <c r="S141" s="281" t="s">
        <v>802</v>
      </c>
      <c r="T141" s="281"/>
      <c r="U141" s="281" t="s">
        <v>6060</v>
      </c>
      <c r="V141" s="281" t="s">
        <v>6061</v>
      </c>
      <c r="W141" s="281" t="s">
        <v>6062</v>
      </c>
      <c r="X141" s="369"/>
      <c r="Y141" s="288"/>
      <c r="Z141" s="289"/>
      <c r="AA141" s="289"/>
      <c r="AB141" s="290">
        <f>IF(OR(J141="Fail",ISBLANK(J141)),INDEX('Issue Code Table'!C:C,MATCH(N:N,'Issue Code Table'!A:A,0)),IF(M141="Critical",6,IF(M141="Significant",5,IF(M141="Moderate",3,2))))</f>
        <v>4</v>
      </c>
    </row>
    <row r="142" spans="1:28" ht="111" customHeight="1" x14ac:dyDescent="0.35">
      <c r="A142" s="291" t="s">
        <v>3254</v>
      </c>
      <c r="B142" s="291" t="s">
        <v>440</v>
      </c>
      <c r="C142" s="292" t="s">
        <v>441</v>
      </c>
      <c r="D142" s="291" t="s">
        <v>232</v>
      </c>
      <c r="E142" s="291" t="s">
        <v>3446</v>
      </c>
      <c r="F142" s="291" t="s">
        <v>2567</v>
      </c>
      <c r="G142" s="291" t="s">
        <v>2713</v>
      </c>
      <c r="H142" s="291" t="s">
        <v>6294</v>
      </c>
      <c r="I142" s="294"/>
      <c r="J142" s="370"/>
      <c r="K142" s="291" t="s">
        <v>6488</v>
      </c>
      <c r="L142" s="295" t="s">
        <v>7018</v>
      </c>
      <c r="M142" s="372" t="s">
        <v>154</v>
      </c>
      <c r="N142" s="378" t="s">
        <v>467</v>
      </c>
      <c r="O142" s="378" t="s">
        <v>1772</v>
      </c>
      <c r="P142" s="373"/>
      <c r="Q142" s="379" t="s">
        <v>3175</v>
      </c>
      <c r="R142" s="379" t="s">
        <v>2480</v>
      </c>
      <c r="S142" s="339" t="s">
        <v>802</v>
      </c>
      <c r="T142" s="339" t="s">
        <v>7060</v>
      </c>
      <c r="U142" s="339" t="s">
        <v>3025</v>
      </c>
      <c r="V142" s="339" t="s">
        <v>3644</v>
      </c>
      <c r="W142" s="339" t="s">
        <v>3823</v>
      </c>
      <c r="X142" s="388"/>
      <c r="Y142" s="296"/>
      <c r="Z142" s="297"/>
      <c r="AA142" s="297"/>
      <c r="AB142" s="298">
        <f>IF(OR(J142="Fail",ISBLANK(J142)),INDEX('Issue Code Table'!C:C,MATCH(N:N,'Issue Code Table'!A:A,0)),IF(M142="Critical",6,IF(M142="Significant",5,IF(M142="Moderate",3,2))))</f>
        <v>4</v>
      </c>
    </row>
    <row r="143" spans="1:28" ht="111" customHeight="1" x14ac:dyDescent="0.35">
      <c r="A143" s="340" t="s">
        <v>3255</v>
      </c>
      <c r="B143" s="340" t="s">
        <v>277</v>
      </c>
      <c r="C143" s="341" t="s">
        <v>278</v>
      </c>
      <c r="D143" s="340" t="s">
        <v>232</v>
      </c>
      <c r="E143" s="340" t="s">
        <v>3447</v>
      </c>
      <c r="F143" s="340" t="s">
        <v>2568</v>
      </c>
      <c r="G143" s="340" t="s">
        <v>2714</v>
      </c>
      <c r="H143" s="340" t="s">
        <v>6291</v>
      </c>
      <c r="I143" s="383"/>
      <c r="J143" s="366"/>
      <c r="K143" s="340" t="s">
        <v>6489</v>
      </c>
      <c r="L143" s="285" t="s">
        <v>7021</v>
      </c>
      <c r="M143" s="375" t="s">
        <v>154</v>
      </c>
      <c r="N143" s="376" t="s">
        <v>467</v>
      </c>
      <c r="O143" s="376" t="s">
        <v>1772</v>
      </c>
      <c r="P143" s="368"/>
      <c r="Q143" s="284" t="s">
        <v>3176</v>
      </c>
      <c r="R143" s="284" t="s">
        <v>2481</v>
      </c>
      <c r="S143" s="281" t="s">
        <v>2906</v>
      </c>
      <c r="T143" s="281"/>
      <c r="U143" s="281" t="s">
        <v>3026</v>
      </c>
      <c r="V143" s="281" t="s">
        <v>3645</v>
      </c>
      <c r="W143" s="281" t="s">
        <v>3824</v>
      </c>
      <c r="X143" s="369"/>
      <c r="Y143" s="288"/>
      <c r="Z143" s="289"/>
      <c r="AA143" s="289"/>
      <c r="AB143" s="290">
        <f>IF(OR(J143="Fail",ISBLANK(J143)),INDEX('Issue Code Table'!C:C,MATCH(N:N,'Issue Code Table'!A:A,0)),IF(M143="Critical",6,IF(M143="Significant",5,IF(M143="Moderate",3,2))))</f>
        <v>4</v>
      </c>
    </row>
    <row r="144" spans="1:28" ht="111" customHeight="1" x14ac:dyDescent="0.35">
      <c r="A144" s="291" t="s">
        <v>3256</v>
      </c>
      <c r="B144" s="291" t="s">
        <v>277</v>
      </c>
      <c r="C144" s="292" t="s">
        <v>278</v>
      </c>
      <c r="D144" s="291" t="s">
        <v>232</v>
      </c>
      <c r="E144" s="291" t="s">
        <v>3448</v>
      </c>
      <c r="F144" s="291" t="s">
        <v>7029</v>
      </c>
      <c r="G144" s="291" t="s">
        <v>2715</v>
      </c>
      <c r="H144" s="291" t="s">
        <v>6289</v>
      </c>
      <c r="I144" s="294"/>
      <c r="J144" s="370"/>
      <c r="K144" s="291" t="s">
        <v>6490</v>
      </c>
      <c r="L144" s="295"/>
      <c r="M144" s="372" t="s">
        <v>154</v>
      </c>
      <c r="N144" s="378" t="s">
        <v>467</v>
      </c>
      <c r="O144" s="378" t="s">
        <v>1772</v>
      </c>
      <c r="P144" s="373"/>
      <c r="Q144" s="379" t="s">
        <v>3176</v>
      </c>
      <c r="R144" s="379" t="s">
        <v>2482</v>
      </c>
      <c r="S144" s="339" t="s">
        <v>439</v>
      </c>
      <c r="T144" s="339"/>
      <c r="U144" s="339" t="s">
        <v>3027</v>
      </c>
      <c r="V144" s="339" t="s">
        <v>3646</v>
      </c>
      <c r="W144" s="339" t="s">
        <v>3825</v>
      </c>
      <c r="X144" s="388"/>
      <c r="Y144" s="296"/>
      <c r="Z144" s="297"/>
      <c r="AA144" s="297"/>
      <c r="AB144" s="298">
        <f>IF(OR(J144="Fail",ISBLANK(J144)),INDEX('Issue Code Table'!C:C,MATCH(N:N,'Issue Code Table'!A:A,0)),IF(M144="Critical",6,IF(M144="Significant",5,IF(M144="Moderate",3,2))))</f>
        <v>4</v>
      </c>
    </row>
    <row r="145" spans="1:28" ht="111" customHeight="1" x14ac:dyDescent="0.35">
      <c r="A145" s="340" t="s">
        <v>1130</v>
      </c>
      <c r="B145" s="340" t="s">
        <v>388</v>
      </c>
      <c r="C145" s="344" t="s">
        <v>389</v>
      </c>
      <c r="D145" s="340" t="s">
        <v>232</v>
      </c>
      <c r="E145" s="340" t="s">
        <v>3475</v>
      </c>
      <c r="F145" s="340" t="s">
        <v>2611</v>
      </c>
      <c r="G145" s="340" t="s">
        <v>2779</v>
      </c>
      <c r="H145" s="340" t="s">
        <v>261</v>
      </c>
      <c r="I145" s="380"/>
      <c r="J145" s="366"/>
      <c r="K145" s="340" t="s">
        <v>5457</v>
      </c>
      <c r="L145" s="284"/>
      <c r="M145" s="375" t="s">
        <v>143</v>
      </c>
      <c r="N145" s="376" t="s">
        <v>262</v>
      </c>
      <c r="O145" s="340" t="s">
        <v>263</v>
      </c>
      <c r="P145" s="368"/>
      <c r="Q145" s="284" t="s">
        <v>471</v>
      </c>
      <c r="R145" s="284" t="s">
        <v>1277</v>
      </c>
      <c r="S145" s="281" t="s">
        <v>266</v>
      </c>
      <c r="T145" s="281"/>
      <c r="U145" s="281" t="s">
        <v>3092</v>
      </c>
      <c r="V145" s="281" t="s">
        <v>3647</v>
      </c>
      <c r="W145" s="281" t="s">
        <v>3826</v>
      </c>
      <c r="X145" s="377"/>
      <c r="Y145" s="288"/>
      <c r="Z145" s="289"/>
      <c r="AA145" s="289"/>
      <c r="AB145" s="290">
        <f>IF(OR(J145="Fail",ISBLANK(J145)),INDEX('Issue Code Table'!C:C,MATCH(N:N,'Issue Code Table'!A:A,0)),IF(M145="Critical",6,IF(M145="Significant",5,IF(M145="Moderate",3,2))))</f>
        <v>5</v>
      </c>
    </row>
    <row r="146" spans="1:28" ht="111" customHeight="1" x14ac:dyDescent="0.35">
      <c r="A146" s="291" t="s">
        <v>3257</v>
      </c>
      <c r="B146" s="291" t="s">
        <v>277</v>
      </c>
      <c r="C146" s="292" t="s">
        <v>278</v>
      </c>
      <c r="D146" s="291" t="s">
        <v>227</v>
      </c>
      <c r="E146" s="291" t="s">
        <v>3449</v>
      </c>
      <c r="F146" s="291" t="s">
        <v>2570</v>
      </c>
      <c r="G146" s="291" t="s">
        <v>2716</v>
      </c>
      <c r="H146" s="291" t="s">
        <v>6283</v>
      </c>
      <c r="I146" s="294"/>
      <c r="J146" s="370"/>
      <c r="K146" s="291" t="s">
        <v>6491</v>
      </c>
      <c r="L146" s="295" t="s">
        <v>7021</v>
      </c>
      <c r="M146" s="372" t="s">
        <v>154</v>
      </c>
      <c r="N146" s="378" t="s">
        <v>467</v>
      </c>
      <c r="O146" s="378" t="s">
        <v>1772</v>
      </c>
      <c r="P146" s="373"/>
      <c r="Q146" s="379" t="s">
        <v>3176</v>
      </c>
      <c r="R146" s="379" t="s">
        <v>2483</v>
      </c>
      <c r="S146" s="339" t="s">
        <v>439</v>
      </c>
      <c r="T146" s="339"/>
      <c r="U146" s="339" t="s">
        <v>3028</v>
      </c>
      <c r="V146" s="339" t="s">
        <v>3648</v>
      </c>
      <c r="W146" s="339" t="s">
        <v>3827</v>
      </c>
      <c r="X146" s="388"/>
      <c r="Y146" s="296"/>
      <c r="Z146" s="297"/>
      <c r="AA146" s="297"/>
      <c r="AB146" s="298">
        <f>IF(OR(J146="Fail",ISBLANK(J146)),INDEX('Issue Code Table'!C:C,MATCH(N:N,'Issue Code Table'!A:A,0)),IF(M146="Critical",6,IF(M146="Significant",5,IF(M146="Moderate",3,2))))</f>
        <v>4</v>
      </c>
    </row>
    <row r="147" spans="1:28" ht="111" customHeight="1" x14ac:dyDescent="0.35">
      <c r="A147" s="340" t="s">
        <v>3258</v>
      </c>
      <c r="B147" s="340" t="s">
        <v>277</v>
      </c>
      <c r="C147" s="341" t="s">
        <v>278</v>
      </c>
      <c r="D147" s="340" t="s">
        <v>232</v>
      </c>
      <c r="E147" s="340" t="s">
        <v>3450</v>
      </c>
      <c r="F147" s="340" t="s">
        <v>2571</v>
      </c>
      <c r="G147" s="340" t="s">
        <v>2717</v>
      </c>
      <c r="H147" s="340" t="s">
        <v>6293</v>
      </c>
      <c r="I147" s="383"/>
      <c r="J147" s="366"/>
      <c r="K147" s="340" t="s">
        <v>6492</v>
      </c>
      <c r="L147" s="285" t="s">
        <v>7021</v>
      </c>
      <c r="M147" s="375" t="s">
        <v>154</v>
      </c>
      <c r="N147" s="376" t="s">
        <v>467</v>
      </c>
      <c r="O147" s="376" t="s">
        <v>1772</v>
      </c>
      <c r="P147" s="368"/>
      <c r="Q147" s="284" t="s">
        <v>3176</v>
      </c>
      <c r="R147" s="284" t="s">
        <v>2484</v>
      </c>
      <c r="S147" s="281" t="s">
        <v>2906</v>
      </c>
      <c r="T147" s="281"/>
      <c r="U147" s="281" t="s">
        <v>3029</v>
      </c>
      <c r="V147" s="281" t="s">
        <v>3649</v>
      </c>
      <c r="W147" s="281" t="s">
        <v>3828</v>
      </c>
      <c r="X147" s="369"/>
      <c r="Y147" s="288"/>
      <c r="Z147" s="289"/>
      <c r="AA147" s="289"/>
      <c r="AB147" s="290">
        <f>IF(OR(J147="Fail",ISBLANK(J147)),INDEX('Issue Code Table'!C:C,MATCH(N:N,'Issue Code Table'!A:A,0)),IF(M147="Critical",6,IF(M147="Significant",5,IF(M147="Moderate",3,2))))</f>
        <v>4</v>
      </c>
    </row>
    <row r="148" spans="1:28" ht="111" customHeight="1" x14ac:dyDescent="0.35">
      <c r="A148" s="291" t="s">
        <v>3259</v>
      </c>
      <c r="B148" s="291" t="s">
        <v>277</v>
      </c>
      <c r="C148" s="292" t="s">
        <v>278</v>
      </c>
      <c r="D148" s="291" t="s">
        <v>232</v>
      </c>
      <c r="E148" s="291" t="s">
        <v>3451</v>
      </c>
      <c r="F148" s="291" t="s">
        <v>2572</v>
      </c>
      <c r="G148" s="291" t="s">
        <v>2718</v>
      </c>
      <c r="H148" s="291" t="s">
        <v>6290</v>
      </c>
      <c r="I148" s="294"/>
      <c r="J148" s="370"/>
      <c r="K148" s="291" t="s">
        <v>6493</v>
      </c>
      <c r="L148" s="295" t="s">
        <v>7021</v>
      </c>
      <c r="M148" s="372" t="s">
        <v>154</v>
      </c>
      <c r="N148" s="378" t="s">
        <v>467</v>
      </c>
      <c r="O148" s="378" t="s">
        <v>1772</v>
      </c>
      <c r="P148" s="373"/>
      <c r="Q148" s="379" t="s">
        <v>3176</v>
      </c>
      <c r="R148" s="379" t="s">
        <v>2485</v>
      </c>
      <c r="S148" s="339" t="s">
        <v>2906</v>
      </c>
      <c r="T148" s="339"/>
      <c r="U148" s="339" t="s">
        <v>3030</v>
      </c>
      <c r="V148" s="339" t="s">
        <v>3650</v>
      </c>
      <c r="W148" s="339" t="s">
        <v>3829</v>
      </c>
      <c r="X148" s="388"/>
      <c r="Y148" s="296"/>
      <c r="Z148" s="297"/>
      <c r="AA148" s="297"/>
      <c r="AB148" s="298">
        <f>IF(OR(J148="Fail",ISBLANK(J148)),INDEX('Issue Code Table'!C:C,MATCH(N:N,'Issue Code Table'!A:A,0)),IF(M148="Critical",6,IF(M148="Significant",5,IF(M148="Moderate",3,2))))</f>
        <v>4</v>
      </c>
    </row>
    <row r="149" spans="1:28" ht="111" customHeight="1" x14ac:dyDescent="0.35">
      <c r="A149" s="340" t="s">
        <v>3260</v>
      </c>
      <c r="B149" s="340" t="s">
        <v>277</v>
      </c>
      <c r="C149" s="341" t="s">
        <v>278</v>
      </c>
      <c r="D149" s="340" t="s">
        <v>232</v>
      </c>
      <c r="E149" s="340" t="s">
        <v>3452</v>
      </c>
      <c r="F149" s="340" t="s">
        <v>2573</v>
      </c>
      <c r="G149" s="340" t="s">
        <v>2719</v>
      </c>
      <c r="H149" s="340" t="s">
        <v>6284</v>
      </c>
      <c r="I149" s="383"/>
      <c r="J149" s="366"/>
      <c r="K149" s="340" t="s">
        <v>6494</v>
      </c>
      <c r="L149" s="285"/>
      <c r="M149" s="375" t="s">
        <v>154</v>
      </c>
      <c r="N149" s="376" t="s">
        <v>467</v>
      </c>
      <c r="O149" s="376" t="s">
        <v>1772</v>
      </c>
      <c r="P149" s="368"/>
      <c r="Q149" s="284" t="s">
        <v>3176</v>
      </c>
      <c r="R149" s="284" t="s">
        <v>2486</v>
      </c>
      <c r="S149" s="281" t="s">
        <v>2907</v>
      </c>
      <c r="T149" s="281"/>
      <c r="U149" s="281" t="s">
        <v>3031</v>
      </c>
      <c r="V149" s="281" t="s">
        <v>3651</v>
      </c>
      <c r="W149" s="281" t="s">
        <v>3830</v>
      </c>
      <c r="X149" s="369"/>
      <c r="Y149" s="288"/>
      <c r="Z149" s="289"/>
      <c r="AA149" s="289"/>
      <c r="AB149" s="290">
        <f>IF(OR(J149="Fail",ISBLANK(J149)),INDEX('Issue Code Table'!C:C,MATCH(N:N,'Issue Code Table'!A:A,0)),IF(M149="Critical",6,IF(M149="Significant",5,IF(M149="Moderate",3,2))))</f>
        <v>4</v>
      </c>
    </row>
    <row r="150" spans="1:28" ht="111" customHeight="1" x14ac:dyDescent="0.35">
      <c r="A150" s="291" t="s">
        <v>3261</v>
      </c>
      <c r="B150" s="291" t="s">
        <v>277</v>
      </c>
      <c r="C150" s="292" t="s">
        <v>278</v>
      </c>
      <c r="D150" s="291" t="s">
        <v>232</v>
      </c>
      <c r="E150" s="291" t="s">
        <v>3453</v>
      </c>
      <c r="F150" s="291" t="s">
        <v>2574</v>
      </c>
      <c r="G150" s="291" t="s">
        <v>2720</v>
      </c>
      <c r="H150" s="291" t="s">
        <v>6292</v>
      </c>
      <c r="I150" s="294"/>
      <c r="J150" s="370"/>
      <c r="K150" s="291" t="s">
        <v>6495</v>
      </c>
      <c r="L150" s="295"/>
      <c r="M150" s="372" t="s">
        <v>154</v>
      </c>
      <c r="N150" s="378" t="s">
        <v>467</v>
      </c>
      <c r="O150" s="378" t="s">
        <v>1772</v>
      </c>
      <c r="P150" s="373"/>
      <c r="Q150" s="379" t="s">
        <v>3176</v>
      </c>
      <c r="R150" s="379" t="s">
        <v>2487</v>
      </c>
      <c r="S150" s="339" t="s">
        <v>2906</v>
      </c>
      <c r="T150" s="339"/>
      <c r="U150" s="339" t="s">
        <v>3032</v>
      </c>
      <c r="V150" s="339" t="s">
        <v>3652</v>
      </c>
      <c r="W150" s="339" t="s">
        <v>3831</v>
      </c>
      <c r="X150" s="388"/>
      <c r="Y150" s="296"/>
      <c r="Z150" s="297"/>
      <c r="AA150" s="297"/>
      <c r="AB150" s="298">
        <f>IF(OR(J150="Fail",ISBLANK(J150)),INDEX('Issue Code Table'!C:C,MATCH(N:N,'Issue Code Table'!A:A,0)),IF(M150="Critical",6,IF(M150="Significant",5,IF(M150="Moderate",3,2))))</f>
        <v>4</v>
      </c>
    </row>
    <row r="151" spans="1:28" ht="111" customHeight="1" x14ac:dyDescent="0.35">
      <c r="A151" s="340" t="s">
        <v>3262</v>
      </c>
      <c r="B151" s="340" t="s">
        <v>277</v>
      </c>
      <c r="C151" s="341" t="s">
        <v>278</v>
      </c>
      <c r="D151" s="340" t="s">
        <v>227</v>
      </c>
      <c r="E151" s="340" t="s">
        <v>3454</v>
      </c>
      <c r="F151" s="340" t="s">
        <v>2575</v>
      </c>
      <c r="G151" s="340" t="s">
        <v>2721</v>
      </c>
      <c r="H151" s="340" t="s">
        <v>6288</v>
      </c>
      <c r="I151" s="383"/>
      <c r="J151" s="366"/>
      <c r="K151" s="340" t="s">
        <v>6496</v>
      </c>
      <c r="L151" s="285" t="s">
        <v>7030</v>
      </c>
      <c r="M151" s="375" t="s">
        <v>154</v>
      </c>
      <c r="N151" s="285" t="s">
        <v>443</v>
      </c>
      <c r="O151" s="285" t="s">
        <v>1763</v>
      </c>
      <c r="P151" s="368"/>
      <c r="Q151" s="284" t="s">
        <v>3177</v>
      </c>
      <c r="R151" s="284" t="s">
        <v>2488</v>
      </c>
      <c r="S151" s="281" t="s">
        <v>2908</v>
      </c>
      <c r="T151" s="281"/>
      <c r="U151" s="281" t="s">
        <v>3033</v>
      </c>
      <c r="V151" s="281" t="s">
        <v>3653</v>
      </c>
      <c r="W151" s="281" t="s">
        <v>3832</v>
      </c>
      <c r="X151" s="369"/>
      <c r="Y151" s="288"/>
      <c r="Z151" s="289"/>
      <c r="AA151" s="289"/>
      <c r="AB151" s="290">
        <f>IF(OR(J151="Fail",ISBLANK(J151)),INDEX('Issue Code Table'!C:C,MATCH(N:N,'Issue Code Table'!A:A,0)),IF(M151="Critical",6,IF(M151="Significant",5,IF(M151="Moderate",3,2))))</f>
        <v>3</v>
      </c>
    </row>
    <row r="152" spans="1:28" ht="111" customHeight="1" x14ac:dyDescent="0.35">
      <c r="A152" s="291" t="s">
        <v>3263</v>
      </c>
      <c r="B152" s="291" t="s">
        <v>277</v>
      </c>
      <c r="C152" s="292" t="s">
        <v>278</v>
      </c>
      <c r="D152" s="291" t="s">
        <v>232</v>
      </c>
      <c r="E152" s="291" t="s">
        <v>3455</v>
      </c>
      <c r="F152" s="291" t="s">
        <v>2576</v>
      </c>
      <c r="G152" s="291" t="s">
        <v>2722</v>
      </c>
      <c r="H152" s="291" t="s">
        <v>6287</v>
      </c>
      <c r="I152" s="294"/>
      <c r="J152" s="370"/>
      <c r="K152" s="291" t="s">
        <v>6497</v>
      </c>
      <c r="L152" s="295"/>
      <c r="M152" s="372" t="s">
        <v>154</v>
      </c>
      <c r="N152" s="378" t="s">
        <v>443</v>
      </c>
      <c r="O152" s="378" t="s">
        <v>1763</v>
      </c>
      <c r="P152" s="373"/>
      <c r="Q152" s="379" t="s">
        <v>3177</v>
      </c>
      <c r="R152" s="379" t="s">
        <v>2489</v>
      </c>
      <c r="S152" s="339" t="s">
        <v>2909</v>
      </c>
      <c r="T152" s="339"/>
      <c r="U152" s="339" t="s">
        <v>3034</v>
      </c>
      <c r="V152" s="339" t="s">
        <v>3654</v>
      </c>
      <c r="W152" s="339" t="s">
        <v>3833</v>
      </c>
      <c r="X152" s="388"/>
      <c r="Y152" s="296"/>
      <c r="Z152" s="297"/>
      <c r="AA152" s="297"/>
      <c r="AB152" s="298">
        <f>IF(OR(J152="Fail",ISBLANK(J152)),INDEX('Issue Code Table'!C:C,MATCH(N:N,'Issue Code Table'!A:A,0)),IF(M152="Critical",6,IF(M152="Significant",5,IF(M152="Moderate",3,2))))</f>
        <v>3</v>
      </c>
    </row>
    <row r="153" spans="1:28" ht="111" customHeight="1" x14ac:dyDescent="0.35">
      <c r="A153" s="340" t="s">
        <v>3264</v>
      </c>
      <c r="B153" s="340" t="s">
        <v>277</v>
      </c>
      <c r="C153" s="341" t="s">
        <v>278</v>
      </c>
      <c r="D153" s="340" t="s">
        <v>232</v>
      </c>
      <c r="E153" s="340" t="s">
        <v>3456</v>
      </c>
      <c r="F153" s="340" t="s">
        <v>2577</v>
      </c>
      <c r="G153" s="340" t="s">
        <v>2723</v>
      </c>
      <c r="H153" s="340" t="s">
        <v>6278</v>
      </c>
      <c r="I153" s="383"/>
      <c r="J153" s="366"/>
      <c r="K153" s="340" t="s">
        <v>6498</v>
      </c>
      <c r="L153" s="285"/>
      <c r="M153" s="375" t="s">
        <v>154</v>
      </c>
      <c r="N153" s="376" t="s">
        <v>443</v>
      </c>
      <c r="O153" s="376" t="s">
        <v>1763</v>
      </c>
      <c r="P153" s="368"/>
      <c r="Q153" s="284" t="s">
        <v>3177</v>
      </c>
      <c r="R153" s="284" t="s">
        <v>2490</v>
      </c>
      <c r="S153" s="281" t="s">
        <v>2910</v>
      </c>
      <c r="T153" s="281"/>
      <c r="U153" s="281" t="s">
        <v>3035</v>
      </c>
      <c r="V153" s="281" t="s">
        <v>3655</v>
      </c>
      <c r="W153" s="281" t="s">
        <v>3834</v>
      </c>
      <c r="X153" s="369"/>
      <c r="Y153" s="288"/>
      <c r="Z153" s="289"/>
      <c r="AA153" s="289"/>
      <c r="AB153" s="290">
        <f>IF(OR(J153="Fail",ISBLANK(J153)),INDEX('Issue Code Table'!C:C,MATCH(N:N,'Issue Code Table'!A:A,0)),IF(M153="Critical",6,IF(M153="Significant",5,IF(M153="Moderate",3,2))))</f>
        <v>3</v>
      </c>
    </row>
    <row r="154" spans="1:28" ht="111" customHeight="1" x14ac:dyDescent="0.35">
      <c r="A154" s="291" t="s">
        <v>3265</v>
      </c>
      <c r="B154" s="291" t="s">
        <v>277</v>
      </c>
      <c r="C154" s="292" t="s">
        <v>278</v>
      </c>
      <c r="D154" s="291" t="s">
        <v>232</v>
      </c>
      <c r="E154" s="291" t="s">
        <v>3457</v>
      </c>
      <c r="F154" s="291" t="s">
        <v>2578</v>
      </c>
      <c r="G154" s="291" t="s">
        <v>2724</v>
      </c>
      <c r="H154" s="291" t="s">
        <v>6279</v>
      </c>
      <c r="I154" s="294"/>
      <c r="J154" s="370"/>
      <c r="K154" s="291" t="s">
        <v>6499</v>
      </c>
      <c r="L154" s="295" t="s">
        <v>6055</v>
      </c>
      <c r="M154" s="372" t="s">
        <v>143</v>
      </c>
      <c r="N154" s="378" t="s">
        <v>1480</v>
      </c>
      <c r="O154" s="378" t="s">
        <v>1481</v>
      </c>
      <c r="P154" s="373"/>
      <c r="Q154" s="379" t="s">
        <v>3178</v>
      </c>
      <c r="R154" s="379" t="s">
        <v>2491</v>
      </c>
      <c r="S154" s="339" t="s">
        <v>2911</v>
      </c>
      <c r="T154" s="339"/>
      <c r="U154" s="339" t="s">
        <v>3036</v>
      </c>
      <c r="V154" s="339" t="s">
        <v>3656</v>
      </c>
      <c r="W154" s="339" t="s">
        <v>3835</v>
      </c>
      <c r="X154" s="388"/>
      <c r="Y154" s="296"/>
      <c r="Z154" s="297"/>
      <c r="AA154" s="297"/>
      <c r="AB154" s="298">
        <f>IF(OR(J154="Fail",ISBLANK(J154)),INDEX('Issue Code Table'!C:C,MATCH(N:N,'Issue Code Table'!A:A,0)),IF(M154="Critical",6,IF(M154="Significant",5,IF(M154="Moderate",3,2))))</f>
        <v>5</v>
      </c>
    </row>
    <row r="155" spans="1:28" ht="111" customHeight="1" x14ac:dyDescent="0.35">
      <c r="A155" s="340" t="s">
        <v>3266</v>
      </c>
      <c r="B155" s="340" t="s">
        <v>277</v>
      </c>
      <c r="C155" s="341" t="s">
        <v>278</v>
      </c>
      <c r="D155" s="340" t="s">
        <v>232</v>
      </c>
      <c r="E155" s="340" t="s">
        <v>3458</v>
      </c>
      <c r="F155" s="340" t="s">
        <v>2579</v>
      </c>
      <c r="G155" s="340" t="s">
        <v>2725</v>
      </c>
      <c r="H155" s="340" t="s">
        <v>6280</v>
      </c>
      <c r="I155" s="383"/>
      <c r="J155" s="366"/>
      <c r="K155" s="340" t="s">
        <v>6500</v>
      </c>
      <c r="L155" s="285"/>
      <c r="M155" s="375" t="s">
        <v>143</v>
      </c>
      <c r="N155" s="376" t="s">
        <v>1787</v>
      </c>
      <c r="O155" s="376" t="s">
        <v>1788</v>
      </c>
      <c r="P155" s="368"/>
      <c r="Q155" s="284" t="s">
        <v>3178</v>
      </c>
      <c r="R155" s="284" t="s">
        <v>2492</v>
      </c>
      <c r="S155" s="281" t="s">
        <v>2912</v>
      </c>
      <c r="T155" s="281"/>
      <c r="U155" s="281" t="s">
        <v>3037</v>
      </c>
      <c r="V155" s="281" t="s">
        <v>3657</v>
      </c>
      <c r="W155" s="281" t="s">
        <v>3836</v>
      </c>
      <c r="X155" s="369"/>
      <c r="Y155" s="288"/>
      <c r="Z155" s="289"/>
      <c r="AA155" s="289"/>
      <c r="AB155" s="290">
        <f>IF(OR(J155="Fail",ISBLANK(J155)),INDEX('Issue Code Table'!C:C,MATCH(N:N,'Issue Code Table'!A:A,0)),IF(M155="Critical",6,IF(M155="Significant",5,IF(M155="Moderate",3,2))))</f>
        <v>6</v>
      </c>
    </row>
    <row r="156" spans="1:28" ht="111" customHeight="1" x14ac:dyDescent="0.35">
      <c r="A156" s="291" t="s">
        <v>1131</v>
      </c>
      <c r="B156" s="291" t="s">
        <v>388</v>
      </c>
      <c r="C156" s="304" t="s">
        <v>389</v>
      </c>
      <c r="D156" s="291" t="s">
        <v>232</v>
      </c>
      <c r="E156" s="291" t="s">
        <v>547</v>
      </c>
      <c r="F156" s="291" t="s">
        <v>267</v>
      </c>
      <c r="G156" s="291" t="s">
        <v>2780</v>
      </c>
      <c r="H156" s="291" t="s">
        <v>6226</v>
      </c>
      <c r="I156" s="293"/>
      <c r="J156" s="370"/>
      <c r="K156" s="291" t="s">
        <v>6501</v>
      </c>
      <c r="L156" s="294"/>
      <c r="M156" s="372" t="s">
        <v>143</v>
      </c>
      <c r="N156" s="378" t="s">
        <v>262</v>
      </c>
      <c r="O156" s="339" t="s">
        <v>263</v>
      </c>
      <c r="P156" s="373"/>
      <c r="Q156" s="379" t="s">
        <v>471</v>
      </c>
      <c r="R156" s="379" t="s">
        <v>472</v>
      </c>
      <c r="S156" s="339" t="s">
        <v>269</v>
      </c>
      <c r="T156" s="339"/>
      <c r="U156" s="339" t="s">
        <v>3093</v>
      </c>
      <c r="V156" s="339" t="s">
        <v>3658</v>
      </c>
      <c r="W156" s="339" t="s">
        <v>3837</v>
      </c>
      <c r="X156" s="374"/>
      <c r="Y156" s="296"/>
      <c r="Z156" s="297"/>
      <c r="AA156" s="297"/>
      <c r="AB156" s="298">
        <f>IF(OR(J156="Fail",ISBLANK(J156)),INDEX('Issue Code Table'!C:C,MATCH(N:N,'Issue Code Table'!A:A,0)),IF(M156="Critical",6,IF(M156="Significant",5,IF(M156="Moderate",3,2))))</f>
        <v>5</v>
      </c>
    </row>
    <row r="157" spans="1:28" ht="111" customHeight="1" x14ac:dyDescent="0.35">
      <c r="A157" s="340" t="s">
        <v>3267</v>
      </c>
      <c r="B157" s="340" t="s">
        <v>277</v>
      </c>
      <c r="C157" s="341" t="s">
        <v>278</v>
      </c>
      <c r="D157" s="340" t="s">
        <v>232</v>
      </c>
      <c r="E157" s="340" t="s">
        <v>3459</v>
      </c>
      <c r="F157" s="340" t="s">
        <v>1270</v>
      </c>
      <c r="G157" s="340" t="s">
        <v>7120</v>
      </c>
      <c r="H157" s="340" t="s">
        <v>6281</v>
      </c>
      <c r="I157" s="383"/>
      <c r="J157" s="366"/>
      <c r="K157" s="340" t="s">
        <v>6502</v>
      </c>
      <c r="L157" s="285" t="s">
        <v>7128</v>
      </c>
      <c r="M157" s="375" t="s">
        <v>143</v>
      </c>
      <c r="N157" s="376" t="s">
        <v>1787</v>
      </c>
      <c r="O157" s="376" t="s">
        <v>1788</v>
      </c>
      <c r="P157" s="368"/>
      <c r="Q157" s="284" t="s">
        <v>3178</v>
      </c>
      <c r="R157" s="284" t="s">
        <v>2493</v>
      </c>
      <c r="S157" s="281" t="s">
        <v>7121</v>
      </c>
      <c r="T157" s="281"/>
      <c r="U157" s="281" t="s">
        <v>7124</v>
      </c>
      <c r="V157" s="281" t="s">
        <v>7173</v>
      </c>
      <c r="W157" s="281" t="s">
        <v>3838</v>
      </c>
      <c r="X157" s="369"/>
      <c r="Y157" s="288"/>
      <c r="Z157" s="289"/>
      <c r="AA157" s="289"/>
      <c r="AB157" s="290">
        <f>IF(OR(J157="Fail",ISBLANK(J157)),INDEX('Issue Code Table'!C:C,MATCH(N:N,'Issue Code Table'!A:A,0)),IF(M157="Critical",6,IF(M157="Significant",5,IF(M157="Moderate",3,2))))</f>
        <v>6</v>
      </c>
    </row>
    <row r="158" spans="1:28" ht="104.15" customHeight="1" x14ac:dyDescent="0.35">
      <c r="A158" s="291" t="s">
        <v>3268</v>
      </c>
      <c r="B158" s="291" t="s">
        <v>277</v>
      </c>
      <c r="C158" s="292" t="s">
        <v>278</v>
      </c>
      <c r="D158" s="291" t="s">
        <v>232</v>
      </c>
      <c r="E158" s="291" t="s">
        <v>3460</v>
      </c>
      <c r="F158" s="291" t="s">
        <v>2577</v>
      </c>
      <c r="G158" s="291" t="s">
        <v>2726</v>
      </c>
      <c r="H158" s="291" t="s">
        <v>6282</v>
      </c>
      <c r="I158" s="294"/>
      <c r="J158" s="370"/>
      <c r="K158" s="291" t="s">
        <v>6503</v>
      </c>
      <c r="L158" s="295"/>
      <c r="M158" s="372" t="s">
        <v>143</v>
      </c>
      <c r="N158" s="378" t="s">
        <v>1787</v>
      </c>
      <c r="O158" s="378" t="s">
        <v>1788</v>
      </c>
      <c r="P158" s="373"/>
      <c r="Q158" s="379" t="s">
        <v>3178</v>
      </c>
      <c r="R158" s="379" t="s">
        <v>2494</v>
      </c>
      <c r="S158" s="339" t="s">
        <v>2910</v>
      </c>
      <c r="T158" s="339"/>
      <c r="U158" s="339" t="s">
        <v>3038</v>
      </c>
      <c r="V158" s="339" t="s">
        <v>3659</v>
      </c>
      <c r="W158" s="339" t="s">
        <v>3839</v>
      </c>
      <c r="X158" s="388"/>
      <c r="Y158" s="296"/>
      <c r="Z158" s="297"/>
      <c r="AA158" s="297"/>
      <c r="AB158" s="298">
        <f>IF(OR(J158="Fail",ISBLANK(J158)),INDEX('Issue Code Table'!C:C,MATCH(N:N,'Issue Code Table'!A:A,0)),IF(M158="Critical",6,IF(M158="Significant",5,IF(M158="Moderate",3,2))))</f>
        <v>6</v>
      </c>
    </row>
    <row r="159" spans="1:28" ht="145.4" customHeight="1" x14ac:dyDescent="0.35">
      <c r="A159" s="340" t="s">
        <v>3269</v>
      </c>
      <c r="B159" s="340" t="s">
        <v>277</v>
      </c>
      <c r="C159" s="341" t="s">
        <v>278</v>
      </c>
      <c r="D159" s="340" t="s">
        <v>227</v>
      </c>
      <c r="E159" s="340" t="s">
        <v>3461</v>
      </c>
      <c r="F159" s="340" t="s">
        <v>2580</v>
      </c>
      <c r="G159" s="340" t="s">
        <v>7033</v>
      </c>
      <c r="H159" s="340" t="s">
        <v>7038</v>
      </c>
      <c r="I159" s="383"/>
      <c r="J159" s="366"/>
      <c r="K159" s="340" t="s">
        <v>6504</v>
      </c>
      <c r="L159" s="324" t="s">
        <v>7034</v>
      </c>
      <c r="M159" s="375" t="s">
        <v>143</v>
      </c>
      <c r="N159" s="386" t="s">
        <v>452</v>
      </c>
      <c r="O159" s="386" t="s">
        <v>1758</v>
      </c>
      <c r="P159" s="368"/>
      <c r="Q159" s="284" t="s">
        <v>457</v>
      </c>
      <c r="R159" s="284" t="s">
        <v>2495</v>
      </c>
      <c r="S159" s="281" t="s">
        <v>2913</v>
      </c>
      <c r="T159" s="281" t="s">
        <v>7118</v>
      </c>
      <c r="U159" s="281" t="s">
        <v>7032</v>
      </c>
      <c r="V159" s="281" t="s">
        <v>7031</v>
      </c>
      <c r="W159" s="281" t="s">
        <v>6096</v>
      </c>
      <c r="X159" s="369"/>
      <c r="Y159" s="288"/>
      <c r="Z159" s="289"/>
      <c r="AA159" s="289"/>
      <c r="AB159" s="290">
        <f>IF(OR(J159="Fail",ISBLANK(J159)),INDEX('Issue Code Table'!C:C,MATCH(N:N,'Issue Code Table'!A:A,0)),IF(M159="Critical",6,IF(M159="Significant",5,IF(M159="Moderate",3,2))))</f>
        <v>5</v>
      </c>
    </row>
    <row r="160" spans="1:28" ht="111" customHeight="1" x14ac:dyDescent="0.35">
      <c r="A160" s="291" t="s">
        <v>3270</v>
      </c>
      <c r="B160" s="291" t="s">
        <v>277</v>
      </c>
      <c r="C160" s="292" t="s">
        <v>278</v>
      </c>
      <c r="D160" s="291" t="s">
        <v>232</v>
      </c>
      <c r="E160" s="291" t="s">
        <v>3462</v>
      </c>
      <c r="F160" s="291" t="s">
        <v>2581</v>
      </c>
      <c r="G160" s="291" t="s">
        <v>6092</v>
      </c>
      <c r="H160" s="291" t="s">
        <v>6285</v>
      </c>
      <c r="I160" s="294"/>
      <c r="J160" s="370"/>
      <c r="K160" s="291" t="s">
        <v>6505</v>
      </c>
      <c r="L160" s="295" t="s">
        <v>6091</v>
      </c>
      <c r="M160" s="372" t="s">
        <v>143</v>
      </c>
      <c r="N160" s="385" t="s">
        <v>452</v>
      </c>
      <c r="O160" s="385" t="s">
        <v>1758</v>
      </c>
      <c r="P160" s="373"/>
      <c r="Q160" s="379" t="s">
        <v>457</v>
      </c>
      <c r="R160" s="379" t="s">
        <v>460</v>
      </c>
      <c r="S160" s="339" t="s">
        <v>461</v>
      </c>
      <c r="T160" s="339"/>
      <c r="U160" s="339" t="s">
        <v>6093</v>
      </c>
      <c r="V160" s="339" t="s">
        <v>6094</v>
      </c>
      <c r="W160" s="339" t="s">
        <v>6095</v>
      </c>
      <c r="X160" s="388"/>
      <c r="Y160" s="296"/>
      <c r="Z160" s="297"/>
      <c r="AA160" s="297"/>
      <c r="AB160" s="298">
        <f>IF(OR(J160="Fail",ISBLANK(J160)),INDEX('Issue Code Table'!C:C,MATCH(N:N,'Issue Code Table'!A:A,0)),IF(M160="Critical",6,IF(M160="Significant",5,IF(M160="Moderate",3,2))))</f>
        <v>5</v>
      </c>
    </row>
    <row r="161" spans="1:28" ht="111" customHeight="1" x14ac:dyDescent="0.35">
      <c r="A161" s="340" t="s">
        <v>3271</v>
      </c>
      <c r="B161" s="340" t="s">
        <v>277</v>
      </c>
      <c r="C161" s="341" t="s">
        <v>278</v>
      </c>
      <c r="D161" s="340" t="s">
        <v>232</v>
      </c>
      <c r="E161" s="340" t="s">
        <v>3463</v>
      </c>
      <c r="F161" s="340" t="s">
        <v>2582</v>
      </c>
      <c r="G161" s="340" t="s">
        <v>7126</v>
      </c>
      <c r="H161" s="340" t="s">
        <v>6352</v>
      </c>
      <c r="I161" s="383"/>
      <c r="J161" s="366"/>
      <c r="K161" s="340" t="s">
        <v>6506</v>
      </c>
      <c r="L161" s="285" t="s">
        <v>7232</v>
      </c>
      <c r="M161" s="375" t="s">
        <v>143</v>
      </c>
      <c r="N161" s="376" t="s">
        <v>1787</v>
      </c>
      <c r="O161" s="376" t="s">
        <v>1788</v>
      </c>
      <c r="P161" s="368"/>
      <c r="Q161" s="284" t="s">
        <v>457</v>
      </c>
      <c r="R161" s="284" t="s">
        <v>464</v>
      </c>
      <c r="S161" s="281" t="s">
        <v>7125</v>
      </c>
      <c r="T161" s="281"/>
      <c r="U161" s="281" t="s">
        <v>7127</v>
      </c>
      <c r="V161" s="281" t="s">
        <v>7123</v>
      </c>
      <c r="W161" s="281" t="s">
        <v>3840</v>
      </c>
      <c r="X161" s="369"/>
      <c r="Y161" s="288"/>
      <c r="Z161" s="289"/>
      <c r="AA161" s="289"/>
      <c r="AB161" s="290">
        <f>IF(OR(J161="Fail",ISBLANK(J161)),INDEX('Issue Code Table'!C:C,MATCH(N:N,'Issue Code Table'!A:A,0)),IF(M161="Critical",6,IF(M161="Significant",5,IF(M161="Moderate",3,2))))</f>
        <v>6</v>
      </c>
    </row>
    <row r="162" spans="1:28" ht="111" customHeight="1" x14ac:dyDescent="0.35">
      <c r="A162" s="291" t="s">
        <v>3272</v>
      </c>
      <c r="B162" s="291" t="s">
        <v>277</v>
      </c>
      <c r="C162" s="292" t="s">
        <v>278</v>
      </c>
      <c r="D162" s="291" t="s">
        <v>232</v>
      </c>
      <c r="E162" s="291" t="s">
        <v>3464</v>
      </c>
      <c r="F162" s="291" t="s">
        <v>2583</v>
      </c>
      <c r="G162" s="291" t="s">
        <v>7187</v>
      </c>
      <c r="H162" s="291" t="s">
        <v>6234</v>
      </c>
      <c r="I162" s="294"/>
      <c r="J162" s="370"/>
      <c r="K162" s="291" t="s">
        <v>6507</v>
      </c>
      <c r="L162" s="295" t="s">
        <v>7013</v>
      </c>
      <c r="M162" s="372" t="s">
        <v>143</v>
      </c>
      <c r="N162" s="385" t="s">
        <v>452</v>
      </c>
      <c r="O162" s="385" t="s">
        <v>1758</v>
      </c>
      <c r="P162" s="373"/>
      <c r="Q162" s="379" t="s">
        <v>457</v>
      </c>
      <c r="R162" s="379" t="s">
        <v>469</v>
      </c>
      <c r="S162" s="339" t="s">
        <v>465</v>
      </c>
      <c r="T162" s="339"/>
      <c r="U162" s="339" t="s">
        <v>7188</v>
      </c>
      <c r="V162" s="339" t="s">
        <v>7182</v>
      </c>
      <c r="W162" s="339" t="s">
        <v>7183</v>
      </c>
      <c r="X162" s="388"/>
      <c r="Y162" s="296"/>
      <c r="Z162" s="297"/>
      <c r="AA162" s="297"/>
      <c r="AB162" s="298">
        <f>IF(OR(J162="Fail",ISBLANK(J162)),INDEX('Issue Code Table'!C:C,MATCH(N:N,'Issue Code Table'!A:A,0)),IF(M162="Critical",6,IF(M162="Significant",5,IF(M162="Moderate",3,2))))</f>
        <v>5</v>
      </c>
    </row>
    <row r="163" spans="1:28" ht="111" customHeight="1" x14ac:dyDescent="0.35">
      <c r="A163" s="340" t="s">
        <v>3273</v>
      </c>
      <c r="B163" s="340" t="s">
        <v>239</v>
      </c>
      <c r="C163" s="341" t="s">
        <v>240</v>
      </c>
      <c r="D163" s="340" t="s">
        <v>232</v>
      </c>
      <c r="E163" s="340" t="s">
        <v>3466</v>
      </c>
      <c r="F163" s="340" t="s">
        <v>2584</v>
      </c>
      <c r="G163" s="340" t="s">
        <v>2727</v>
      </c>
      <c r="H163" s="340" t="s">
        <v>6319</v>
      </c>
      <c r="I163" s="383"/>
      <c r="J163" s="366"/>
      <c r="K163" s="340" t="s">
        <v>6508</v>
      </c>
      <c r="L163" s="285"/>
      <c r="M163" s="375" t="s">
        <v>143</v>
      </c>
      <c r="N163" s="386" t="s">
        <v>1480</v>
      </c>
      <c r="O163" s="386" t="s">
        <v>1481</v>
      </c>
      <c r="P163" s="368"/>
      <c r="Q163" s="284" t="s">
        <v>447</v>
      </c>
      <c r="R163" s="284" t="s">
        <v>2496</v>
      </c>
      <c r="S163" s="281" t="s">
        <v>449</v>
      </c>
      <c r="T163" s="281"/>
      <c r="U163" s="281" t="s">
        <v>3039</v>
      </c>
      <c r="V163" s="281" t="s">
        <v>3660</v>
      </c>
      <c r="W163" s="281" t="s">
        <v>3841</v>
      </c>
      <c r="X163" s="369"/>
      <c r="Y163" s="288"/>
      <c r="Z163" s="289"/>
      <c r="AA163" s="289"/>
      <c r="AB163" s="290">
        <f>IF(OR(J163="Fail",ISBLANK(J163)),INDEX('Issue Code Table'!C:C,MATCH(N:N,'Issue Code Table'!A:A,0)),IF(M163="Critical",6,IF(M163="Significant",5,IF(M163="Moderate",3,2))))</f>
        <v>5</v>
      </c>
    </row>
    <row r="164" spans="1:28" ht="111" customHeight="1" x14ac:dyDescent="0.35">
      <c r="A164" s="291" t="s">
        <v>3274</v>
      </c>
      <c r="B164" s="291" t="s">
        <v>239</v>
      </c>
      <c r="C164" s="292" t="s">
        <v>240</v>
      </c>
      <c r="D164" s="291" t="s">
        <v>232</v>
      </c>
      <c r="E164" s="291" t="s">
        <v>3467</v>
      </c>
      <c r="F164" s="291" t="s">
        <v>2585</v>
      </c>
      <c r="G164" s="291" t="s">
        <v>2728</v>
      </c>
      <c r="H164" s="291" t="s">
        <v>6232</v>
      </c>
      <c r="I164" s="294"/>
      <c r="J164" s="370"/>
      <c r="K164" s="291" t="s">
        <v>6509</v>
      </c>
      <c r="L164" s="295"/>
      <c r="M164" s="372" t="s">
        <v>143</v>
      </c>
      <c r="N164" s="385" t="s">
        <v>1480</v>
      </c>
      <c r="O164" s="385" t="s">
        <v>1481</v>
      </c>
      <c r="P164" s="373"/>
      <c r="Q164" s="379" t="s">
        <v>447</v>
      </c>
      <c r="R164" s="379" t="s">
        <v>2497</v>
      </c>
      <c r="S164" s="339" t="s">
        <v>2914</v>
      </c>
      <c r="T164" s="339"/>
      <c r="U164" s="339" t="s">
        <v>3040</v>
      </c>
      <c r="V164" s="339" t="s">
        <v>3661</v>
      </c>
      <c r="W164" s="339" t="s">
        <v>3842</v>
      </c>
      <c r="X164" s="388"/>
      <c r="Y164" s="296"/>
      <c r="Z164" s="297"/>
      <c r="AA164" s="297"/>
      <c r="AB164" s="298">
        <f>IF(OR(J164="Fail",ISBLANK(J164)),INDEX('Issue Code Table'!C:C,MATCH(N:N,'Issue Code Table'!A:A,0)),IF(M164="Critical",6,IF(M164="Significant",5,IF(M164="Moderate",3,2))))</f>
        <v>5</v>
      </c>
    </row>
    <row r="165" spans="1:28" ht="111" customHeight="1" x14ac:dyDescent="0.35">
      <c r="A165" s="340" t="s">
        <v>3275</v>
      </c>
      <c r="B165" s="340" t="s">
        <v>147</v>
      </c>
      <c r="C165" s="341" t="s">
        <v>148</v>
      </c>
      <c r="D165" s="340" t="s">
        <v>232</v>
      </c>
      <c r="E165" s="340" t="s">
        <v>3468</v>
      </c>
      <c r="F165" s="340" t="s">
        <v>2586</v>
      </c>
      <c r="G165" s="340" t="s">
        <v>7122</v>
      </c>
      <c r="H165" s="340" t="s">
        <v>6318</v>
      </c>
      <c r="I165" s="383"/>
      <c r="J165" s="366"/>
      <c r="K165" s="340" t="s">
        <v>6510</v>
      </c>
      <c r="L165" s="285"/>
      <c r="M165" s="375" t="s">
        <v>143</v>
      </c>
      <c r="N165" s="386" t="s">
        <v>1480</v>
      </c>
      <c r="O165" s="386" t="s">
        <v>1481</v>
      </c>
      <c r="P165" s="368"/>
      <c r="Q165" s="284" t="s">
        <v>447</v>
      </c>
      <c r="R165" s="284" t="s">
        <v>2498</v>
      </c>
      <c r="S165" s="281" t="s">
        <v>1272</v>
      </c>
      <c r="T165" s="281" t="s">
        <v>7061</v>
      </c>
      <c r="U165" s="281" t="s">
        <v>3041</v>
      </c>
      <c r="V165" s="281" t="s">
        <v>3662</v>
      </c>
      <c r="W165" s="281" t="s">
        <v>3843</v>
      </c>
      <c r="X165" s="369"/>
      <c r="Y165" s="288"/>
      <c r="Z165" s="289"/>
      <c r="AA165" s="289"/>
      <c r="AB165" s="290">
        <f>IF(OR(J165="Fail",ISBLANK(J165)),INDEX('Issue Code Table'!C:C,MATCH(N:N,'Issue Code Table'!A:A,0)),IF(M165="Critical",6,IF(M165="Significant",5,IF(M165="Moderate",3,2))))</f>
        <v>5</v>
      </c>
    </row>
    <row r="166" spans="1:28" ht="111" customHeight="1" x14ac:dyDescent="0.35">
      <c r="A166" s="291" t="s">
        <v>3276</v>
      </c>
      <c r="B166" s="291" t="s">
        <v>239</v>
      </c>
      <c r="C166" s="292" t="s">
        <v>240</v>
      </c>
      <c r="D166" s="291" t="s">
        <v>232</v>
      </c>
      <c r="E166" s="291" t="s">
        <v>3469</v>
      </c>
      <c r="F166" s="291" t="s">
        <v>863</v>
      </c>
      <c r="G166" s="291" t="s">
        <v>2729</v>
      </c>
      <c r="H166" s="291" t="s">
        <v>6321</v>
      </c>
      <c r="I166" s="294"/>
      <c r="J166" s="370"/>
      <c r="K166" s="291" t="s">
        <v>6511</v>
      </c>
      <c r="L166" s="295"/>
      <c r="M166" s="372" t="s">
        <v>143</v>
      </c>
      <c r="N166" s="385" t="s">
        <v>1480</v>
      </c>
      <c r="O166" s="385" t="s">
        <v>1481</v>
      </c>
      <c r="P166" s="373"/>
      <c r="Q166" s="379" t="s">
        <v>447</v>
      </c>
      <c r="R166" s="379" t="s">
        <v>2499</v>
      </c>
      <c r="S166" s="339" t="s">
        <v>1293</v>
      </c>
      <c r="T166" s="339"/>
      <c r="U166" s="339" t="s">
        <v>3042</v>
      </c>
      <c r="V166" s="339" t="s">
        <v>3663</v>
      </c>
      <c r="W166" s="339" t="s">
        <v>3844</v>
      </c>
      <c r="X166" s="388"/>
      <c r="Y166" s="296"/>
      <c r="Z166" s="297"/>
      <c r="AA166" s="297"/>
      <c r="AB166" s="298">
        <f>IF(OR(J166="Fail",ISBLANK(J166)),INDEX('Issue Code Table'!C:C,MATCH(N:N,'Issue Code Table'!A:A,0)),IF(M166="Critical",6,IF(M166="Significant",5,IF(M166="Moderate",3,2))))</f>
        <v>5</v>
      </c>
    </row>
    <row r="167" spans="1:28" ht="111" customHeight="1" x14ac:dyDescent="0.35">
      <c r="A167" s="340" t="s">
        <v>1132</v>
      </c>
      <c r="B167" s="340" t="s">
        <v>192</v>
      </c>
      <c r="C167" s="343" t="s">
        <v>397</v>
      </c>
      <c r="D167" s="340" t="s">
        <v>232</v>
      </c>
      <c r="E167" s="340" t="s">
        <v>1133</v>
      </c>
      <c r="F167" s="340" t="s">
        <v>1134</v>
      </c>
      <c r="G167" s="340" t="s">
        <v>2781</v>
      </c>
      <c r="H167" s="340" t="s">
        <v>6222</v>
      </c>
      <c r="I167" s="383"/>
      <c r="J167" s="366"/>
      <c r="K167" s="340" t="s">
        <v>6512</v>
      </c>
      <c r="L167" s="284"/>
      <c r="M167" s="375" t="s">
        <v>143</v>
      </c>
      <c r="N167" s="376" t="s">
        <v>1135</v>
      </c>
      <c r="O167" s="376" t="s">
        <v>1136</v>
      </c>
      <c r="P167" s="368"/>
      <c r="Q167" s="284" t="s">
        <v>471</v>
      </c>
      <c r="R167" s="284" t="s">
        <v>474</v>
      </c>
      <c r="S167" s="281" t="s">
        <v>1137</v>
      </c>
      <c r="T167" s="281"/>
      <c r="U167" s="281" t="s">
        <v>3094</v>
      </c>
      <c r="V167" s="281" t="s">
        <v>3664</v>
      </c>
      <c r="W167" s="281" t="s">
        <v>3845</v>
      </c>
      <c r="X167" s="377"/>
      <c r="Y167" s="288"/>
      <c r="Z167" s="289"/>
      <c r="AA167" s="289"/>
      <c r="AB167" s="290">
        <f>IF(OR(J167="Fail",ISBLANK(J167)),INDEX('Issue Code Table'!C:C,MATCH(N:N,'Issue Code Table'!A:A,0)),IF(M167="Critical",6,IF(M167="Significant",5,IF(M167="Moderate",3,2))))</f>
        <v>6</v>
      </c>
    </row>
    <row r="168" spans="1:28" ht="111" customHeight="1" x14ac:dyDescent="0.35">
      <c r="A168" s="291" t="s">
        <v>3277</v>
      </c>
      <c r="B168" s="291" t="s">
        <v>270</v>
      </c>
      <c r="C168" s="292" t="s">
        <v>271</v>
      </c>
      <c r="D168" s="291" t="s">
        <v>232</v>
      </c>
      <c r="E168" s="291" t="s">
        <v>3470</v>
      </c>
      <c r="F168" s="291" t="s">
        <v>2587</v>
      </c>
      <c r="G168" s="291" t="s">
        <v>2730</v>
      </c>
      <c r="H168" s="291" t="s">
        <v>4823</v>
      </c>
      <c r="I168" s="294"/>
      <c r="J168" s="370"/>
      <c r="K168" s="291" t="s">
        <v>4968</v>
      </c>
      <c r="L168" s="295"/>
      <c r="M168" s="372" t="s">
        <v>143</v>
      </c>
      <c r="N168" s="385" t="s">
        <v>1480</v>
      </c>
      <c r="O168" s="385" t="s">
        <v>1481</v>
      </c>
      <c r="P168" s="373"/>
      <c r="Q168" s="379" t="s">
        <v>447</v>
      </c>
      <c r="R168" s="379" t="s">
        <v>2500</v>
      </c>
      <c r="S168" s="339" t="s">
        <v>2915</v>
      </c>
      <c r="T168" s="339"/>
      <c r="U168" s="339" t="s">
        <v>3043</v>
      </c>
      <c r="V168" s="339" t="s">
        <v>3665</v>
      </c>
      <c r="W168" s="339" t="s">
        <v>3846</v>
      </c>
      <c r="X168" s="388"/>
      <c r="Y168" s="296"/>
      <c r="Z168" s="297"/>
      <c r="AA168" s="297"/>
      <c r="AB168" s="298">
        <f>IF(OR(J168="Fail",ISBLANK(J168)),INDEX('Issue Code Table'!C:C,MATCH(N:N,'Issue Code Table'!A:A,0)),IF(M168="Critical",6,IF(M168="Significant",5,IF(M168="Moderate",3,2))))</f>
        <v>5</v>
      </c>
    </row>
    <row r="169" spans="1:28" ht="111" customHeight="1" x14ac:dyDescent="0.35">
      <c r="A169" s="340" t="s">
        <v>3278</v>
      </c>
      <c r="B169" s="340" t="s">
        <v>147</v>
      </c>
      <c r="C169" s="341" t="s">
        <v>148</v>
      </c>
      <c r="D169" s="340" t="s">
        <v>232</v>
      </c>
      <c r="E169" s="340" t="s">
        <v>3471</v>
      </c>
      <c r="F169" s="340" t="s">
        <v>2588</v>
      </c>
      <c r="G169" s="340" t="s">
        <v>2731</v>
      </c>
      <c r="H169" s="340" t="s">
        <v>6354</v>
      </c>
      <c r="I169" s="383"/>
      <c r="J169" s="366"/>
      <c r="K169" s="340" t="s">
        <v>6513</v>
      </c>
      <c r="L169" s="285"/>
      <c r="M169" s="375" t="s">
        <v>143</v>
      </c>
      <c r="N169" s="386" t="s">
        <v>1480</v>
      </c>
      <c r="O169" s="386" t="s">
        <v>1481</v>
      </c>
      <c r="P169" s="368"/>
      <c r="Q169" s="284" t="s">
        <v>447</v>
      </c>
      <c r="R169" s="284" t="s">
        <v>2501</v>
      </c>
      <c r="S169" s="281" t="s">
        <v>979</v>
      </c>
      <c r="T169" s="281"/>
      <c r="U169" s="281" t="s">
        <v>3044</v>
      </c>
      <c r="V169" s="281" t="s">
        <v>3666</v>
      </c>
      <c r="W169" s="281" t="s">
        <v>3847</v>
      </c>
      <c r="X169" s="369"/>
      <c r="Y169" s="288"/>
      <c r="Z169" s="289"/>
      <c r="AA169" s="289"/>
      <c r="AB169" s="290">
        <f>IF(OR(J169="Fail",ISBLANK(J169)),INDEX('Issue Code Table'!C:C,MATCH(N:N,'Issue Code Table'!A:A,0)),IF(M169="Critical",6,IF(M169="Significant",5,IF(M169="Moderate",3,2))))</f>
        <v>5</v>
      </c>
    </row>
    <row r="170" spans="1:28" ht="111" customHeight="1" x14ac:dyDescent="0.35">
      <c r="A170" s="291" t="s">
        <v>3279</v>
      </c>
      <c r="B170" s="291" t="s">
        <v>147</v>
      </c>
      <c r="C170" s="292" t="s">
        <v>148</v>
      </c>
      <c r="D170" s="291" t="s">
        <v>232</v>
      </c>
      <c r="E170" s="291" t="s">
        <v>3472</v>
      </c>
      <c r="F170" s="291" t="s">
        <v>2588</v>
      </c>
      <c r="G170" s="291" t="s">
        <v>2732</v>
      </c>
      <c r="H170" s="291" t="s">
        <v>6208</v>
      </c>
      <c r="I170" s="294"/>
      <c r="J170" s="370"/>
      <c r="K170" s="291" t="s">
        <v>6514</v>
      </c>
      <c r="L170" s="295"/>
      <c r="M170" s="372" t="s">
        <v>143</v>
      </c>
      <c r="N170" s="385" t="s">
        <v>1480</v>
      </c>
      <c r="O170" s="385" t="s">
        <v>1481</v>
      </c>
      <c r="P170" s="373"/>
      <c r="Q170" s="379" t="s">
        <v>447</v>
      </c>
      <c r="R170" s="379" t="s">
        <v>2502</v>
      </c>
      <c r="S170" s="339" t="s">
        <v>979</v>
      </c>
      <c r="T170" s="339"/>
      <c r="U170" s="339" t="s">
        <v>3045</v>
      </c>
      <c r="V170" s="339" t="s">
        <v>3667</v>
      </c>
      <c r="W170" s="339" t="s">
        <v>3848</v>
      </c>
      <c r="X170" s="388"/>
      <c r="Y170" s="296"/>
      <c r="Z170" s="297"/>
      <c r="AA170" s="297"/>
      <c r="AB170" s="298">
        <f>IF(OR(J170="Fail",ISBLANK(J170)),INDEX('Issue Code Table'!C:C,MATCH(N:N,'Issue Code Table'!A:A,0)),IF(M170="Critical",6,IF(M170="Significant",5,IF(M170="Moderate",3,2))))</f>
        <v>5</v>
      </c>
    </row>
    <row r="171" spans="1:28" ht="111" customHeight="1" x14ac:dyDescent="0.35">
      <c r="A171" s="340" t="s">
        <v>3280</v>
      </c>
      <c r="B171" s="340" t="s">
        <v>270</v>
      </c>
      <c r="C171" s="341" t="s">
        <v>271</v>
      </c>
      <c r="D171" s="340" t="s">
        <v>232</v>
      </c>
      <c r="E171" s="340" t="s">
        <v>3473</v>
      </c>
      <c r="F171" s="340" t="s">
        <v>2589</v>
      </c>
      <c r="G171" s="340" t="s">
        <v>2733</v>
      </c>
      <c r="H171" s="340" t="s">
        <v>4730</v>
      </c>
      <c r="I171" s="383"/>
      <c r="J171" s="366"/>
      <c r="K171" s="340" t="s">
        <v>4903</v>
      </c>
      <c r="L171" s="285"/>
      <c r="M171" s="375" t="s">
        <v>143</v>
      </c>
      <c r="N171" s="386" t="s">
        <v>1480</v>
      </c>
      <c r="O171" s="386" t="s">
        <v>1481</v>
      </c>
      <c r="P171" s="368"/>
      <c r="Q171" s="284" t="s">
        <v>448</v>
      </c>
      <c r="R171" s="284" t="s">
        <v>2503</v>
      </c>
      <c r="S171" s="281" t="s">
        <v>809</v>
      </c>
      <c r="T171" s="281"/>
      <c r="U171" s="281" t="s">
        <v>3046</v>
      </c>
      <c r="V171" s="281" t="s">
        <v>3668</v>
      </c>
      <c r="W171" s="281" t="s">
        <v>3849</v>
      </c>
      <c r="X171" s="369"/>
      <c r="Y171" s="288"/>
      <c r="Z171" s="289"/>
      <c r="AA171" s="289"/>
      <c r="AB171" s="290">
        <f>IF(OR(J171="Fail",ISBLANK(J171)),INDEX('Issue Code Table'!C:C,MATCH(N:N,'Issue Code Table'!A:A,0)),IF(M171="Critical",6,IF(M171="Significant",5,IF(M171="Moderate",3,2))))</f>
        <v>5</v>
      </c>
    </row>
    <row r="172" spans="1:28" ht="111" customHeight="1" x14ac:dyDescent="0.35">
      <c r="A172" s="291" t="s">
        <v>3281</v>
      </c>
      <c r="B172" s="291" t="s">
        <v>270</v>
      </c>
      <c r="C172" s="292" t="s">
        <v>271</v>
      </c>
      <c r="D172" s="291" t="s">
        <v>232</v>
      </c>
      <c r="E172" s="291" t="s">
        <v>3474</v>
      </c>
      <c r="F172" s="291" t="s">
        <v>2590</v>
      </c>
      <c r="G172" s="291" t="s">
        <v>2734</v>
      </c>
      <c r="H172" s="291" t="s">
        <v>4827</v>
      </c>
      <c r="I172" s="294"/>
      <c r="J172" s="370"/>
      <c r="K172" s="291" t="s">
        <v>4972</v>
      </c>
      <c r="L172" s="295"/>
      <c r="M172" s="372" t="s">
        <v>143</v>
      </c>
      <c r="N172" s="385" t="s">
        <v>1480</v>
      </c>
      <c r="O172" s="385" t="s">
        <v>1481</v>
      </c>
      <c r="P172" s="373"/>
      <c r="Q172" s="379" t="s">
        <v>448</v>
      </c>
      <c r="R172" s="379" t="s">
        <v>2504</v>
      </c>
      <c r="S172" s="339" t="s">
        <v>811</v>
      </c>
      <c r="T172" s="339"/>
      <c r="U172" s="339" t="s">
        <v>3047</v>
      </c>
      <c r="V172" s="339" t="s">
        <v>3669</v>
      </c>
      <c r="W172" s="339" t="s">
        <v>3850</v>
      </c>
      <c r="X172" s="388"/>
      <c r="Y172" s="296"/>
      <c r="Z172" s="297"/>
      <c r="AA172" s="297"/>
      <c r="AB172" s="298">
        <f>IF(OR(J172="Fail",ISBLANK(J172)),INDEX('Issue Code Table'!C:C,MATCH(N:N,'Issue Code Table'!A:A,0)),IF(M172="Critical",6,IF(M172="Significant",5,IF(M172="Moderate",3,2))))</f>
        <v>5</v>
      </c>
    </row>
    <row r="173" spans="1:28" ht="111" customHeight="1" x14ac:dyDescent="0.35">
      <c r="A173" s="340" t="s">
        <v>3282</v>
      </c>
      <c r="B173" s="340" t="s">
        <v>388</v>
      </c>
      <c r="C173" s="344" t="s">
        <v>389</v>
      </c>
      <c r="D173" s="340" t="s">
        <v>232</v>
      </c>
      <c r="E173" s="340" t="s">
        <v>3476</v>
      </c>
      <c r="F173" s="340" t="s">
        <v>2591</v>
      </c>
      <c r="G173" s="340" t="s">
        <v>2735</v>
      </c>
      <c r="H173" s="340" t="s">
        <v>6242</v>
      </c>
      <c r="I173" s="383"/>
      <c r="J173" s="366"/>
      <c r="K173" s="340" t="s">
        <v>6515</v>
      </c>
      <c r="L173" s="285"/>
      <c r="M173" s="375" t="s">
        <v>143</v>
      </c>
      <c r="N173" s="389" t="s">
        <v>401</v>
      </c>
      <c r="O173" s="376" t="s">
        <v>1518</v>
      </c>
      <c r="P173" s="368"/>
      <c r="Q173" s="284" t="s">
        <v>494</v>
      </c>
      <c r="R173" s="284" t="s">
        <v>2505</v>
      </c>
      <c r="S173" s="281" t="s">
        <v>2916</v>
      </c>
      <c r="T173" s="281"/>
      <c r="U173" s="281" t="s">
        <v>3048</v>
      </c>
      <c r="V173" s="281" t="s">
        <v>3670</v>
      </c>
      <c r="W173" s="281" t="s">
        <v>3851</v>
      </c>
      <c r="X173" s="369"/>
      <c r="Y173" s="288"/>
      <c r="Z173" s="289"/>
      <c r="AA173" s="289"/>
      <c r="AB173" s="290">
        <f>IF(OR(J173="Fail",ISBLANK(J173)),INDEX('Issue Code Table'!C:C,MATCH(N:N,'Issue Code Table'!A:A,0)),IF(M173="Critical",6,IF(M173="Significant",5,IF(M173="Moderate",3,2))))</f>
        <v>5</v>
      </c>
    </row>
    <row r="174" spans="1:28" ht="111" customHeight="1" x14ac:dyDescent="0.35">
      <c r="A174" s="291" t="s">
        <v>3283</v>
      </c>
      <c r="B174" s="291" t="s">
        <v>270</v>
      </c>
      <c r="C174" s="292" t="s">
        <v>271</v>
      </c>
      <c r="D174" s="291" t="s">
        <v>227</v>
      </c>
      <c r="E174" s="291" t="s">
        <v>3477</v>
      </c>
      <c r="F174" s="291" t="s">
        <v>1238</v>
      </c>
      <c r="G174" s="291" t="s">
        <v>2736</v>
      </c>
      <c r="H174" s="291" t="s">
        <v>6240</v>
      </c>
      <c r="I174" s="294"/>
      <c r="J174" s="370"/>
      <c r="K174" s="291" t="s">
        <v>6516</v>
      </c>
      <c r="L174" s="295"/>
      <c r="M174" s="372" t="s">
        <v>154</v>
      </c>
      <c r="N174" s="378" t="s">
        <v>197</v>
      </c>
      <c r="O174" s="378" t="s">
        <v>198</v>
      </c>
      <c r="P174" s="373"/>
      <c r="Q174" s="379" t="s">
        <v>494</v>
      </c>
      <c r="R174" s="379" t="s">
        <v>2506</v>
      </c>
      <c r="S174" s="339" t="s">
        <v>394</v>
      </c>
      <c r="T174" s="339"/>
      <c r="U174" s="339" t="s">
        <v>3049</v>
      </c>
      <c r="V174" s="339" t="s">
        <v>3671</v>
      </c>
      <c r="W174" s="339" t="s">
        <v>3852</v>
      </c>
      <c r="X174" s="388"/>
      <c r="Y174" s="296"/>
      <c r="Z174" s="297"/>
      <c r="AA174" s="297"/>
      <c r="AB174" s="298">
        <f>IF(OR(J174="Fail",ISBLANK(J174)),INDEX('Issue Code Table'!C:C,MATCH(N:N,'Issue Code Table'!A:A,0)),IF(M174="Critical",6,IF(M174="Significant",5,IF(M174="Moderate",3,2))))</f>
        <v>4</v>
      </c>
    </row>
    <row r="175" spans="1:28" ht="111" customHeight="1" x14ac:dyDescent="0.35">
      <c r="A175" s="340" t="s">
        <v>3284</v>
      </c>
      <c r="B175" s="340" t="s">
        <v>388</v>
      </c>
      <c r="C175" s="344" t="s">
        <v>389</v>
      </c>
      <c r="D175" s="340" t="s">
        <v>227</v>
      </c>
      <c r="E175" s="340" t="s">
        <v>3478</v>
      </c>
      <c r="F175" s="340" t="s">
        <v>2592</v>
      </c>
      <c r="G175" s="340" t="s">
        <v>2737</v>
      </c>
      <c r="H175" s="340" t="s">
        <v>6241</v>
      </c>
      <c r="I175" s="383"/>
      <c r="J175" s="366"/>
      <c r="K175" s="340" t="s">
        <v>6517</v>
      </c>
      <c r="L175" s="285"/>
      <c r="M175" s="375" t="s">
        <v>218</v>
      </c>
      <c r="N175" s="389" t="s">
        <v>1529</v>
      </c>
      <c r="O175" s="376" t="s">
        <v>1530</v>
      </c>
      <c r="P175" s="368"/>
      <c r="Q175" s="284" t="s">
        <v>494</v>
      </c>
      <c r="R175" s="284" t="s">
        <v>2507</v>
      </c>
      <c r="S175" s="281" t="s">
        <v>387</v>
      </c>
      <c r="T175" s="281"/>
      <c r="U175" s="281" t="s">
        <v>3050</v>
      </c>
      <c r="V175" s="281" t="s">
        <v>3672</v>
      </c>
      <c r="W175" s="281" t="s">
        <v>3853</v>
      </c>
      <c r="X175" s="369"/>
      <c r="Y175" s="288"/>
      <c r="Z175" s="289"/>
      <c r="AA175" s="289"/>
      <c r="AB175" s="290">
        <f>IF(OR(J175="Fail",ISBLANK(J175)),INDEX('Issue Code Table'!C:C,MATCH(N:N,'Issue Code Table'!A:A,0)),IF(M175="Critical",6,IF(M175="Significant",5,IF(M175="Moderate",3,2))))</f>
        <v>2</v>
      </c>
    </row>
    <row r="176" spans="1:28" ht="111" customHeight="1" x14ac:dyDescent="0.35">
      <c r="A176" s="291" t="s">
        <v>3285</v>
      </c>
      <c r="B176" s="291" t="s">
        <v>239</v>
      </c>
      <c r="C176" s="292" t="s">
        <v>240</v>
      </c>
      <c r="D176" s="291" t="s">
        <v>232</v>
      </c>
      <c r="E176" s="291" t="s">
        <v>3479</v>
      </c>
      <c r="F176" s="291" t="s">
        <v>2593</v>
      </c>
      <c r="G176" s="291" t="s">
        <v>2738</v>
      </c>
      <c r="H176" s="291" t="s">
        <v>6275</v>
      </c>
      <c r="I176" s="294"/>
      <c r="J176" s="370"/>
      <c r="K176" s="291" t="s">
        <v>6518</v>
      </c>
      <c r="L176" s="295"/>
      <c r="M176" s="372" t="s">
        <v>218</v>
      </c>
      <c r="N176" s="390" t="s">
        <v>1507</v>
      </c>
      <c r="O176" s="378" t="s">
        <v>1369</v>
      </c>
      <c r="P176" s="373"/>
      <c r="Q176" s="379" t="s">
        <v>494</v>
      </c>
      <c r="R176" s="379" t="s">
        <v>2508</v>
      </c>
      <c r="S176" s="339" t="s">
        <v>2917</v>
      </c>
      <c r="T176" s="339" t="s">
        <v>7119</v>
      </c>
      <c r="U176" s="339" t="s">
        <v>3051</v>
      </c>
      <c r="V176" s="339" t="s">
        <v>3673</v>
      </c>
      <c r="W176" s="339" t="s">
        <v>3854</v>
      </c>
      <c r="X176" s="388"/>
      <c r="Y176" s="296"/>
      <c r="Z176" s="297"/>
      <c r="AA176" s="297"/>
      <c r="AB176" s="298">
        <f>IF(OR(J176="Fail",ISBLANK(J176)),INDEX('Issue Code Table'!C:C,MATCH(N:N,'Issue Code Table'!A:A,0)),IF(M176="Critical",6,IF(M176="Significant",5,IF(M176="Moderate",3,2))))</f>
        <v>2</v>
      </c>
    </row>
    <row r="177" spans="1:28" ht="111" customHeight="1" x14ac:dyDescent="0.35">
      <c r="A177" s="340" t="s">
        <v>3286</v>
      </c>
      <c r="B177" s="340" t="s">
        <v>388</v>
      </c>
      <c r="C177" s="344" t="s">
        <v>389</v>
      </c>
      <c r="D177" s="340" t="s">
        <v>232</v>
      </c>
      <c r="E177" s="340" t="s">
        <v>3484</v>
      </c>
      <c r="F177" s="340" t="s">
        <v>2594</v>
      </c>
      <c r="G177" s="340" t="s">
        <v>2739</v>
      </c>
      <c r="H177" s="340" t="s">
        <v>6238</v>
      </c>
      <c r="I177" s="383"/>
      <c r="J177" s="366"/>
      <c r="K177" s="340" t="s">
        <v>6519</v>
      </c>
      <c r="L177" s="285" t="s">
        <v>3962</v>
      </c>
      <c r="M177" s="375" t="s">
        <v>154</v>
      </c>
      <c r="N177" s="376" t="s">
        <v>197</v>
      </c>
      <c r="O177" s="376" t="s">
        <v>198</v>
      </c>
      <c r="P177" s="368"/>
      <c r="Q177" s="284" t="s">
        <v>496</v>
      </c>
      <c r="R177" s="284" t="s">
        <v>2509</v>
      </c>
      <c r="S177" s="281" t="s">
        <v>2918</v>
      </c>
      <c r="T177" s="281"/>
      <c r="U177" s="281" t="s">
        <v>3052</v>
      </c>
      <c r="V177" s="281" t="s">
        <v>3674</v>
      </c>
      <c r="W177" s="281" t="s">
        <v>3855</v>
      </c>
      <c r="X177" s="369"/>
      <c r="Y177" s="288"/>
      <c r="Z177" s="289"/>
      <c r="AA177" s="289"/>
      <c r="AB177" s="290">
        <f>IF(OR(J177="Fail",ISBLANK(J177)),INDEX('Issue Code Table'!C:C,MATCH(N:N,'Issue Code Table'!A:A,0)),IF(M177="Critical",6,IF(M177="Significant",5,IF(M177="Moderate",3,2))))</f>
        <v>4</v>
      </c>
    </row>
    <row r="178" spans="1:28" ht="111" customHeight="1" x14ac:dyDescent="0.35">
      <c r="A178" s="291" t="s">
        <v>1138</v>
      </c>
      <c r="B178" s="291" t="s">
        <v>270</v>
      </c>
      <c r="C178" s="292" t="s">
        <v>271</v>
      </c>
      <c r="D178" s="291" t="s">
        <v>232</v>
      </c>
      <c r="E178" s="291" t="s">
        <v>3338</v>
      </c>
      <c r="F178" s="291" t="s">
        <v>1139</v>
      </c>
      <c r="G178" s="291" t="s">
        <v>2782</v>
      </c>
      <c r="H178" s="291" t="s">
        <v>4690</v>
      </c>
      <c r="I178" s="294"/>
      <c r="J178" s="370"/>
      <c r="K178" s="291" t="s">
        <v>4871</v>
      </c>
      <c r="L178" s="294"/>
      <c r="M178" s="372" t="s">
        <v>143</v>
      </c>
      <c r="N178" s="390" t="s">
        <v>205</v>
      </c>
      <c r="O178" s="378" t="s">
        <v>1087</v>
      </c>
      <c r="P178" s="373"/>
      <c r="Q178" s="379" t="s">
        <v>274</v>
      </c>
      <c r="R178" s="379" t="s">
        <v>275</v>
      </c>
      <c r="S178" s="339" t="s">
        <v>280</v>
      </c>
      <c r="T178" s="339" t="s">
        <v>7059</v>
      </c>
      <c r="U178" s="339" t="s">
        <v>3095</v>
      </c>
      <c r="V178" s="339" t="s">
        <v>3675</v>
      </c>
      <c r="W178" s="339" t="s">
        <v>3856</v>
      </c>
      <c r="X178" s="374"/>
      <c r="Y178" s="296"/>
      <c r="Z178" s="297"/>
      <c r="AA178" s="297"/>
      <c r="AB178" s="298">
        <f>IF(OR(J178="Fail",ISBLANK(J178)),INDEX('Issue Code Table'!C:C,MATCH(N:N,'Issue Code Table'!A:A,0)),IF(M178="Critical",6,IF(M178="Significant",5,IF(M178="Moderate",3,2))))</f>
        <v>5</v>
      </c>
    </row>
    <row r="179" spans="1:28" ht="111" customHeight="1" x14ac:dyDescent="0.35">
      <c r="A179" s="340" t="s">
        <v>3287</v>
      </c>
      <c r="B179" s="340" t="s">
        <v>1236</v>
      </c>
      <c r="C179" s="341" t="s">
        <v>3958</v>
      </c>
      <c r="D179" s="340" t="s">
        <v>232</v>
      </c>
      <c r="E179" s="340" t="s">
        <v>3485</v>
      </c>
      <c r="F179" s="340" t="s">
        <v>1077</v>
      </c>
      <c r="G179" s="340" t="s">
        <v>2740</v>
      </c>
      <c r="H179" s="340" t="s">
        <v>6237</v>
      </c>
      <c r="I179" s="383"/>
      <c r="J179" s="366"/>
      <c r="K179" s="340" t="s">
        <v>6520</v>
      </c>
      <c r="L179" s="285" t="s">
        <v>3962</v>
      </c>
      <c r="M179" s="375" t="s">
        <v>154</v>
      </c>
      <c r="N179" s="285" t="s">
        <v>197</v>
      </c>
      <c r="O179" s="285" t="s">
        <v>198</v>
      </c>
      <c r="P179" s="368"/>
      <c r="Q179" s="284" t="s">
        <v>496</v>
      </c>
      <c r="R179" s="284" t="s">
        <v>2510</v>
      </c>
      <c r="S179" s="281" t="s">
        <v>2919</v>
      </c>
      <c r="T179" s="281"/>
      <c r="U179" s="281" t="s">
        <v>3053</v>
      </c>
      <c r="V179" s="281" t="s">
        <v>3676</v>
      </c>
      <c r="W179" s="281" t="s">
        <v>3857</v>
      </c>
      <c r="X179" s="369"/>
      <c r="Y179" s="288"/>
      <c r="Z179" s="289"/>
      <c r="AA179" s="289"/>
      <c r="AB179" s="290">
        <f>IF(OR(J179="Fail",ISBLANK(J179)),INDEX('Issue Code Table'!C:C,MATCH(N:N,'Issue Code Table'!A:A,0)),IF(M179="Critical",6,IF(M179="Significant",5,IF(M179="Moderate",3,2))))</f>
        <v>4</v>
      </c>
    </row>
    <row r="180" spans="1:28" ht="111" customHeight="1" x14ac:dyDescent="0.35">
      <c r="A180" s="291" t="s">
        <v>3288</v>
      </c>
      <c r="B180" s="291" t="s">
        <v>1260</v>
      </c>
      <c r="C180" s="302" t="s">
        <v>1261</v>
      </c>
      <c r="D180" s="291" t="s">
        <v>232</v>
      </c>
      <c r="E180" s="291" t="s">
        <v>3486</v>
      </c>
      <c r="F180" s="291" t="s">
        <v>1237</v>
      </c>
      <c r="G180" s="291" t="s">
        <v>2741</v>
      </c>
      <c r="H180" s="291" t="s">
        <v>6243</v>
      </c>
      <c r="I180" s="294"/>
      <c r="J180" s="370"/>
      <c r="K180" s="291" t="s">
        <v>6521</v>
      </c>
      <c r="L180" s="295" t="s">
        <v>3962</v>
      </c>
      <c r="M180" s="372" t="s">
        <v>154</v>
      </c>
      <c r="N180" s="378" t="s">
        <v>197</v>
      </c>
      <c r="O180" s="378" t="s">
        <v>198</v>
      </c>
      <c r="P180" s="373"/>
      <c r="Q180" s="379" t="s">
        <v>496</v>
      </c>
      <c r="R180" s="379" t="s">
        <v>2511</v>
      </c>
      <c r="S180" s="339" t="s">
        <v>2920</v>
      </c>
      <c r="T180" s="339"/>
      <c r="U180" s="339" t="s">
        <v>3054</v>
      </c>
      <c r="V180" s="339" t="s">
        <v>3677</v>
      </c>
      <c r="W180" s="339" t="s">
        <v>3858</v>
      </c>
      <c r="X180" s="388"/>
      <c r="Y180" s="296"/>
      <c r="Z180" s="297"/>
      <c r="AA180" s="297"/>
      <c r="AB180" s="298">
        <f>IF(OR(J180="Fail",ISBLANK(J180)),INDEX('Issue Code Table'!C:C,MATCH(N:N,'Issue Code Table'!A:A,0)),IF(M180="Critical",6,IF(M180="Significant",5,IF(M180="Moderate",3,2))))</f>
        <v>4</v>
      </c>
    </row>
    <row r="181" spans="1:28" ht="111" customHeight="1" x14ac:dyDescent="0.35">
      <c r="A181" s="340" t="s">
        <v>3289</v>
      </c>
      <c r="B181" s="340" t="s">
        <v>388</v>
      </c>
      <c r="C181" s="344" t="s">
        <v>389</v>
      </c>
      <c r="D181" s="340" t="s">
        <v>227</v>
      </c>
      <c r="E181" s="340" t="s">
        <v>3481</v>
      </c>
      <c r="F181" s="340" t="s">
        <v>2595</v>
      </c>
      <c r="G181" s="340" t="s">
        <v>2742</v>
      </c>
      <c r="H181" s="340" t="s">
        <v>7016</v>
      </c>
      <c r="I181" s="383"/>
      <c r="J181" s="366"/>
      <c r="K181" s="340" t="s">
        <v>7017</v>
      </c>
      <c r="L181" s="285" t="s">
        <v>6046</v>
      </c>
      <c r="M181" s="375" t="s">
        <v>154</v>
      </c>
      <c r="N181" s="376" t="s">
        <v>197</v>
      </c>
      <c r="O181" s="376" t="s">
        <v>198</v>
      </c>
      <c r="P181" s="368"/>
      <c r="Q181" s="284" t="s">
        <v>3179</v>
      </c>
      <c r="R181" s="284" t="s">
        <v>2512</v>
      </c>
      <c r="S181" s="281" t="s">
        <v>2921</v>
      </c>
      <c r="T181" s="281"/>
      <c r="U181" s="281" t="s">
        <v>3055</v>
      </c>
      <c r="V181" s="281" t="s">
        <v>3678</v>
      </c>
      <c r="W181" s="281" t="s">
        <v>3859</v>
      </c>
      <c r="X181" s="369"/>
      <c r="Y181" s="288"/>
      <c r="Z181" s="289"/>
      <c r="AA181" s="289"/>
      <c r="AB181" s="290">
        <f>IF(OR(J181="Fail",ISBLANK(J181)),INDEX('Issue Code Table'!C:C,MATCH(N:N,'Issue Code Table'!A:A,0)),IF(M181="Critical",6,IF(M181="Significant",5,IF(M181="Moderate",3,2))))</f>
        <v>4</v>
      </c>
    </row>
    <row r="182" spans="1:28" ht="111" customHeight="1" x14ac:dyDescent="0.35">
      <c r="A182" s="291" t="s">
        <v>3290</v>
      </c>
      <c r="B182" s="291" t="s">
        <v>388</v>
      </c>
      <c r="C182" s="304" t="s">
        <v>389</v>
      </c>
      <c r="D182" s="291" t="s">
        <v>232</v>
      </c>
      <c r="E182" s="291" t="s">
        <v>3482</v>
      </c>
      <c r="F182" s="291" t="s">
        <v>2595</v>
      </c>
      <c r="G182" s="291" t="s">
        <v>2743</v>
      </c>
      <c r="H182" s="291" t="s">
        <v>6363</v>
      </c>
      <c r="I182" s="294"/>
      <c r="J182" s="370"/>
      <c r="K182" s="291" t="s">
        <v>6522</v>
      </c>
      <c r="L182" s="295" t="s">
        <v>6046</v>
      </c>
      <c r="M182" s="372" t="s">
        <v>154</v>
      </c>
      <c r="N182" s="378" t="s">
        <v>197</v>
      </c>
      <c r="O182" s="378" t="s">
        <v>198</v>
      </c>
      <c r="P182" s="373"/>
      <c r="Q182" s="379" t="s">
        <v>3179</v>
      </c>
      <c r="R182" s="379" t="s">
        <v>2513</v>
      </c>
      <c r="S182" s="339" t="s">
        <v>2921</v>
      </c>
      <c r="T182" s="339"/>
      <c r="U182" s="339" t="s">
        <v>3056</v>
      </c>
      <c r="V182" s="339" t="s">
        <v>3679</v>
      </c>
      <c r="W182" s="339" t="s">
        <v>3860</v>
      </c>
      <c r="X182" s="388"/>
      <c r="Y182" s="296"/>
      <c r="Z182" s="297"/>
      <c r="AA182" s="297"/>
      <c r="AB182" s="298">
        <f>IF(OR(J182="Fail",ISBLANK(J182)),INDEX('Issue Code Table'!C:C,MATCH(N:N,'Issue Code Table'!A:A,0)),IF(M182="Critical",6,IF(M182="Significant",5,IF(M182="Moderate",3,2))))</f>
        <v>4</v>
      </c>
    </row>
    <row r="183" spans="1:28" ht="111" customHeight="1" x14ac:dyDescent="0.35">
      <c r="A183" s="340" t="s">
        <v>3291</v>
      </c>
      <c r="B183" s="340" t="s">
        <v>388</v>
      </c>
      <c r="C183" s="344" t="s">
        <v>389</v>
      </c>
      <c r="D183" s="340" t="s">
        <v>232</v>
      </c>
      <c r="E183" s="340" t="s">
        <v>3483</v>
      </c>
      <c r="F183" s="340" t="s">
        <v>2596</v>
      </c>
      <c r="G183" s="340" t="s">
        <v>2744</v>
      </c>
      <c r="H183" s="340" t="s">
        <v>6362</v>
      </c>
      <c r="I183" s="383"/>
      <c r="J183" s="366"/>
      <c r="K183" s="340" t="s">
        <v>6523</v>
      </c>
      <c r="L183" s="285" t="s">
        <v>6046</v>
      </c>
      <c r="M183" s="375" t="s">
        <v>154</v>
      </c>
      <c r="N183" s="376" t="s">
        <v>197</v>
      </c>
      <c r="O183" s="376" t="s">
        <v>198</v>
      </c>
      <c r="P183" s="368"/>
      <c r="Q183" s="284" t="s">
        <v>3179</v>
      </c>
      <c r="R183" s="284" t="s">
        <v>2514</v>
      </c>
      <c r="S183" s="281" t="s">
        <v>2922</v>
      </c>
      <c r="T183" s="281"/>
      <c r="U183" s="281" t="s">
        <v>3057</v>
      </c>
      <c r="V183" s="281" t="s">
        <v>3680</v>
      </c>
      <c r="W183" s="281" t="s">
        <v>3861</v>
      </c>
      <c r="X183" s="369"/>
      <c r="Y183" s="288"/>
      <c r="Z183" s="289"/>
      <c r="AA183" s="289"/>
      <c r="AB183" s="290">
        <f>IF(OR(J183="Fail",ISBLANK(J183)),INDEX('Issue Code Table'!C:C,MATCH(N:N,'Issue Code Table'!A:A,0)),IF(M183="Critical",6,IF(M183="Significant",5,IF(M183="Moderate",3,2))))</f>
        <v>4</v>
      </c>
    </row>
    <row r="184" spans="1:28" ht="111" customHeight="1" x14ac:dyDescent="0.35">
      <c r="A184" s="291" t="s">
        <v>3292</v>
      </c>
      <c r="B184" s="291" t="s">
        <v>388</v>
      </c>
      <c r="C184" s="304" t="s">
        <v>389</v>
      </c>
      <c r="D184" s="291" t="s">
        <v>232</v>
      </c>
      <c r="E184" s="291" t="s">
        <v>3488</v>
      </c>
      <c r="F184" s="291" t="s">
        <v>2597</v>
      </c>
      <c r="G184" s="291" t="s">
        <v>2745</v>
      </c>
      <c r="H184" s="291" t="s">
        <v>6330</v>
      </c>
      <c r="I184" s="294"/>
      <c r="J184" s="370"/>
      <c r="K184" s="291" t="s">
        <v>6524</v>
      </c>
      <c r="L184" s="295" t="s">
        <v>3961</v>
      </c>
      <c r="M184" s="372" t="s">
        <v>143</v>
      </c>
      <c r="N184" s="378" t="s">
        <v>392</v>
      </c>
      <c r="O184" s="378" t="s">
        <v>1496</v>
      </c>
      <c r="P184" s="373"/>
      <c r="Q184" s="379" t="s">
        <v>497</v>
      </c>
      <c r="R184" s="379" t="s">
        <v>2515</v>
      </c>
      <c r="S184" s="339" t="s">
        <v>2923</v>
      </c>
      <c r="T184" s="339"/>
      <c r="U184" s="339" t="s">
        <v>3058</v>
      </c>
      <c r="V184" s="339" t="s">
        <v>3681</v>
      </c>
      <c r="W184" s="339" t="s">
        <v>3862</v>
      </c>
      <c r="X184" s="388"/>
      <c r="Y184" s="296"/>
      <c r="Z184" s="297"/>
      <c r="AA184" s="297"/>
      <c r="AB184" s="298">
        <f>IF(OR(J184="Fail",ISBLANK(J184)),INDEX('Issue Code Table'!C:C,MATCH(N:N,'Issue Code Table'!A:A,0)),IF(M184="Critical",6,IF(M184="Significant",5,IF(M184="Moderate",3,2))))</f>
        <v>6</v>
      </c>
    </row>
    <row r="185" spans="1:28" ht="111" customHeight="1" x14ac:dyDescent="0.35">
      <c r="A185" s="340" t="s">
        <v>3293</v>
      </c>
      <c r="B185" s="340" t="s">
        <v>270</v>
      </c>
      <c r="C185" s="341" t="s">
        <v>271</v>
      </c>
      <c r="D185" s="340" t="s">
        <v>232</v>
      </c>
      <c r="E185" s="340" t="s">
        <v>3490</v>
      </c>
      <c r="F185" s="340" t="s">
        <v>2598</v>
      </c>
      <c r="G185" s="340" t="s">
        <v>2746</v>
      </c>
      <c r="H185" s="340" t="s">
        <v>6327</v>
      </c>
      <c r="I185" s="383"/>
      <c r="J185" s="366"/>
      <c r="K185" s="340" t="s">
        <v>6525</v>
      </c>
      <c r="L185" s="285" t="s">
        <v>3961</v>
      </c>
      <c r="M185" s="375" t="s">
        <v>154</v>
      </c>
      <c r="N185" s="376" t="s">
        <v>197</v>
      </c>
      <c r="O185" s="376" t="s">
        <v>198</v>
      </c>
      <c r="P185" s="368"/>
      <c r="Q185" s="284" t="s">
        <v>497</v>
      </c>
      <c r="R185" s="284" t="s">
        <v>2516</v>
      </c>
      <c r="S185" s="281" t="s">
        <v>2924</v>
      </c>
      <c r="T185" s="281"/>
      <c r="U185" s="281" t="s">
        <v>3059</v>
      </c>
      <c r="V185" s="281" t="s">
        <v>3682</v>
      </c>
      <c r="W185" s="281" t="s">
        <v>3863</v>
      </c>
      <c r="X185" s="369"/>
      <c r="Y185" s="288"/>
      <c r="Z185" s="289"/>
      <c r="AA185" s="289"/>
      <c r="AB185" s="290">
        <f>IF(OR(J185="Fail",ISBLANK(J185)),INDEX('Issue Code Table'!C:C,MATCH(N:N,'Issue Code Table'!A:A,0)),IF(M185="Critical",6,IF(M185="Significant",5,IF(M185="Moderate",3,2))))</f>
        <v>4</v>
      </c>
    </row>
    <row r="186" spans="1:28" ht="111" customHeight="1" x14ac:dyDescent="0.35">
      <c r="A186" s="291" t="s">
        <v>3294</v>
      </c>
      <c r="B186" s="291" t="s">
        <v>388</v>
      </c>
      <c r="C186" s="304" t="s">
        <v>389</v>
      </c>
      <c r="D186" s="291" t="s">
        <v>227</v>
      </c>
      <c r="E186" s="291" t="s">
        <v>3491</v>
      </c>
      <c r="F186" s="291" t="s">
        <v>745</v>
      </c>
      <c r="G186" s="291" t="s">
        <v>2747</v>
      </c>
      <c r="H186" s="291" t="s">
        <v>6328</v>
      </c>
      <c r="I186" s="294"/>
      <c r="J186" s="370"/>
      <c r="K186" s="291" t="s">
        <v>6526</v>
      </c>
      <c r="L186" s="295" t="s">
        <v>3961</v>
      </c>
      <c r="M186" s="372" t="s">
        <v>154</v>
      </c>
      <c r="N186" s="378" t="s">
        <v>197</v>
      </c>
      <c r="O186" s="378" t="s">
        <v>198</v>
      </c>
      <c r="P186" s="373"/>
      <c r="Q186" s="379" t="s">
        <v>497</v>
      </c>
      <c r="R186" s="379" t="s">
        <v>2517</v>
      </c>
      <c r="S186" s="339" t="s">
        <v>2925</v>
      </c>
      <c r="T186" s="339"/>
      <c r="U186" s="339" t="s">
        <v>3060</v>
      </c>
      <c r="V186" s="339" t="s">
        <v>3683</v>
      </c>
      <c r="W186" s="339" t="s">
        <v>3864</v>
      </c>
      <c r="X186" s="388"/>
      <c r="Y186" s="296"/>
      <c r="Z186" s="297"/>
      <c r="AA186" s="297"/>
      <c r="AB186" s="298">
        <f>IF(OR(J186="Fail",ISBLANK(J186)),INDEX('Issue Code Table'!C:C,MATCH(N:N,'Issue Code Table'!A:A,0)),IF(M186="Critical",6,IF(M186="Significant",5,IF(M186="Moderate",3,2))))</f>
        <v>4</v>
      </c>
    </row>
    <row r="187" spans="1:28" ht="111" customHeight="1" x14ac:dyDescent="0.35">
      <c r="A187" s="340" t="s">
        <v>3295</v>
      </c>
      <c r="B187" s="340" t="s">
        <v>1236</v>
      </c>
      <c r="C187" s="341" t="s">
        <v>3958</v>
      </c>
      <c r="D187" s="340" t="s">
        <v>227</v>
      </c>
      <c r="E187" s="340" t="s">
        <v>3493</v>
      </c>
      <c r="F187" s="340" t="s">
        <v>2599</v>
      </c>
      <c r="G187" s="340" t="s">
        <v>2748</v>
      </c>
      <c r="H187" s="340" t="s">
        <v>6329</v>
      </c>
      <c r="I187" s="383"/>
      <c r="J187" s="366"/>
      <c r="K187" s="340" t="s">
        <v>6527</v>
      </c>
      <c r="L187" s="285" t="s">
        <v>3961</v>
      </c>
      <c r="M187" s="375" t="s">
        <v>154</v>
      </c>
      <c r="N187" s="376" t="s">
        <v>197</v>
      </c>
      <c r="O187" s="376" t="s">
        <v>198</v>
      </c>
      <c r="P187" s="368"/>
      <c r="Q187" s="284" t="s">
        <v>497</v>
      </c>
      <c r="R187" s="284" t="s">
        <v>2518</v>
      </c>
      <c r="S187" s="281" t="s">
        <v>2926</v>
      </c>
      <c r="T187" s="281"/>
      <c r="U187" s="281" t="s">
        <v>3061</v>
      </c>
      <c r="V187" s="281" t="s">
        <v>3684</v>
      </c>
      <c r="W187" s="281" t="s">
        <v>3865</v>
      </c>
      <c r="X187" s="369"/>
      <c r="Y187" s="288"/>
      <c r="Z187" s="289"/>
      <c r="AA187" s="289"/>
      <c r="AB187" s="290">
        <f>IF(OR(J187="Fail",ISBLANK(J187)),INDEX('Issue Code Table'!C:C,MATCH(N:N,'Issue Code Table'!A:A,0)),IF(M187="Critical",6,IF(M187="Significant",5,IF(M187="Moderate",3,2))))</f>
        <v>4</v>
      </c>
    </row>
    <row r="188" spans="1:28" ht="111" customHeight="1" x14ac:dyDescent="0.35">
      <c r="A188" s="291" t="s">
        <v>3296</v>
      </c>
      <c r="B188" s="291" t="s">
        <v>270</v>
      </c>
      <c r="C188" s="292" t="s">
        <v>271</v>
      </c>
      <c r="D188" s="291" t="s">
        <v>232</v>
      </c>
      <c r="E188" s="291" t="s">
        <v>3494</v>
      </c>
      <c r="F188" s="291" t="s">
        <v>7230</v>
      </c>
      <c r="G188" s="291" t="s">
        <v>2749</v>
      </c>
      <c r="H188" s="291" t="s">
        <v>6205</v>
      </c>
      <c r="I188" s="294"/>
      <c r="J188" s="370"/>
      <c r="K188" s="291" t="s">
        <v>6528</v>
      </c>
      <c r="L188" s="295"/>
      <c r="M188" s="372" t="s">
        <v>154</v>
      </c>
      <c r="N188" s="378" t="s">
        <v>197</v>
      </c>
      <c r="O188" s="378" t="s">
        <v>198</v>
      </c>
      <c r="P188" s="373"/>
      <c r="Q188" s="379" t="s">
        <v>498</v>
      </c>
      <c r="R188" s="379" t="s">
        <v>2519</v>
      </c>
      <c r="S188" s="339" t="s">
        <v>1229</v>
      </c>
      <c r="T188" s="339"/>
      <c r="U188" s="339" t="s">
        <v>3062</v>
      </c>
      <c r="V188" s="339" t="s">
        <v>3685</v>
      </c>
      <c r="W188" s="339" t="s">
        <v>3866</v>
      </c>
      <c r="X188" s="388"/>
      <c r="Y188" s="296"/>
      <c r="Z188" s="297"/>
      <c r="AA188" s="297"/>
      <c r="AB188" s="298">
        <f>IF(OR(J188="Fail",ISBLANK(J188)),INDEX('Issue Code Table'!C:C,MATCH(N:N,'Issue Code Table'!A:A,0)),IF(M188="Critical",6,IF(M188="Significant",5,IF(M188="Moderate",3,2))))</f>
        <v>4</v>
      </c>
    </row>
    <row r="189" spans="1:28" ht="111" customHeight="1" x14ac:dyDescent="0.35">
      <c r="A189" s="340" t="s">
        <v>1140</v>
      </c>
      <c r="B189" s="340" t="s">
        <v>270</v>
      </c>
      <c r="C189" s="341" t="s">
        <v>271</v>
      </c>
      <c r="D189" s="340" t="s">
        <v>232</v>
      </c>
      <c r="E189" s="340" t="s">
        <v>3339</v>
      </c>
      <c r="F189" s="340" t="s">
        <v>1141</v>
      </c>
      <c r="G189" s="340" t="s">
        <v>2783</v>
      </c>
      <c r="H189" s="340" t="s">
        <v>6206</v>
      </c>
      <c r="I189" s="380"/>
      <c r="J189" s="366"/>
      <c r="K189" s="340" t="s">
        <v>6529</v>
      </c>
      <c r="L189" s="284"/>
      <c r="M189" s="375" t="s">
        <v>143</v>
      </c>
      <c r="N189" s="376" t="s">
        <v>445</v>
      </c>
      <c r="O189" s="340" t="s">
        <v>446</v>
      </c>
      <c r="P189" s="368"/>
      <c r="Q189" s="284" t="s">
        <v>274</v>
      </c>
      <c r="R189" s="284" t="s">
        <v>279</v>
      </c>
      <c r="S189" s="281" t="s">
        <v>276</v>
      </c>
      <c r="T189" s="281"/>
      <c r="U189" s="281" t="s">
        <v>3096</v>
      </c>
      <c r="V189" s="281" t="s">
        <v>3686</v>
      </c>
      <c r="W189" s="281" t="s">
        <v>3867</v>
      </c>
      <c r="X189" s="377"/>
      <c r="Y189" s="288"/>
      <c r="Z189" s="289"/>
      <c r="AA189" s="289"/>
      <c r="AB189" s="290">
        <f>IF(OR(J189="Fail",ISBLANK(J189)),INDEX('Issue Code Table'!C:C,MATCH(N:N,'Issue Code Table'!A:A,0)),IF(M189="Critical",6,IF(M189="Significant",5,IF(M189="Moderate",3,2))))</f>
        <v>7</v>
      </c>
    </row>
    <row r="190" spans="1:28" ht="111" customHeight="1" x14ac:dyDescent="0.35">
      <c r="A190" s="291" t="s">
        <v>3297</v>
      </c>
      <c r="B190" s="291" t="s">
        <v>270</v>
      </c>
      <c r="C190" s="292" t="s">
        <v>271</v>
      </c>
      <c r="D190" s="291" t="s">
        <v>232</v>
      </c>
      <c r="E190" s="291" t="s">
        <v>3506</v>
      </c>
      <c r="F190" s="291" t="s">
        <v>2600</v>
      </c>
      <c r="G190" s="291" t="s">
        <v>2750</v>
      </c>
      <c r="H190" s="291" t="s">
        <v>6310</v>
      </c>
      <c r="I190" s="294"/>
      <c r="J190" s="370"/>
      <c r="K190" s="291" t="s">
        <v>6530</v>
      </c>
      <c r="L190" s="295"/>
      <c r="M190" s="372" t="s">
        <v>143</v>
      </c>
      <c r="N190" s="378" t="s">
        <v>1433</v>
      </c>
      <c r="O190" s="378" t="s">
        <v>1434</v>
      </c>
      <c r="P190" s="373"/>
      <c r="Q190" s="379" t="s">
        <v>3180</v>
      </c>
      <c r="R190" s="379" t="s">
        <v>2520</v>
      </c>
      <c r="S190" s="339" t="s">
        <v>2927</v>
      </c>
      <c r="T190" s="339"/>
      <c r="U190" s="339" t="s">
        <v>3063</v>
      </c>
      <c r="V190" s="339" t="s">
        <v>3687</v>
      </c>
      <c r="W190" s="339" t="s">
        <v>3868</v>
      </c>
      <c r="X190" s="388"/>
      <c r="Y190" s="296"/>
      <c r="Z190" s="297"/>
      <c r="AA190" s="297"/>
      <c r="AB190" s="298">
        <f>IF(OR(J190="Fail",ISBLANK(J190)),INDEX('Issue Code Table'!C:C,MATCH(N:N,'Issue Code Table'!A:A,0)),IF(M190="Critical",6,IF(M190="Significant",5,IF(M190="Moderate",3,2))))</f>
        <v>7</v>
      </c>
    </row>
    <row r="191" spans="1:28" ht="111" customHeight="1" x14ac:dyDescent="0.35">
      <c r="A191" s="340" t="s">
        <v>3298</v>
      </c>
      <c r="B191" s="340" t="s">
        <v>270</v>
      </c>
      <c r="C191" s="341" t="s">
        <v>271</v>
      </c>
      <c r="D191" s="340" t="s">
        <v>232</v>
      </c>
      <c r="E191" s="340" t="s">
        <v>3496</v>
      </c>
      <c r="F191" s="340" t="s">
        <v>2601</v>
      </c>
      <c r="G191" s="340" t="s">
        <v>2751</v>
      </c>
      <c r="H191" s="340" t="s">
        <v>6307</v>
      </c>
      <c r="I191" s="383"/>
      <c r="J191" s="366"/>
      <c r="K191" s="340" t="s">
        <v>6531</v>
      </c>
      <c r="L191" s="285"/>
      <c r="M191" s="375" t="s">
        <v>143</v>
      </c>
      <c r="N191" s="376" t="s">
        <v>1433</v>
      </c>
      <c r="O191" s="376" t="s">
        <v>1434</v>
      </c>
      <c r="P191" s="368"/>
      <c r="Q191" s="284" t="s">
        <v>3180</v>
      </c>
      <c r="R191" s="284" t="s">
        <v>2521</v>
      </c>
      <c r="S191" s="281" t="s">
        <v>2928</v>
      </c>
      <c r="T191" s="281"/>
      <c r="U191" s="281" t="s">
        <v>3064</v>
      </c>
      <c r="V191" s="281" t="s">
        <v>3688</v>
      </c>
      <c r="W191" s="281" t="s">
        <v>3869</v>
      </c>
      <c r="X191" s="369"/>
      <c r="Y191" s="288"/>
      <c r="Z191" s="289"/>
      <c r="AA191" s="289"/>
      <c r="AB191" s="290">
        <f>IF(OR(J191="Fail",ISBLANK(J191)),INDEX('Issue Code Table'!C:C,MATCH(N:N,'Issue Code Table'!A:A,0)),IF(M191="Critical",6,IF(M191="Significant",5,IF(M191="Moderate",3,2))))</f>
        <v>7</v>
      </c>
    </row>
    <row r="192" spans="1:28" ht="111" customHeight="1" x14ac:dyDescent="0.35">
      <c r="A192" s="291" t="s">
        <v>3299</v>
      </c>
      <c r="B192" s="291" t="s">
        <v>270</v>
      </c>
      <c r="C192" s="292" t="s">
        <v>271</v>
      </c>
      <c r="D192" s="291" t="s">
        <v>232</v>
      </c>
      <c r="E192" s="291" t="s">
        <v>3497</v>
      </c>
      <c r="F192" s="291" t="s">
        <v>2602</v>
      </c>
      <c r="G192" s="291" t="s">
        <v>2752</v>
      </c>
      <c r="H192" s="291" t="s">
        <v>6373</v>
      </c>
      <c r="I192" s="294"/>
      <c r="J192" s="370"/>
      <c r="K192" s="291" t="s">
        <v>6532</v>
      </c>
      <c r="L192" s="295"/>
      <c r="M192" s="372" t="s">
        <v>143</v>
      </c>
      <c r="N192" s="378" t="s">
        <v>1433</v>
      </c>
      <c r="O192" s="378" t="s">
        <v>1434</v>
      </c>
      <c r="P192" s="373"/>
      <c r="Q192" s="379" t="s">
        <v>3180</v>
      </c>
      <c r="R192" s="379" t="s">
        <v>2522</v>
      </c>
      <c r="S192" s="339" t="s">
        <v>2929</v>
      </c>
      <c r="T192" s="339"/>
      <c r="U192" s="339" t="s">
        <v>3065</v>
      </c>
      <c r="V192" s="339" t="s">
        <v>3689</v>
      </c>
      <c r="W192" s="339" t="s">
        <v>3870</v>
      </c>
      <c r="X192" s="388"/>
      <c r="Y192" s="296"/>
      <c r="Z192" s="297"/>
      <c r="AA192" s="297"/>
      <c r="AB192" s="298">
        <f>IF(OR(J192="Fail",ISBLANK(J192)),INDEX('Issue Code Table'!C:C,MATCH(N:N,'Issue Code Table'!A:A,0)),IF(M192="Critical",6,IF(M192="Significant",5,IF(M192="Moderate",3,2))))</f>
        <v>7</v>
      </c>
    </row>
    <row r="193" spans="1:28" ht="111" customHeight="1" x14ac:dyDescent="0.35">
      <c r="A193" s="340" t="s">
        <v>3300</v>
      </c>
      <c r="B193" s="340" t="s">
        <v>270</v>
      </c>
      <c r="C193" s="341" t="s">
        <v>271</v>
      </c>
      <c r="D193" s="340" t="s">
        <v>232</v>
      </c>
      <c r="E193" s="340" t="s">
        <v>3498</v>
      </c>
      <c r="F193" s="340" t="s">
        <v>2603</v>
      </c>
      <c r="G193" s="340" t="s">
        <v>2753</v>
      </c>
      <c r="H193" s="340" t="s">
        <v>6254</v>
      </c>
      <c r="I193" s="383"/>
      <c r="J193" s="366"/>
      <c r="K193" s="340" t="s">
        <v>6533</v>
      </c>
      <c r="L193" s="285"/>
      <c r="M193" s="375" t="s">
        <v>143</v>
      </c>
      <c r="N193" s="376" t="s">
        <v>1433</v>
      </c>
      <c r="O193" s="376" t="s">
        <v>1434</v>
      </c>
      <c r="P193" s="368"/>
      <c r="Q193" s="284" t="s">
        <v>3180</v>
      </c>
      <c r="R193" s="284" t="s">
        <v>2523</v>
      </c>
      <c r="S193" s="281" t="s">
        <v>2930</v>
      </c>
      <c r="T193" s="281"/>
      <c r="U193" s="281" t="s">
        <v>3066</v>
      </c>
      <c r="V193" s="281" t="s">
        <v>3690</v>
      </c>
      <c r="W193" s="281" t="s">
        <v>3871</v>
      </c>
      <c r="X193" s="369"/>
      <c r="Y193" s="288"/>
      <c r="Z193" s="289"/>
      <c r="AA193" s="289"/>
      <c r="AB193" s="290">
        <f>IF(OR(J193="Fail",ISBLANK(J193)),INDEX('Issue Code Table'!C:C,MATCH(N:N,'Issue Code Table'!A:A,0)),IF(M193="Critical",6,IF(M193="Significant",5,IF(M193="Moderate",3,2))))</f>
        <v>7</v>
      </c>
    </row>
    <row r="194" spans="1:28" ht="111" customHeight="1" x14ac:dyDescent="0.35">
      <c r="A194" s="291" t="s">
        <v>3301</v>
      </c>
      <c r="B194" s="291" t="s">
        <v>270</v>
      </c>
      <c r="C194" s="292" t="s">
        <v>271</v>
      </c>
      <c r="D194" s="291" t="s">
        <v>227</v>
      </c>
      <c r="E194" s="291" t="s">
        <v>3499</v>
      </c>
      <c r="F194" s="291" t="s">
        <v>2604</v>
      </c>
      <c r="G194" s="291" t="s">
        <v>2754</v>
      </c>
      <c r="H194" s="291" t="s">
        <v>5456</v>
      </c>
      <c r="I194" s="294"/>
      <c r="J194" s="370"/>
      <c r="K194" s="291" t="s">
        <v>5470</v>
      </c>
      <c r="L194" s="295"/>
      <c r="M194" s="372" t="s">
        <v>143</v>
      </c>
      <c r="N194" s="295" t="s">
        <v>1433</v>
      </c>
      <c r="O194" s="295" t="s">
        <v>1434</v>
      </c>
      <c r="P194" s="373"/>
      <c r="Q194" s="294" t="s">
        <v>3180</v>
      </c>
      <c r="R194" s="294" t="s">
        <v>2524</v>
      </c>
      <c r="S194" s="291" t="s">
        <v>2931</v>
      </c>
      <c r="T194" s="291"/>
      <c r="U194" s="291" t="s">
        <v>3067</v>
      </c>
      <c r="V194" s="291" t="s">
        <v>3691</v>
      </c>
      <c r="W194" s="291" t="s">
        <v>3872</v>
      </c>
      <c r="X194" s="388"/>
      <c r="Y194" s="296"/>
      <c r="Z194" s="297"/>
      <c r="AA194" s="297"/>
      <c r="AB194" s="298">
        <f>IF(OR(J194="Fail",ISBLANK(J194)),INDEX('Issue Code Table'!C:C,MATCH(N:N,'Issue Code Table'!A:A,0)),IF(M194="Critical",6,IF(M194="Significant",5,IF(M194="Moderate",3,2))))</f>
        <v>7</v>
      </c>
    </row>
    <row r="195" spans="1:28" ht="111" customHeight="1" x14ac:dyDescent="0.35">
      <c r="A195" s="281" t="s">
        <v>3302</v>
      </c>
      <c r="B195" s="281" t="s">
        <v>239</v>
      </c>
      <c r="C195" s="299" t="s">
        <v>240</v>
      </c>
      <c r="D195" s="281" t="s">
        <v>232</v>
      </c>
      <c r="E195" s="281" t="s">
        <v>3507</v>
      </c>
      <c r="F195" s="281" t="s">
        <v>2605</v>
      </c>
      <c r="G195" s="281" t="s">
        <v>2755</v>
      </c>
      <c r="H195" s="281" t="s">
        <v>6246</v>
      </c>
      <c r="I195" s="284"/>
      <c r="J195" s="366"/>
      <c r="K195" s="281" t="s">
        <v>6534</v>
      </c>
      <c r="L195" s="285"/>
      <c r="M195" s="375" t="s">
        <v>143</v>
      </c>
      <c r="N195" s="285" t="s">
        <v>1433</v>
      </c>
      <c r="O195" s="285" t="s">
        <v>1434</v>
      </c>
      <c r="P195" s="368"/>
      <c r="Q195" s="284" t="s">
        <v>3181</v>
      </c>
      <c r="R195" s="284" t="s">
        <v>2525</v>
      </c>
      <c r="S195" s="281" t="s">
        <v>2932</v>
      </c>
      <c r="T195" s="281"/>
      <c r="U195" s="281" t="s">
        <v>3068</v>
      </c>
      <c r="V195" s="281" t="s">
        <v>3692</v>
      </c>
      <c r="W195" s="281" t="s">
        <v>3873</v>
      </c>
      <c r="X195" s="369"/>
      <c r="Y195" s="288"/>
      <c r="Z195" s="289"/>
      <c r="AA195" s="289"/>
      <c r="AB195" s="290">
        <f>IF(OR(J195="Fail",ISBLANK(J195)),INDEX('Issue Code Table'!C:C,MATCH(N:N,'Issue Code Table'!A:A,0)),IF(M195="Critical",6,IF(M195="Significant",5,IF(M195="Moderate",3,2))))</f>
        <v>7</v>
      </c>
    </row>
    <row r="196" spans="1:28" ht="111" customHeight="1" x14ac:dyDescent="0.35">
      <c r="A196" s="291" t="s">
        <v>3303</v>
      </c>
      <c r="B196" s="291" t="s">
        <v>239</v>
      </c>
      <c r="C196" s="292" t="s">
        <v>240</v>
      </c>
      <c r="D196" s="291" t="s">
        <v>232</v>
      </c>
      <c r="E196" s="291" t="s">
        <v>3508</v>
      </c>
      <c r="F196" s="291" t="s">
        <v>2606</v>
      </c>
      <c r="G196" s="291" t="s">
        <v>2756</v>
      </c>
      <c r="H196" s="291" t="s">
        <v>6245</v>
      </c>
      <c r="I196" s="294"/>
      <c r="J196" s="370"/>
      <c r="K196" s="291" t="s">
        <v>6535</v>
      </c>
      <c r="L196" s="295"/>
      <c r="M196" s="391" t="s">
        <v>143</v>
      </c>
      <c r="N196" s="295" t="s">
        <v>1433</v>
      </c>
      <c r="O196" s="295" t="s">
        <v>1434</v>
      </c>
      <c r="P196" s="373"/>
      <c r="Q196" s="294" t="s">
        <v>3181</v>
      </c>
      <c r="R196" s="294" t="s">
        <v>2526</v>
      </c>
      <c r="S196" s="291" t="s">
        <v>2933</v>
      </c>
      <c r="T196" s="291"/>
      <c r="U196" s="291" t="s">
        <v>3069</v>
      </c>
      <c r="V196" s="291" t="s">
        <v>3693</v>
      </c>
      <c r="W196" s="291" t="s">
        <v>3874</v>
      </c>
      <c r="X196" s="388"/>
      <c r="Y196" s="296"/>
      <c r="Z196" s="297"/>
      <c r="AA196" s="297"/>
      <c r="AB196" s="298">
        <f>IF(OR(J196="Fail",ISBLANK(J196)),INDEX('Issue Code Table'!C:C,MATCH(N:N,'Issue Code Table'!A:A,0)),IF(M196="Critical",6,IF(M196="Significant",5,IF(M196="Moderate",3,2))))</f>
        <v>7</v>
      </c>
    </row>
    <row r="197" spans="1:28" ht="111" customHeight="1" x14ac:dyDescent="0.35">
      <c r="A197" s="281" t="s">
        <v>1142</v>
      </c>
      <c r="B197" s="281" t="s">
        <v>239</v>
      </c>
      <c r="C197" s="299" t="s">
        <v>240</v>
      </c>
      <c r="D197" s="281" t="s">
        <v>232</v>
      </c>
      <c r="E197" s="281" t="s">
        <v>3343</v>
      </c>
      <c r="F197" s="281" t="s">
        <v>1143</v>
      </c>
      <c r="G197" s="281" t="s">
        <v>2784</v>
      </c>
      <c r="H197" s="281" t="s">
        <v>6220</v>
      </c>
      <c r="I197" s="284"/>
      <c r="J197" s="366"/>
      <c r="K197" s="281" t="s">
        <v>6536</v>
      </c>
      <c r="L197" s="284"/>
      <c r="M197" s="375" t="s">
        <v>143</v>
      </c>
      <c r="N197" s="384" t="s">
        <v>553</v>
      </c>
      <c r="O197" s="285" t="s">
        <v>2032</v>
      </c>
      <c r="P197" s="368"/>
      <c r="Q197" s="284" t="s">
        <v>285</v>
      </c>
      <c r="R197" s="284" t="s">
        <v>291</v>
      </c>
      <c r="S197" s="281" t="s">
        <v>1144</v>
      </c>
      <c r="T197" s="281"/>
      <c r="U197" s="281" t="s">
        <v>3097</v>
      </c>
      <c r="V197" s="281" t="s">
        <v>3694</v>
      </c>
      <c r="W197" s="281" t="s">
        <v>3875</v>
      </c>
      <c r="X197" s="377"/>
      <c r="Y197" s="288"/>
      <c r="Z197" s="289"/>
      <c r="AA197" s="289"/>
      <c r="AB197" s="290">
        <f>IF(OR(J197="Fail",ISBLANK(J197)),INDEX('Issue Code Table'!C:C,MATCH(N:N,'Issue Code Table'!A:A,0)),IF(M197="Critical",6,IF(M197="Significant",5,IF(M197="Moderate",3,2))))</f>
        <v>5</v>
      </c>
    </row>
    <row r="198" spans="1:28" ht="111" customHeight="1" x14ac:dyDescent="0.35">
      <c r="A198" s="291" t="s">
        <v>1145</v>
      </c>
      <c r="B198" s="291" t="s">
        <v>239</v>
      </c>
      <c r="C198" s="292" t="s">
        <v>240</v>
      </c>
      <c r="D198" s="291" t="s">
        <v>232</v>
      </c>
      <c r="E198" s="291" t="s">
        <v>3342</v>
      </c>
      <c r="F198" s="291" t="s">
        <v>1143</v>
      </c>
      <c r="G198" s="291" t="s">
        <v>2785</v>
      </c>
      <c r="H198" s="291" t="s">
        <v>6219</v>
      </c>
      <c r="I198" s="294"/>
      <c r="J198" s="370"/>
      <c r="K198" s="291" t="s">
        <v>6537</v>
      </c>
      <c r="L198" s="294"/>
      <c r="M198" s="372" t="s">
        <v>143</v>
      </c>
      <c r="N198" s="390" t="s">
        <v>553</v>
      </c>
      <c r="O198" s="378" t="s">
        <v>2032</v>
      </c>
      <c r="P198" s="373"/>
      <c r="Q198" s="294" t="s">
        <v>285</v>
      </c>
      <c r="R198" s="294" t="s">
        <v>289</v>
      </c>
      <c r="S198" s="291" t="s">
        <v>1146</v>
      </c>
      <c r="T198" s="291"/>
      <c r="U198" s="291" t="s">
        <v>3098</v>
      </c>
      <c r="V198" s="291" t="s">
        <v>3695</v>
      </c>
      <c r="W198" s="291" t="s">
        <v>3876</v>
      </c>
      <c r="X198" s="374"/>
      <c r="Y198" s="296"/>
      <c r="Z198" s="297"/>
      <c r="AA198" s="297"/>
      <c r="AB198" s="298">
        <f>IF(OR(J198="Fail",ISBLANK(J198)),INDEX('Issue Code Table'!C:C,MATCH(N:N,'Issue Code Table'!A:A,0)),IF(M198="Critical",6,IF(M198="Significant",5,IF(M198="Moderate",3,2))))</f>
        <v>5</v>
      </c>
    </row>
    <row r="199" spans="1:28" ht="111" customHeight="1" x14ac:dyDescent="0.35">
      <c r="A199" s="281" t="s">
        <v>1147</v>
      </c>
      <c r="B199" s="281" t="s">
        <v>270</v>
      </c>
      <c r="C199" s="306" t="s">
        <v>271</v>
      </c>
      <c r="D199" s="281" t="s">
        <v>232</v>
      </c>
      <c r="E199" s="281" t="s">
        <v>3334</v>
      </c>
      <c r="F199" s="281" t="s">
        <v>557</v>
      </c>
      <c r="G199" s="281" t="s">
        <v>2786</v>
      </c>
      <c r="H199" s="281" t="s">
        <v>5453</v>
      </c>
      <c r="I199" s="284"/>
      <c r="J199" s="366"/>
      <c r="K199" s="281" t="s">
        <v>5467</v>
      </c>
      <c r="L199" s="284"/>
      <c r="M199" s="375" t="s">
        <v>154</v>
      </c>
      <c r="N199" s="384" t="s">
        <v>558</v>
      </c>
      <c r="O199" s="285" t="s">
        <v>559</v>
      </c>
      <c r="P199" s="368"/>
      <c r="Q199" s="284" t="s">
        <v>265</v>
      </c>
      <c r="R199" s="284" t="s">
        <v>2397</v>
      </c>
      <c r="S199" s="281" t="s">
        <v>561</v>
      </c>
      <c r="T199" s="281"/>
      <c r="U199" s="281" t="s">
        <v>3099</v>
      </c>
      <c r="V199" s="281" t="s">
        <v>3696</v>
      </c>
      <c r="W199" s="281" t="s">
        <v>3877</v>
      </c>
      <c r="X199" s="377"/>
      <c r="Y199" s="288"/>
      <c r="Z199" s="289"/>
      <c r="AA199" s="289"/>
      <c r="AB199" s="290">
        <f>IF(OR(J199="Fail",ISBLANK(J199)),INDEX('Issue Code Table'!C:C,MATCH(N:N,'Issue Code Table'!A:A,0)),IF(M199="Critical",6,IF(M199="Significant",5,IF(M199="Moderate",3,2))))</f>
        <v>4</v>
      </c>
    </row>
    <row r="200" spans="1:28" ht="111" customHeight="1" x14ac:dyDescent="0.35">
      <c r="A200" s="291" t="s">
        <v>1148</v>
      </c>
      <c r="B200" s="291" t="s">
        <v>270</v>
      </c>
      <c r="C200" s="292" t="s">
        <v>271</v>
      </c>
      <c r="D200" s="291" t="s">
        <v>232</v>
      </c>
      <c r="E200" s="291" t="s">
        <v>563</v>
      </c>
      <c r="F200" s="291" t="s">
        <v>1149</v>
      </c>
      <c r="G200" s="291" t="s">
        <v>2787</v>
      </c>
      <c r="H200" s="291" t="s">
        <v>5454</v>
      </c>
      <c r="I200" s="294"/>
      <c r="J200" s="370"/>
      <c r="K200" s="291" t="s">
        <v>5468</v>
      </c>
      <c r="L200" s="294"/>
      <c r="M200" s="372" t="s">
        <v>143</v>
      </c>
      <c r="N200" s="295" t="s">
        <v>558</v>
      </c>
      <c r="O200" s="295" t="s">
        <v>1744</v>
      </c>
      <c r="P200" s="373"/>
      <c r="Q200" s="294" t="s">
        <v>265</v>
      </c>
      <c r="R200" s="294" t="s">
        <v>2398</v>
      </c>
      <c r="S200" s="291" t="s">
        <v>564</v>
      </c>
      <c r="T200" s="291" t="s">
        <v>7063</v>
      </c>
      <c r="U200" s="291" t="s">
        <v>3100</v>
      </c>
      <c r="V200" s="291" t="s">
        <v>3697</v>
      </c>
      <c r="W200" s="291" t="s">
        <v>3878</v>
      </c>
      <c r="X200" s="374"/>
      <c r="Y200" s="296"/>
      <c r="Z200" s="297"/>
      <c r="AA200" s="297"/>
      <c r="AB200" s="298">
        <f>IF(OR(J200="Fail",ISBLANK(J200)),INDEX('Issue Code Table'!C:C,MATCH(N:N,'Issue Code Table'!A:A,0)),IF(M200="Critical",6,IF(M200="Significant",5,IF(M200="Moderate",3,2))))</f>
        <v>4</v>
      </c>
    </row>
    <row r="201" spans="1:28" ht="111" customHeight="1" x14ac:dyDescent="0.35">
      <c r="A201" s="281" t="s">
        <v>1150</v>
      </c>
      <c r="B201" s="281" t="s">
        <v>270</v>
      </c>
      <c r="C201" s="299" t="s">
        <v>271</v>
      </c>
      <c r="D201" s="281" t="s">
        <v>232</v>
      </c>
      <c r="E201" s="281" t="s">
        <v>3335</v>
      </c>
      <c r="F201" s="281" t="s">
        <v>1151</v>
      </c>
      <c r="G201" s="281" t="s">
        <v>2788</v>
      </c>
      <c r="H201" s="281" t="s">
        <v>4698</v>
      </c>
      <c r="I201" s="284"/>
      <c r="J201" s="366"/>
      <c r="K201" s="281" t="s">
        <v>4876</v>
      </c>
      <c r="L201" s="284"/>
      <c r="M201" s="375" t="s">
        <v>143</v>
      </c>
      <c r="N201" s="376" t="s">
        <v>205</v>
      </c>
      <c r="O201" s="340" t="s">
        <v>206</v>
      </c>
      <c r="P201" s="368"/>
      <c r="Q201" s="383" t="s">
        <v>265</v>
      </c>
      <c r="R201" s="383" t="s">
        <v>2399</v>
      </c>
      <c r="S201" s="340" t="s">
        <v>566</v>
      </c>
      <c r="T201" s="340"/>
      <c r="U201" s="340" t="s">
        <v>3101</v>
      </c>
      <c r="V201" s="340" t="s">
        <v>3698</v>
      </c>
      <c r="W201" s="340" t="s">
        <v>3879</v>
      </c>
      <c r="X201" s="377"/>
      <c r="Y201" s="288"/>
      <c r="Z201" s="289"/>
      <c r="AA201" s="289"/>
      <c r="AB201" s="290">
        <f>IF(OR(J201="Fail",ISBLANK(J201)),INDEX('Issue Code Table'!C:C,MATCH(N:N,'Issue Code Table'!A:A,0)),IF(M201="Critical",6,IF(M201="Significant",5,IF(M201="Moderate",3,2))))</f>
        <v>5</v>
      </c>
    </row>
    <row r="202" spans="1:28" ht="111" customHeight="1" x14ac:dyDescent="0.35">
      <c r="A202" s="339" t="s">
        <v>1152</v>
      </c>
      <c r="B202" s="339" t="s">
        <v>270</v>
      </c>
      <c r="C202" s="345" t="s">
        <v>271</v>
      </c>
      <c r="D202" s="339" t="s">
        <v>232</v>
      </c>
      <c r="E202" s="339" t="s">
        <v>1153</v>
      </c>
      <c r="F202" s="339" t="s">
        <v>2612</v>
      </c>
      <c r="G202" s="339" t="s">
        <v>2789</v>
      </c>
      <c r="H202" s="339" t="s">
        <v>6137</v>
      </c>
      <c r="I202" s="379"/>
      <c r="J202" s="370"/>
      <c r="K202" s="339" t="s">
        <v>6178</v>
      </c>
      <c r="L202" s="294"/>
      <c r="M202" s="372" t="s">
        <v>143</v>
      </c>
      <c r="N202" s="378" t="s">
        <v>205</v>
      </c>
      <c r="O202" s="339" t="s">
        <v>206</v>
      </c>
      <c r="P202" s="373"/>
      <c r="Q202" s="294" t="s">
        <v>265</v>
      </c>
      <c r="R202" s="294" t="s">
        <v>2400</v>
      </c>
      <c r="S202" s="291" t="s">
        <v>567</v>
      </c>
      <c r="T202" s="291"/>
      <c r="U202" s="291" t="s">
        <v>3102</v>
      </c>
      <c r="V202" s="291" t="s">
        <v>3699</v>
      </c>
      <c r="W202" s="291" t="s">
        <v>3880</v>
      </c>
      <c r="X202" s="374"/>
      <c r="Y202" s="296"/>
      <c r="Z202" s="297"/>
      <c r="AA202" s="297"/>
      <c r="AB202" s="298">
        <f>IF(OR(J202="Fail",ISBLANK(J202)),INDEX('Issue Code Table'!C:C,MATCH(N:N,'Issue Code Table'!A:A,0)),IF(M202="Critical",6,IF(M202="Significant",5,IF(M202="Moderate",3,2))))</f>
        <v>5</v>
      </c>
    </row>
    <row r="203" spans="1:28" ht="111" customHeight="1" x14ac:dyDescent="0.35">
      <c r="A203" s="281" t="s">
        <v>1154</v>
      </c>
      <c r="B203" s="281" t="s">
        <v>270</v>
      </c>
      <c r="C203" s="299" t="s">
        <v>271</v>
      </c>
      <c r="D203" s="281" t="s">
        <v>232</v>
      </c>
      <c r="E203" s="281" t="s">
        <v>3337</v>
      </c>
      <c r="F203" s="281" t="s">
        <v>573</v>
      </c>
      <c r="G203" s="281" t="s">
        <v>2790</v>
      </c>
      <c r="H203" s="281" t="s">
        <v>5455</v>
      </c>
      <c r="I203" s="284"/>
      <c r="J203" s="366"/>
      <c r="K203" s="281" t="s">
        <v>5469</v>
      </c>
      <c r="L203" s="284"/>
      <c r="M203" s="375" t="s">
        <v>143</v>
      </c>
      <c r="N203" s="389" t="s">
        <v>314</v>
      </c>
      <c r="O203" s="376" t="s">
        <v>315</v>
      </c>
      <c r="P203" s="368"/>
      <c r="Q203" s="383" t="s">
        <v>265</v>
      </c>
      <c r="R203" s="383" t="s">
        <v>2401</v>
      </c>
      <c r="S203" s="340" t="s">
        <v>574</v>
      </c>
      <c r="T203" s="340"/>
      <c r="U203" s="340" t="s">
        <v>3103</v>
      </c>
      <c r="V203" s="340" t="s">
        <v>3700</v>
      </c>
      <c r="W203" s="340" t="s">
        <v>3881</v>
      </c>
      <c r="X203" s="377"/>
      <c r="Y203" s="288"/>
      <c r="Z203" s="289"/>
      <c r="AA203" s="289"/>
      <c r="AB203" s="290">
        <f>IF(OR(J203="Fail",ISBLANK(J203)),INDEX('Issue Code Table'!C:C,MATCH(N:N,'Issue Code Table'!A:A,0)),IF(M203="Critical",6,IF(M203="Significant",5,IF(M203="Moderate",3,2))))</f>
        <v>5</v>
      </c>
    </row>
    <row r="204" spans="1:28" ht="111" customHeight="1" x14ac:dyDescent="0.35">
      <c r="A204" s="339" t="s">
        <v>1155</v>
      </c>
      <c r="B204" s="339" t="s">
        <v>270</v>
      </c>
      <c r="C204" s="393" t="s">
        <v>271</v>
      </c>
      <c r="D204" s="291" t="s">
        <v>232</v>
      </c>
      <c r="E204" s="291" t="s">
        <v>3336</v>
      </c>
      <c r="F204" s="291" t="s">
        <v>576</v>
      </c>
      <c r="G204" s="291" t="s">
        <v>2791</v>
      </c>
      <c r="H204" s="291" t="s">
        <v>6367</v>
      </c>
      <c r="I204" s="294"/>
      <c r="J204" s="370"/>
      <c r="K204" s="291" t="s">
        <v>6538</v>
      </c>
      <c r="L204" s="294"/>
      <c r="M204" s="372" t="s">
        <v>143</v>
      </c>
      <c r="N204" s="390" t="s">
        <v>314</v>
      </c>
      <c r="O204" s="378" t="s">
        <v>315</v>
      </c>
      <c r="P204" s="373"/>
      <c r="Q204" s="294" t="s">
        <v>265</v>
      </c>
      <c r="R204" s="294" t="s">
        <v>2402</v>
      </c>
      <c r="S204" s="291" t="s">
        <v>577</v>
      </c>
      <c r="T204" s="291"/>
      <c r="U204" s="291" t="s">
        <v>3104</v>
      </c>
      <c r="V204" s="291" t="s">
        <v>3701</v>
      </c>
      <c r="W204" s="291" t="s">
        <v>3882</v>
      </c>
      <c r="X204" s="374"/>
      <c r="Y204" s="296"/>
      <c r="Z204" s="297"/>
      <c r="AA204" s="297"/>
      <c r="AB204" s="298">
        <f>IF(OR(J204="Fail",ISBLANK(J204)),INDEX('Issue Code Table'!C:C,MATCH(N:N,'Issue Code Table'!A:A,0)),IF(M204="Critical",6,IF(M204="Significant",5,IF(M204="Moderate",3,2))))</f>
        <v>5</v>
      </c>
    </row>
    <row r="205" spans="1:28" ht="111" customHeight="1" x14ac:dyDescent="0.35">
      <c r="A205" s="281" t="s">
        <v>1156</v>
      </c>
      <c r="B205" s="281" t="s">
        <v>239</v>
      </c>
      <c r="C205" s="394" t="s">
        <v>240</v>
      </c>
      <c r="D205" s="281" t="s">
        <v>232</v>
      </c>
      <c r="E205" s="281" t="s">
        <v>3351</v>
      </c>
      <c r="F205" s="281" t="s">
        <v>300</v>
      </c>
      <c r="G205" s="281" t="s">
        <v>2792</v>
      </c>
      <c r="H205" s="281" t="s">
        <v>4701</v>
      </c>
      <c r="I205" s="282"/>
      <c r="J205" s="366"/>
      <c r="K205" s="281" t="s">
        <v>4879</v>
      </c>
      <c r="L205" s="284"/>
      <c r="M205" s="375" t="s">
        <v>218</v>
      </c>
      <c r="N205" s="376" t="s">
        <v>5030</v>
      </c>
      <c r="O205" s="376" t="s">
        <v>5029</v>
      </c>
      <c r="P205" s="368"/>
      <c r="Q205" s="383" t="s">
        <v>297</v>
      </c>
      <c r="R205" s="383" t="s">
        <v>302</v>
      </c>
      <c r="S205" s="340" t="s">
        <v>303</v>
      </c>
      <c r="T205" s="340"/>
      <c r="U205" s="340" t="s">
        <v>3105</v>
      </c>
      <c r="V205" s="340" t="s">
        <v>3702</v>
      </c>
      <c r="W205" s="340" t="s">
        <v>3883</v>
      </c>
      <c r="X205" s="377"/>
      <c r="Y205" s="288"/>
      <c r="Z205" s="289"/>
      <c r="AA205" s="289"/>
      <c r="AB205" s="290" t="e">
        <f>IF(OR(J205="Fail",ISBLANK(J205)),INDEX('Issue Code Table'!C:C,MATCH(N:N,'Issue Code Table'!A:A,0)),IF(M205="Critical",6,IF(M205="Significant",5,IF(M205="Moderate",3,2))))</f>
        <v>#N/A</v>
      </c>
    </row>
    <row r="206" spans="1:28" ht="111" customHeight="1" x14ac:dyDescent="0.35">
      <c r="A206" s="339" t="s">
        <v>1157</v>
      </c>
      <c r="B206" s="339" t="s">
        <v>239</v>
      </c>
      <c r="C206" s="393" t="s">
        <v>240</v>
      </c>
      <c r="D206" s="291" t="s">
        <v>232</v>
      </c>
      <c r="E206" s="291" t="s">
        <v>3352</v>
      </c>
      <c r="F206" s="291" t="s">
        <v>581</v>
      </c>
      <c r="G206" s="291" t="s">
        <v>2793</v>
      </c>
      <c r="H206" s="291" t="s">
        <v>4817</v>
      </c>
      <c r="I206" s="293"/>
      <c r="J206" s="370"/>
      <c r="K206" s="291" t="s">
        <v>4962</v>
      </c>
      <c r="L206" s="295"/>
      <c r="M206" s="372" t="s">
        <v>218</v>
      </c>
      <c r="N206" s="378" t="s">
        <v>5030</v>
      </c>
      <c r="O206" s="378" t="s">
        <v>5029</v>
      </c>
      <c r="P206" s="373"/>
      <c r="Q206" s="294" t="s">
        <v>297</v>
      </c>
      <c r="R206" s="294" t="s">
        <v>298</v>
      </c>
      <c r="S206" s="291" t="s">
        <v>303</v>
      </c>
      <c r="T206" s="291"/>
      <c r="U206" s="291" t="s">
        <v>3106</v>
      </c>
      <c r="V206" s="291" t="s">
        <v>3703</v>
      </c>
      <c r="W206" s="291" t="s">
        <v>3884</v>
      </c>
      <c r="X206" s="374"/>
      <c r="Y206" s="296"/>
      <c r="Z206" s="297"/>
      <c r="AA206" s="297"/>
      <c r="AB206" s="298" t="e">
        <f>IF(OR(J206="Fail",ISBLANK(J206)),INDEX('Issue Code Table'!C:C,MATCH(N:N,'Issue Code Table'!A:A,0)),IF(M206="Critical",6,IF(M206="Significant",5,IF(M206="Moderate",3,2))))</f>
        <v>#N/A</v>
      </c>
    </row>
    <row r="207" spans="1:28" ht="111" customHeight="1" x14ac:dyDescent="0.35">
      <c r="A207" s="281" t="s">
        <v>1158</v>
      </c>
      <c r="B207" s="281" t="s">
        <v>239</v>
      </c>
      <c r="C207" s="299" t="s">
        <v>240</v>
      </c>
      <c r="D207" s="281" t="s">
        <v>232</v>
      </c>
      <c r="E207" s="281" t="s">
        <v>3353</v>
      </c>
      <c r="F207" s="281" t="s">
        <v>304</v>
      </c>
      <c r="G207" s="281" t="s">
        <v>2794</v>
      </c>
      <c r="H207" s="281" t="s">
        <v>4703</v>
      </c>
      <c r="I207" s="282"/>
      <c r="J207" s="366"/>
      <c r="K207" s="281" t="s">
        <v>4881</v>
      </c>
      <c r="L207" s="285"/>
      <c r="M207" s="375" t="s">
        <v>218</v>
      </c>
      <c r="N207" s="376" t="s">
        <v>5030</v>
      </c>
      <c r="O207" s="376" t="s">
        <v>5029</v>
      </c>
      <c r="P207" s="368"/>
      <c r="Q207" s="383" t="s">
        <v>297</v>
      </c>
      <c r="R207" s="383" t="s">
        <v>583</v>
      </c>
      <c r="S207" s="340" t="s">
        <v>303</v>
      </c>
      <c r="T207" s="340"/>
      <c r="U207" s="340" t="s">
        <v>3107</v>
      </c>
      <c r="V207" s="340" t="s">
        <v>3704</v>
      </c>
      <c r="W207" s="340" t="s">
        <v>3885</v>
      </c>
      <c r="X207" s="377"/>
      <c r="Y207" s="288"/>
      <c r="Z207" s="289"/>
      <c r="AA207" s="289"/>
      <c r="AB207" s="290" t="e">
        <f>IF(OR(J207="Fail",ISBLANK(J207)),INDEX('Issue Code Table'!C:C,MATCH(N:N,'Issue Code Table'!A:A,0)),IF(M207="Critical",6,IF(M207="Significant",5,IF(M207="Moderate",3,2))))</f>
        <v>#N/A</v>
      </c>
    </row>
    <row r="208" spans="1:28" ht="111" customHeight="1" x14ac:dyDescent="0.35">
      <c r="A208" s="339" t="s">
        <v>1159</v>
      </c>
      <c r="B208" s="339" t="s">
        <v>270</v>
      </c>
      <c r="C208" s="345" t="s">
        <v>271</v>
      </c>
      <c r="D208" s="339" t="s">
        <v>232</v>
      </c>
      <c r="E208" s="339" t="s">
        <v>3354</v>
      </c>
      <c r="F208" s="339" t="s">
        <v>305</v>
      </c>
      <c r="G208" s="339" t="s">
        <v>2795</v>
      </c>
      <c r="H208" s="339" t="s">
        <v>6204</v>
      </c>
      <c r="I208" s="392"/>
      <c r="J208" s="370"/>
      <c r="K208" s="339" t="s">
        <v>6539</v>
      </c>
      <c r="L208" s="294"/>
      <c r="M208" s="372" t="s">
        <v>143</v>
      </c>
      <c r="N208" s="295" t="s">
        <v>450</v>
      </c>
      <c r="O208" s="291" t="s">
        <v>538</v>
      </c>
      <c r="P208" s="373"/>
      <c r="Q208" s="294" t="s">
        <v>297</v>
      </c>
      <c r="R208" s="294" t="s">
        <v>585</v>
      </c>
      <c r="S208" s="291" t="s">
        <v>2936</v>
      </c>
      <c r="T208" s="291"/>
      <c r="U208" s="291" t="s">
        <v>3108</v>
      </c>
      <c r="V208" s="291" t="s">
        <v>3705</v>
      </c>
      <c r="W208" s="291" t="s">
        <v>3886</v>
      </c>
      <c r="X208" s="374"/>
      <c r="Y208" s="296"/>
      <c r="Z208" s="297"/>
      <c r="AA208" s="297"/>
      <c r="AB208" s="298">
        <f>IF(OR(J208="Fail",ISBLANK(J208)),INDEX('Issue Code Table'!C:C,MATCH(N:N,'Issue Code Table'!A:A,0)),IF(M208="Critical",6,IF(M208="Significant",5,IF(M208="Moderate",3,2))))</f>
        <v>5</v>
      </c>
    </row>
    <row r="209" spans="1:28" ht="111" customHeight="1" x14ac:dyDescent="0.35">
      <c r="A209" s="281" t="s">
        <v>1160</v>
      </c>
      <c r="B209" s="281" t="s">
        <v>270</v>
      </c>
      <c r="C209" s="299" t="s">
        <v>271</v>
      </c>
      <c r="D209" s="281" t="s">
        <v>232</v>
      </c>
      <c r="E209" s="281" t="s">
        <v>3355</v>
      </c>
      <c r="F209" s="281" t="s">
        <v>306</v>
      </c>
      <c r="G209" s="281" t="s">
        <v>2796</v>
      </c>
      <c r="H209" s="281" t="s">
        <v>6202</v>
      </c>
      <c r="I209" s="282"/>
      <c r="J209" s="366"/>
      <c r="K209" s="281" t="s">
        <v>6540</v>
      </c>
      <c r="L209" s="284"/>
      <c r="M209" s="375" t="s">
        <v>143</v>
      </c>
      <c r="N209" s="285" t="s">
        <v>450</v>
      </c>
      <c r="O209" s="281" t="s">
        <v>538</v>
      </c>
      <c r="P209" s="368"/>
      <c r="Q209" s="284" t="s">
        <v>297</v>
      </c>
      <c r="R209" s="284" t="s">
        <v>587</v>
      </c>
      <c r="S209" s="281" t="s">
        <v>2937</v>
      </c>
      <c r="T209" s="281"/>
      <c r="U209" s="281" t="s">
        <v>3109</v>
      </c>
      <c r="V209" s="281" t="s">
        <v>3706</v>
      </c>
      <c r="W209" s="281" t="s">
        <v>3887</v>
      </c>
      <c r="X209" s="377"/>
      <c r="Y209" s="288"/>
      <c r="Z209" s="289"/>
      <c r="AA209" s="289"/>
      <c r="AB209" s="290">
        <f>IF(OR(J209="Fail",ISBLANK(J209)),INDEX('Issue Code Table'!C:C,MATCH(N:N,'Issue Code Table'!A:A,0)),IF(M209="Critical",6,IF(M209="Significant",5,IF(M209="Moderate",3,2))))</f>
        <v>5</v>
      </c>
    </row>
    <row r="210" spans="1:28" ht="111" customHeight="1" x14ac:dyDescent="0.35">
      <c r="A210" s="291" t="s">
        <v>1161</v>
      </c>
      <c r="B210" s="291" t="s">
        <v>270</v>
      </c>
      <c r="C210" s="292" t="s">
        <v>271</v>
      </c>
      <c r="D210" s="291" t="s">
        <v>232</v>
      </c>
      <c r="E210" s="291" t="s">
        <v>3356</v>
      </c>
      <c r="F210" s="291" t="s">
        <v>307</v>
      </c>
      <c r="G210" s="291" t="s">
        <v>2797</v>
      </c>
      <c r="H210" s="291" t="s">
        <v>6203</v>
      </c>
      <c r="I210" s="294"/>
      <c r="J210" s="370"/>
      <c r="K210" s="291" t="s">
        <v>6541</v>
      </c>
      <c r="L210" s="294"/>
      <c r="M210" s="372" t="s">
        <v>143</v>
      </c>
      <c r="N210" s="295" t="s">
        <v>450</v>
      </c>
      <c r="O210" s="295" t="s">
        <v>451</v>
      </c>
      <c r="P210" s="373"/>
      <c r="Q210" s="294" t="s">
        <v>297</v>
      </c>
      <c r="R210" s="294" t="s">
        <v>589</v>
      </c>
      <c r="S210" s="291" t="s">
        <v>2938</v>
      </c>
      <c r="T210" s="291"/>
      <c r="U210" s="291" t="s">
        <v>3110</v>
      </c>
      <c r="V210" s="291" t="s">
        <v>3707</v>
      </c>
      <c r="W210" s="291" t="s">
        <v>3888</v>
      </c>
      <c r="X210" s="374"/>
      <c r="Y210" s="296"/>
      <c r="Z210" s="297"/>
      <c r="AA210" s="297"/>
      <c r="AB210" s="298">
        <f>IF(OR(J210="Fail",ISBLANK(J210)),INDEX('Issue Code Table'!C:C,MATCH(N:N,'Issue Code Table'!A:A,0)),IF(M210="Critical",6,IF(M210="Significant",5,IF(M210="Moderate",3,2))))</f>
        <v>5</v>
      </c>
    </row>
    <row r="211" spans="1:28" ht="111" customHeight="1" x14ac:dyDescent="0.35">
      <c r="A211" s="281" t="s">
        <v>1162</v>
      </c>
      <c r="B211" s="281" t="s">
        <v>292</v>
      </c>
      <c r="C211" s="299" t="s">
        <v>293</v>
      </c>
      <c r="D211" s="281" t="s">
        <v>232</v>
      </c>
      <c r="E211" s="281" t="s">
        <v>3358</v>
      </c>
      <c r="F211" s="281" t="s">
        <v>294</v>
      </c>
      <c r="G211" s="281" t="s">
        <v>2798</v>
      </c>
      <c r="H211" s="281" t="s">
        <v>4708</v>
      </c>
      <c r="I211" s="284"/>
      <c r="J211" s="366"/>
      <c r="K211" s="281" t="s">
        <v>4884</v>
      </c>
      <c r="L211" s="284" t="s">
        <v>3960</v>
      </c>
      <c r="M211" s="395" t="s">
        <v>218</v>
      </c>
      <c r="N211" s="376" t="s">
        <v>591</v>
      </c>
      <c r="O211" s="376" t="s">
        <v>592</v>
      </c>
      <c r="P211" s="368"/>
      <c r="Q211" s="383" t="s">
        <v>230</v>
      </c>
      <c r="R211" s="383" t="s">
        <v>593</v>
      </c>
      <c r="S211" s="340" t="s">
        <v>299</v>
      </c>
      <c r="T211" s="340"/>
      <c r="U211" s="340" t="s">
        <v>3111</v>
      </c>
      <c r="V211" s="340" t="s">
        <v>3708</v>
      </c>
      <c r="W211" s="340" t="s">
        <v>3889</v>
      </c>
      <c r="X211" s="377"/>
      <c r="Y211" s="288"/>
      <c r="Z211" s="289"/>
      <c r="AA211" s="289"/>
      <c r="AB211" s="290">
        <f>IF(OR(J211="Fail",ISBLANK(J211)),INDEX('Issue Code Table'!C:C,MATCH(N:N,'Issue Code Table'!A:A,0)),IF(M211="Critical",6,IF(M211="Significant",5,IF(M211="Moderate",3,2))))</f>
        <v>5</v>
      </c>
    </row>
    <row r="212" spans="1:28" ht="111" customHeight="1" x14ac:dyDescent="0.35">
      <c r="A212" s="339" t="s">
        <v>1163</v>
      </c>
      <c r="B212" s="339" t="s">
        <v>239</v>
      </c>
      <c r="C212" s="387" t="s">
        <v>240</v>
      </c>
      <c r="D212" s="339" t="s">
        <v>232</v>
      </c>
      <c r="E212" s="339" t="s">
        <v>3359</v>
      </c>
      <c r="F212" s="339" t="s">
        <v>2613</v>
      </c>
      <c r="G212" s="339" t="s">
        <v>2799</v>
      </c>
      <c r="H212" s="339" t="s">
        <v>5444</v>
      </c>
      <c r="I212" s="379"/>
      <c r="J212" s="370"/>
      <c r="K212" s="339" t="s">
        <v>5461</v>
      </c>
      <c r="L212" s="294" t="s">
        <v>3960</v>
      </c>
      <c r="M212" s="372" t="s">
        <v>143</v>
      </c>
      <c r="N212" s="378" t="s">
        <v>281</v>
      </c>
      <c r="O212" s="378" t="s">
        <v>282</v>
      </c>
      <c r="P212" s="373"/>
      <c r="Q212" s="294" t="s">
        <v>230</v>
      </c>
      <c r="R212" s="294" t="s">
        <v>594</v>
      </c>
      <c r="S212" s="291" t="s">
        <v>1164</v>
      </c>
      <c r="T212" s="291"/>
      <c r="U212" s="291" t="s">
        <v>3112</v>
      </c>
      <c r="V212" s="291" t="s">
        <v>3709</v>
      </c>
      <c r="W212" s="291" t="s">
        <v>3890</v>
      </c>
      <c r="X212" s="374"/>
      <c r="Y212" s="296"/>
      <c r="Z212" s="297"/>
      <c r="AA212" s="297"/>
      <c r="AB212" s="298">
        <f>IF(OR(J212="Fail",ISBLANK(J212)),INDEX('Issue Code Table'!C:C,MATCH(N:N,'Issue Code Table'!A:A,0)),IF(M212="Critical",6,IF(M212="Significant",5,IF(M212="Moderate",3,2))))</f>
        <v>5</v>
      </c>
    </row>
    <row r="213" spans="1:28" ht="111" customHeight="1" x14ac:dyDescent="0.35">
      <c r="A213" s="281" t="s">
        <v>1165</v>
      </c>
      <c r="B213" s="281" t="s">
        <v>1166</v>
      </c>
      <c r="C213" s="299" t="s">
        <v>1167</v>
      </c>
      <c r="D213" s="281" t="s">
        <v>232</v>
      </c>
      <c r="E213" s="281" t="s">
        <v>1168</v>
      </c>
      <c r="F213" s="281" t="s">
        <v>2614</v>
      </c>
      <c r="G213" s="281" t="s">
        <v>2800</v>
      </c>
      <c r="H213" s="281" t="s">
        <v>5447</v>
      </c>
      <c r="I213" s="284"/>
      <c r="J213" s="366"/>
      <c r="K213" s="281" t="s">
        <v>6542</v>
      </c>
      <c r="L213" s="284" t="s">
        <v>3960</v>
      </c>
      <c r="M213" s="375" t="s">
        <v>154</v>
      </c>
      <c r="N213" s="376" t="s">
        <v>790</v>
      </c>
      <c r="O213" s="376" t="s">
        <v>791</v>
      </c>
      <c r="P213" s="368"/>
      <c r="Q213" s="383" t="s">
        <v>230</v>
      </c>
      <c r="R213" s="383" t="s">
        <v>598</v>
      </c>
      <c r="S213" s="340" t="s">
        <v>1169</v>
      </c>
      <c r="T213" s="340"/>
      <c r="U213" s="340" t="s">
        <v>3113</v>
      </c>
      <c r="V213" s="340" t="s">
        <v>3710</v>
      </c>
      <c r="W213" s="340" t="s">
        <v>3891</v>
      </c>
      <c r="X213" s="377"/>
      <c r="Y213" s="288"/>
      <c r="Z213" s="289"/>
      <c r="AA213" s="289"/>
      <c r="AB213" s="290">
        <f>IF(OR(J213="Fail",ISBLANK(J213)),INDEX('Issue Code Table'!C:C,MATCH(N:N,'Issue Code Table'!A:A,0)),IF(M213="Critical",6,IF(M213="Significant",5,IF(M213="Moderate",3,2))))</f>
        <v>4</v>
      </c>
    </row>
    <row r="214" spans="1:28" ht="111" customHeight="1" x14ac:dyDescent="0.35">
      <c r="A214" s="339" t="s">
        <v>1170</v>
      </c>
      <c r="B214" s="339" t="s">
        <v>1166</v>
      </c>
      <c r="C214" s="345" t="s">
        <v>1167</v>
      </c>
      <c r="D214" s="339" t="s">
        <v>232</v>
      </c>
      <c r="E214" s="339" t="s">
        <v>1171</v>
      </c>
      <c r="F214" s="339" t="s">
        <v>2615</v>
      </c>
      <c r="G214" s="339" t="s">
        <v>2801</v>
      </c>
      <c r="H214" s="339" t="s">
        <v>5446</v>
      </c>
      <c r="I214" s="379"/>
      <c r="J214" s="370"/>
      <c r="K214" s="339" t="s">
        <v>5471</v>
      </c>
      <c r="L214" s="294" t="s">
        <v>3960</v>
      </c>
      <c r="M214" s="372" t="s">
        <v>154</v>
      </c>
      <c r="N214" s="378" t="s">
        <v>790</v>
      </c>
      <c r="O214" s="378" t="s">
        <v>791</v>
      </c>
      <c r="P214" s="373"/>
      <c r="Q214" s="294" t="s">
        <v>230</v>
      </c>
      <c r="R214" s="294" t="s">
        <v>1172</v>
      </c>
      <c r="S214" s="291" t="s">
        <v>1173</v>
      </c>
      <c r="T214" s="291"/>
      <c r="U214" s="291" t="s">
        <v>3114</v>
      </c>
      <c r="V214" s="291" t="s">
        <v>3711</v>
      </c>
      <c r="W214" s="291" t="s">
        <v>3892</v>
      </c>
      <c r="X214" s="374"/>
      <c r="Y214" s="296"/>
      <c r="Z214" s="297"/>
      <c r="AA214" s="297"/>
      <c r="AB214" s="298">
        <f>IF(OR(J214="Fail",ISBLANK(J214)),INDEX('Issue Code Table'!C:C,MATCH(N:N,'Issue Code Table'!A:A,0)),IF(M214="Critical",6,IF(M214="Significant",5,IF(M214="Moderate",3,2))))</f>
        <v>4</v>
      </c>
    </row>
    <row r="215" spans="1:28" ht="111" customHeight="1" x14ac:dyDescent="0.35">
      <c r="A215" s="281" t="s">
        <v>1174</v>
      </c>
      <c r="B215" s="281" t="s">
        <v>239</v>
      </c>
      <c r="C215" s="306" t="s">
        <v>240</v>
      </c>
      <c r="D215" s="281" t="s">
        <v>232</v>
      </c>
      <c r="E215" s="281" t="s">
        <v>3360</v>
      </c>
      <c r="F215" s="281" t="s">
        <v>1175</v>
      </c>
      <c r="G215" s="281" t="s">
        <v>2802</v>
      </c>
      <c r="H215" s="281" t="s">
        <v>5441</v>
      </c>
      <c r="I215" s="284"/>
      <c r="J215" s="366"/>
      <c r="K215" s="281" t="s">
        <v>6543</v>
      </c>
      <c r="L215" s="284" t="s">
        <v>3960</v>
      </c>
      <c r="M215" s="375" t="s">
        <v>143</v>
      </c>
      <c r="N215" s="376" t="s">
        <v>205</v>
      </c>
      <c r="O215" s="376" t="s">
        <v>1087</v>
      </c>
      <c r="P215" s="368"/>
      <c r="Q215" s="383" t="s">
        <v>230</v>
      </c>
      <c r="R215" s="383" t="s">
        <v>1176</v>
      </c>
      <c r="S215" s="340" t="s">
        <v>242</v>
      </c>
      <c r="T215" s="340" t="s">
        <v>7064</v>
      </c>
      <c r="U215" s="340" t="s">
        <v>3115</v>
      </c>
      <c r="V215" s="340" t="s">
        <v>3712</v>
      </c>
      <c r="W215" s="340" t="s">
        <v>3893</v>
      </c>
      <c r="X215" s="377"/>
      <c r="Y215" s="288"/>
      <c r="Z215" s="289"/>
      <c r="AA215" s="289"/>
      <c r="AB215" s="290">
        <f>IF(OR(J215="Fail",ISBLANK(J215)),INDEX('Issue Code Table'!C:C,MATCH(N:N,'Issue Code Table'!A:A,0)),IF(M215="Critical",6,IF(M215="Significant",5,IF(M215="Moderate",3,2))))</f>
        <v>5</v>
      </c>
    </row>
    <row r="216" spans="1:28" ht="111" customHeight="1" x14ac:dyDescent="0.35">
      <c r="A216" s="339" t="s">
        <v>1177</v>
      </c>
      <c r="B216" s="339" t="s">
        <v>239</v>
      </c>
      <c r="C216" s="387" t="s">
        <v>240</v>
      </c>
      <c r="D216" s="339" t="s">
        <v>232</v>
      </c>
      <c r="E216" s="339" t="s">
        <v>1178</v>
      </c>
      <c r="F216" s="339" t="s">
        <v>2616</v>
      </c>
      <c r="G216" s="339" t="s">
        <v>2803</v>
      </c>
      <c r="H216" s="339" t="s">
        <v>5445</v>
      </c>
      <c r="I216" s="379"/>
      <c r="J216" s="370"/>
      <c r="K216" s="339" t="s">
        <v>5462</v>
      </c>
      <c r="L216" s="294" t="s">
        <v>3960</v>
      </c>
      <c r="M216" s="372" t="s">
        <v>143</v>
      </c>
      <c r="N216" s="378" t="s">
        <v>205</v>
      </c>
      <c r="O216" s="378" t="s">
        <v>1087</v>
      </c>
      <c r="P216" s="373"/>
      <c r="Q216" s="294" t="s">
        <v>230</v>
      </c>
      <c r="R216" s="294" t="s">
        <v>1179</v>
      </c>
      <c r="S216" s="291" t="s">
        <v>242</v>
      </c>
      <c r="T216" s="291" t="s">
        <v>7052</v>
      </c>
      <c r="U216" s="291" t="s">
        <v>3116</v>
      </c>
      <c r="V216" s="291" t="s">
        <v>3713</v>
      </c>
      <c r="W216" s="291" t="s">
        <v>3894</v>
      </c>
      <c r="X216" s="374"/>
      <c r="Y216" s="296"/>
      <c r="Z216" s="297"/>
      <c r="AA216" s="297"/>
      <c r="AB216" s="298">
        <f>IF(OR(J216="Fail",ISBLANK(J216)),INDEX('Issue Code Table'!C:C,MATCH(N:N,'Issue Code Table'!A:A,0)),IF(M216="Critical",6,IF(M216="Significant",5,IF(M216="Moderate",3,2))))</f>
        <v>5</v>
      </c>
    </row>
    <row r="217" spans="1:28" ht="111" customHeight="1" x14ac:dyDescent="0.35">
      <c r="A217" s="281" t="s">
        <v>1180</v>
      </c>
      <c r="B217" s="281" t="s">
        <v>1181</v>
      </c>
      <c r="C217" s="299" t="s">
        <v>1182</v>
      </c>
      <c r="D217" s="281" t="s">
        <v>232</v>
      </c>
      <c r="E217" s="281" t="s">
        <v>3361</v>
      </c>
      <c r="F217" s="281" t="s">
        <v>2617</v>
      </c>
      <c r="G217" s="281" t="s">
        <v>7231</v>
      </c>
      <c r="H217" s="281" t="s">
        <v>5442</v>
      </c>
      <c r="I217" s="284"/>
      <c r="J217" s="366"/>
      <c r="K217" s="281" t="s">
        <v>5459</v>
      </c>
      <c r="L217" s="284" t="s">
        <v>3960</v>
      </c>
      <c r="M217" s="375" t="s">
        <v>143</v>
      </c>
      <c r="N217" s="376" t="s">
        <v>537</v>
      </c>
      <c r="O217" s="376" t="s">
        <v>1971</v>
      </c>
      <c r="P217" s="368"/>
      <c r="Q217" s="383" t="s">
        <v>230</v>
      </c>
      <c r="R217" s="383" t="s">
        <v>1183</v>
      </c>
      <c r="S217" s="340" t="s">
        <v>2939</v>
      </c>
      <c r="T217" s="340"/>
      <c r="U217" s="340" t="s">
        <v>3117</v>
      </c>
      <c r="V217" s="340" t="s">
        <v>3714</v>
      </c>
      <c r="W217" s="340" t="s">
        <v>3895</v>
      </c>
      <c r="X217" s="377"/>
      <c r="Y217" s="288"/>
      <c r="Z217" s="289"/>
      <c r="AA217" s="289"/>
      <c r="AB217" s="290">
        <f>IF(OR(J217="Fail",ISBLANK(J217)),INDEX('Issue Code Table'!C:C,MATCH(N:N,'Issue Code Table'!A:A,0)),IF(M217="Critical",6,IF(M217="Significant",5,IF(M217="Moderate",3,2))))</f>
        <v>6</v>
      </c>
    </row>
    <row r="218" spans="1:28" ht="111" customHeight="1" x14ac:dyDescent="0.35">
      <c r="A218" s="339" t="s">
        <v>1184</v>
      </c>
      <c r="B218" s="339" t="s">
        <v>239</v>
      </c>
      <c r="C218" s="387" t="s">
        <v>240</v>
      </c>
      <c r="D218" s="339" t="s">
        <v>232</v>
      </c>
      <c r="E218" s="339" t="s">
        <v>1185</v>
      </c>
      <c r="F218" s="339" t="s">
        <v>2618</v>
      </c>
      <c r="G218" s="339" t="s">
        <v>2805</v>
      </c>
      <c r="H218" s="339" t="s">
        <v>5443</v>
      </c>
      <c r="I218" s="379"/>
      <c r="J218" s="370"/>
      <c r="K218" s="339" t="s">
        <v>5460</v>
      </c>
      <c r="L218" s="294" t="s">
        <v>3960</v>
      </c>
      <c r="M218" s="372" t="s">
        <v>143</v>
      </c>
      <c r="N218" s="295" t="s">
        <v>537</v>
      </c>
      <c r="O218" s="295" t="s">
        <v>1971</v>
      </c>
      <c r="P218" s="373"/>
      <c r="Q218" s="294" t="s">
        <v>230</v>
      </c>
      <c r="R218" s="294" t="s">
        <v>1187</v>
      </c>
      <c r="S218" s="291" t="s">
        <v>2939</v>
      </c>
      <c r="T218" s="291"/>
      <c r="U218" s="291" t="s">
        <v>3118</v>
      </c>
      <c r="V218" s="291" t="s">
        <v>3715</v>
      </c>
      <c r="W218" s="291" t="s">
        <v>3896</v>
      </c>
      <c r="X218" s="374"/>
      <c r="Y218" s="296"/>
      <c r="Z218" s="297"/>
      <c r="AA218" s="297"/>
      <c r="AB218" s="298">
        <f>IF(OR(J218="Fail",ISBLANK(J218)),INDEX('Issue Code Table'!C:C,MATCH(N:N,'Issue Code Table'!A:A,0)),IF(M218="Critical",6,IF(M218="Significant",5,IF(M218="Moderate",3,2))))</f>
        <v>6</v>
      </c>
    </row>
    <row r="219" spans="1:28" ht="111" customHeight="1" x14ac:dyDescent="0.35">
      <c r="A219" s="281" t="s">
        <v>1188</v>
      </c>
      <c r="B219" s="281" t="s">
        <v>595</v>
      </c>
      <c r="C219" s="306" t="s">
        <v>596</v>
      </c>
      <c r="D219" s="281" t="s">
        <v>232</v>
      </c>
      <c r="E219" s="281" t="s">
        <v>3357</v>
      </c>
      <c r="F219" s="281" t="s">
        <v>597</v>
      </c>
      <c r="G219" s="281" t="s">
        <v>2806</v>
      </c>
      <c r="H219" s="281" t="s">
        <v>5448</v>
      </c>
      <c r="I219" s="284"/>
      <c r="J219" s="366"/>
      <c r="K219" s="281" t="s">
        <v>5463</v>
      </c>
      <c r="L219" s="284" t="s">
        <v>3960</v>
      </c>
      <c r="M219" s="375" t="s">
        <v>143</v>
      </c>
      <c r="N219" s="384" t="s">
        <v>314</v>
      </c>
      <c r="O219" s="285" t="s">
        <v>315</v>
      </c>
      <c r="P219" s="368"/>
      <c r="Q219" s="284" t="s">
        <v>230</v>
      </c>
      <c r="R219" s="284" t="s">
        <v>1189</v>
      </c>
      <c r="S219" s="281" t="s">
        <v>1190</v>
      </c>
      <c r="T219" s="281"/>
      <c r="U219" s="281" t="s">
        <v>3119</v>
      </c>
      <c r="V219" s="281" t="s">
        <v>3716</v>
      </c>
      <c r="W219" s="281" t="s">
        <v>3897</v>
      </c>
      <c r="X219" s="377"/>
      <c r="Y219" s="288"/>
      <c r="Z219" s="289"/>
      <c r="AA219" s="289"/>
      <c r="AB219" s="290">
        <f>IF(OR(J219="Fail",ISBLANK(J219)),INDEX('Issue Code Table'!C:C,MATCH(N:N,'Issue Code Table'!A:A,0)),IF(M219="Critical",6,IF(M219="Significant",5,IF(M219="Moderate",3,2))))</f>
        <v>5</v>
      </c>
    </row>
    <row r="220" spans="1:28" ht="111" customHeight="1" x14ac:dyDescent="0.35">
      <c r="A220" s="291" t="s">
        <v>1191</v>
      </c>
      <c r="B220" s="291" t="s">
        <v>1260</v>
      </c>
      <c r="C220" s="302" t="s">
        <v>1261</v>
      </c>
      <c r="D220" s="291" t="s">
        <v>232</v>
      </c>
      <c r="E220" s="291" t="s">
        <v>1192</v>
      </c>
      <c r="F220" s="291" t="s">
        <v>1193</v>
      </c>
      <c r="G220" s="291" t="s">
        <v>2807</v>
      </c>
      <c r="H220" s="291" t="s">
        <v>6368</v>
      </c>
      <c r="I220" s="293"/>
      <c r="J220" s="370"/>
      <c r="K220" s="291" t="s">
        <v>6544</v>
      </c>
      <c r="L220" s="396"/>
      <c r="M220" s="372" t="s">
        <v>218</v>
      </c>
      <c r="N220" s="295" t="s">
        <v>351</v>
      </c>
      <c r="O220" s="295" t="s">
        <v>352</v>
      </c>
      <c r="P220" s="373"/>
      <c r="Q220" s="294" t="s">
        <v>353</v>
      </c>
      <c r="R220" s="294" t="s">
        <v>354</v>
      </c>
      <c r="S220" s="291" t="s">
        <v>350</v>
      </c>
      <c r="T220" s="291"/>
      <c r="U220" s="291" t="s">
        <v>3120</v>
      </c>
      <c r="V220" s="291" t="s">
        <v>3717</v>
      </c>
      <c r="W220" s="291" t="s">
        <v>3898</v>
      </c>
      <c r="X220" s="374"/>
      <c r="Y220" s="296"/>
      <c r="Z220" s="297"/>
      <c r="AA220" s="297"/>
      <c r="AB220" s="298">
        <f>IF(OR(J220="Fail",ISBLANK(J220)),INDEX('Issue Code Table'!C:C,MATCH(N:N,'Issue Code Table'!A:A,0)),IF(M220="Critical",6,IF(M220="Significant",5,IF(M220="Moderate",3,2))))</f>
        <v>3</v>
      </c>
    </row>
    <row r="221" spans="1:28" ht="111" customHeight="1" x14ac:dyDescent="0.35">
      <c r="A221" s="281" t="s">
        <v>1194</v>
      </c>
      <c r="B221" s="281" t="s">
        <v>1260</v>
      </c>
      <c r="C221" s="306" t="s">
        <v>1261</v>
      </c>
      <c r="D221" s="281" t="s">
        <v>232</v>
      </c>
      <c r="E221" s="281" t="s">
        <v>3387</v>
      </c>
      <c r="F221" s="281" t="s">
        <v>632</v>
      </c>
      <c r="G221" s="281" t="s">
        <v>2808</v>
      </c>
      <c r="H221" s="281" t="s">
        <v>6217</v>
      </c>
      <c r="I221" s="282"/>
      <c r="J221" s="366"/>
      <c r="K221" s="281" t="s">
        <v>6545</v>
      </c>
      <c r="L221" s="397"/>
      <c r="M221" s="375" t="s">
        <v>218</v>
      </c>
      <c r="N221" s="285" t="s">
        <v>351</v>
      </c>
      <c r="O221" s="285" t="s">
        <v>352</v>
      </c>
      <c r="P221" s="368"/>
      <c r="Q221" s="284" t="s">
        <v>353</v>
      </c>
      <c r="R221" s="284" t="s">
        <v>356</v>
      </c>
      <c r="S221" s="281" t="s">
        <v>2940</v>
      </c>
      <c r="T221" s="281"/>
      <c r="U221" s="281" t="s">
        <v>3121</v>
      </c>
      <c r="V221" s="281" t="s">
        <v>3718</v>
      </c>
      <c r="W221" s="281" t="s">
        <v>3899</v>
      </c>
      <c r="X221" s="377"/>
      <c r="Y221" s="288"/>
      <c r="Z221" s="289"/>
      <c r="AA221" s="289"/>
      <c r="AB221" s="290">
        <f>IF(OR(J221="Fail",ISBLANK(J221)),INDEX('Issue Code Table'!C:C,MATCH(N:N,'Issue Code Table'!A:A,0)),IF(M221="Critical",6,IF(M221="Significant",5,IF(M221="Moderate",3,2))))</f>
        <v>3</v>
      </c>
    </row>
    <row r="222" spans="1:28" ht="111" customHeight="1" x14ac:dyDescent="0.35">
      <c r="A222" s="291" t="s">
        <v>1195</v>
      </c>
      <c r="B222" s="291" t="s">
        <v>200</v>
      </c>
      <c r="C222" s="302" t="s">
        <v>201</v>
      </c>
      <c r="D222" s="291" t="s">
        <v>232</v>
      </c>
      <c r="E222" s="291" t="s">
        <v>3384</v>
      </c>
      <c r="F222" s="291" t="s">
        <v>634</v>
      </c>
      <c r="G222" s="291" t="s">
        <v>2809</v>
      </c>
      <c r="H222" s="291" t="s">
        <v>6252</v>
      </c>
      <c r="I222" s="293"/>
      <c r="J222" s="370"/>
      <c r="K222" s="291" t="s">
        <v>6546</v>
      </c>
      <c r="L222" s="294"/>
      <c r="M222" s="372" t="s">
        <v>143</v>
      </c>
      <c r="N222" s="295" t="s">
        <v>205</v>
      </c>
      <c r="O222" s="291" t="s">
        <v>206</v>
      </c>
      <c r="P222" s="373"/>
      <c r="Q222" s="294" t="s">
        <v>325</v>
      </c>
      <c r="R222" s="294" t="s">
        <v>328</v>
      </c>
      <c r="S222" s="291" t="s">
        <v>355</v>
      </c>
      <c r="T222" s="291" t="s">
        <v>7083</v>
      </c>
      <c r="U222" s="291" t="s">
        <v>3122</v>
      </c>
      <c r="V222" s="291" t="s">
        <v>3719</v>
      </c>
      <c r="W222" s="291" t="s">
        <v>3900</v>
      </c>
      <c r="X222" s="374"/>
      <c r="Y222" s="296"/>
      <c r="Z222" s="297"/>
      <c r="AA222" s="297"/>
      <c r="AB222" s="298">
        <f>IF(OR(J222="Fail",ISBLANK(J222)),INDEX('Issue Code Table'!C:C,MATCH(N:N,'Issue Code Table'!A:A,0)),IF(M222="Critical",6,IF(M222="Significant",5,IF(M222="Moderate",3,2))))</f>
        <v>5</v>
      </c>
    </row>
    <row r="223" spans="1:28" ht="111" customHeight="1" x14ac:dyDescent="0.35">
      <c r="A223" s="281" t="s">
        <v>1197</v>
      </c>
      <c r="B223" s="281" t="s">
        <v>200</v>
      </c>
      <c r="C223" s="306" t="s">
        <v>201</v>
      </c>
      <c r="D223" s="281" t="s">
        <v>232</v>
      </c>
      <c r="E223" s="281" t="s">
        <v>3386</v>
      </c>
      <c r="F223" s="281" t="s">
        <v>1199</v>
      </c>
      <c r="G223" s="281" t="s">
        <v>2811</v>
      </c>
      <c r="H223" s="281" t="s">
        <v>4743</v>
      </c>
      <c r="I223" s="282"/>
      <c r="J223" s="366"/>
      <c r="K223" s="281" t="s">
        <v>4915</v>
      </c>
      <c r="L223" s="397"/>
      <c r="M223" s="375" t="s">
        <v>143</v>
      </c>
      <c r="N223" s="285" t="s">
        <v>281</v>
      </c>
      <c r="O223" s="285" t="s">
        <v>282</v>
      </c>
      <c r="P223" s="368"/>
      <c r="Q223" s="284" t="s">
        <v>325</v>
      </c>
      <c r="R223" s="284" t="s">
        <v>331</v>
      </c>
      <c r="S223" s="281" t="s">
        <v>1205</v>
      </c>
      <c r="T223" s="281"/>
      <c r="U223" s="281" t="s">
        <v>3124</v>
      </c>
      <c r="V223" s="281" t="s">
        <v>3720</v>
      </c>
      <c r="W223" s="281" t="s">
        <v>3901</v>
      </c>
      <c r="X223" s="377"/>
      <c r="Y223" s="288"/>
      <c r="Z223" s="289"/>
      <c r="AA223" s="289"/>
      <c r="AB223" s="290">
        <f>IF(OR(J223="Fail",ISBLANK(J223)),INDEX('Issue Code Table'!C:C,MATCH(N:N,'Issue Code Table'!A:A,0)),IF(M223="Critical",6,IF(M223="Significant",5,IF(M223="Moderate",3,2))))</f>
        <v>5</v>
      </c>
    </row>
    <row r="224" spans="1:28" ht="111" customHeight="1" x14ac:dyDescent="0.35">
      <c r="A224" s="291" t="s">
        <v>1203</v>
      </c>
      <c r="B224" s="291" t="s">
        <v>200</v>
      </c>
      <c r="C224" s="292" t="s">
        <v>201</v>
      </c>
      <c r="D224" s="291" t="s">
        <v>232</v>
      </c>
      <c r="E224" s="291" t="s">
        <v>3385</v>
      </c>
      <c r="F224" s="291" t="s">
        <v>637</v>
      </c>
      <c r="G224" s="291" t="s">
        <v>2810</v>
      </c>
      <c r="H224" s="291" t="s">
        <v>4742</v>
      </c>
      <c r="I224" s="293"/>
      <c r="J224" s="370"/>
      <c r="K224" s="291" t="s">
        <v>4914</v>
      </c>
      <c r="L224" s="396"/>
      <c r="M224" s="372" t="s">
        <v>143</v>
      </c>
      <c r="N224" s="295" t="s">
        <v>281</v>
      </c>
      <c r="O224" s="295" t="s">
        <v>282</v>
      </c>
      <c r="P224" s="373"/>
      <c r="Q224" s="294" t="s">
        <v>325</v>
      </c>
      <c r="R224" s="294" t="s">
        <v>330</v>
      </c>
      <c r="S224" s="291" t="s">
        <v>359</v>
      </c>
      <c r="T224" s="291" t="s">
        <v>7083</v>
      </c>
      <c r="U224" s="291" t="s">
        <v>3123</v>
      </c>
      <c r="V224" s="291" t="s">
        <v>3721</v>
      </c>
      <c r="W224" s="291" t="s">
        <v>3902</v>
      </c>
      <c r="X224" s="374"/>
      <c r="Y224" s="296"/>
      <c r="Z224" s="297"/>
      <c r="AA224" s="297"/>
      <c r="AB224" s="298">
        <f>IF(OR(J224="Fail",ISBLANK(J224)),INDEX('Issue Code Table'!C:C,MATCH(N:N,'Issue Code Table'!A:A,0)),IF(M224="Critical",6,IF(M224="Significant",5,IF(M224="Moderate",3,2))))</f>
        <v>5</v>
      </c>
    </row>
    <row r="225" spans="1:28" ht="111" customHeight="1" x14ac:dyDescent="0.35">
      <c r="A225" s="281" t="s">
        <v>1204</v>
      </c>
      <c r="B225" s="281" t="s">
        <v>200</v>
      </c>
      <c r="C225" s="306" t="s">
        <v>201</v>
      </c>
      <c r="D225" s="281" t="s">
        <v>232</v>
      </c>
      <c r="E225" s="281" t="s">
        <v>3388</v>
      </c>
      <c r="F225" s="281" t="s">
        <v>2619</v>
      </c>
      <c r="G225" s="281" t="s">
        <v>2812</v>
      </c>
      <c r="H225" s="281" t="s">
        <v>6218</v>
      </c>
      <c r="I225" s="282"/>
      <c r="J225" s="366"/>
      <c r="K225" s="281" t="s">
        <v>6547</v>
      </c>
      <c r="L225" s="397"/>
      <c r="M225" s="375" t="s">
        <v>143</v>
      </c>
      <c r="N225" s="285" t="s">
        <v>351</v>
      </c>
      <c r="O225" s="285" t="s">
        <v>1508</v>
      </c>
      <c r="P225" s="368"/>
      <c r="Q225" s="284" t="s">
        <v>353</v>
      </c>
      <c r="R225" s="284" t="s">
        <v>357</v>
      </c>
      <c r="S225" s="281" t="s">
        <v>2941</v>
      </c>
      <c r="T225" s="281"/>
      <c r="U225" s="281" t="s">
        <v>3125</v>
      </c>
      <c r="V225" s="281" t="s">
        <v>3722</v>
      </c>
      <c r="W225" s="281" t="s">
        <v>3903</v>
      </c>
      <c r="X225" s="377"/>
      <c r="Y225" s="288"/>
      <c r="Z225" s="289"/>
      <c r="AA225" s="289"/>
      <c r="AB225" s="290">
        <f>IF(OR(J225="Fail",ISBLANK(J225)),INDEX('Issue Code Table'!C:C,MATCH(N:N,'Issue Code Table'!A:A,0)),IF(M225="Critical",6,IF(M225="Significant",5,IF(M225="Moderate",3,2))))</f>
        <v>3</v>
      </c>
    </row>
    <row r="226" spans="1:28" ht="111" customHeight="1" x14ac:dyDescent="0.35">
      <c r="A226" s="291" t="s">
        <v>1207</v>
      </c>
      <c r="B226" s="291" t="s">
        <v>200</v>
      </c>
      <c r="C226" s="302" t="s">
        <v>201</v>
      </c>
      <c r="D226" s="291" t="s">
        <v>227</v>
      </c>
      <c r="E226" s="291" t="s">
        <v>1208</v>
      </c>
      <c r="F226" s="291" t="s">
        <v>2620</v>
      </c>
      <c r="G226" s="291" t="s">
        <v>2813</v>
      </c>
      <c r="H226" s="291" t="s">
        <v>5449</v>
      </c>
      <c r="I226" s="294"/>
      <c r="J226" s="370"/>
      <c r="K226" s="291" t="s">
        <v>5464</v>
      </c>
      <c r="L226" s="398"/>
      <c r="M226" s="372" t="s">
        <v>143</v>
      </c>
      <c r="N226" s="378" t="s">
        <v>281</v>
      </c>
      <c r="O226" s="378" t="s">
        <v>282</v>
      </c>
      <c r="P226" s="373"/>
      <c r="Q226" s="379" t="s">
        <v>361</v>
      </c>
      <c r="R226" s="379" t="s">
        <v>362</v>
      </c>
      <c r="S226" s="339" t="s">
        <v>2942</v>
      </c>
      <c r="T226" s="339" t="s">
        <v>7055</v>
      </c>
      <c r="U226" s="339" t="s">
        <v>1209</v>
      </c>
      <c r="V226" s="339" t="s">
        <v>3723</v>
      </c>
      <c r="W226" s="339" t="s">
        <v>3904</v>
      </c>
      <c r="X226" s="374"/>
      <c r="Y226" s="296"/>
      <c r="Z226" s="297"/>
      <c r="AA226" s="297"/>
      <c r="AB226" s="298">
        <f>IF(OR(J226="Fail",ISBLANK(J226)),INDEX('Issue Code Table'!C:C,MATCH(N:N,'Issue Code Table'!A:A,0)),IF(M226="Critical",6,IF(M226="Significant",5,IF(M226="Moderate",3,2))))</f>
        <v>5</v>
      </c>
    </row>
    <row r="227" spans="1:28" ht="111" customHeight="1" x14ac:dyDescent="0.35">
      <c r="A227" s="340" t="s">
        <v>1210</v>
      </c>
      <c r="B227" s="340" t="s">
        <v>200</v>
      </c>
      <c r="C227" s="343" t="s">
        <v>201</v>
      </c>
      <c r="D227" s="340" t="s">
        <v>232</v>
      </c>
      <c r="E227" s="340" t="s">
        <v>3397</v>
      </c>
      <c r="F227" s="340" t="s">
        <v>640</v>
      </c>
      <c r="G227" s="340" t="s">
        <v>2814</v>
      </c>
      <c r="H227" s="340" t="s">
        <v>6372</v>
      </c>
      <c r="I227" s="380"/>
      <c r="J227" s="366"/>
      <c r="K227" s="340" t="s">
        <v>6548</v>
      </c>
      <c r="L227" s="285"/>
      <c r="M227" s="375" t="s">
        <v>143</v>
      </c>
      <c r="N227" s="376" t="s">
        <v>205</v>
      </c>
      <c r="O227" s="340" t="s">
        <v>206</v>
      </c>
      <c r="P227" s="368"/>
      <c r="Q227" s="284" t="s">
        <v>361</v>
      </c>
      <c r="R227" s="284" t="s">
        <v>364</v>
      </c>
      <c r="S227" s="281" t="s">
        <v>2943</v>
      </c>
      <c r="T227" s="281" t="s">
        <v>7084</v>
      </c>
      <c r="U227" s="281" t="s">
        <v>3126</v>
      </c>
      <c r="V227" s="281" t="s">
        <v>3724</v>
      </c>
      <c r="W227" s="281" t="s">
        <v>3905</v>
      </c>
      <c r="X227" s="377"/>
      <c r="Y227" s="288"/>
      <c r="Z227" s="289"/>
      <c r="AA227" s="289"/>
      <c r="AB227" s="290">
        <f>IF(OR(J227="Fail",ISBLANK(J227)),INDEX('Issue Code Table'!C:C,MATCH(N:N,'Issue Code Table'!A:A,0)),IF(M227="Critical",6,IF(M227="Significant",5,IF(M227="Moderate",3,2))))</f>
        <v>5</v>
      </c>
    </row>
    <row r="228" spans="1:28" ht="111" customHeight="1" x14ac:dyDescent="0.35">
      <c r="A228" s="291" t="s">
        <v>1211</v>
      </c>
      <c r="B228" s="291" t="s">
        <v>200</v>
      </c>
      <c r="C228" s="302" t="s">
        <v>201</v>
      </c>
      <c r="D228" s="291" t="s">
        <v>232</v>
      </c>
      <c r="E228" s="291" t="s">
        <v>3402</v>
      </c>
      <c r="F228" s="291" t="s">
        <v>363</v>
      </c>
      <c r="G228" s="291" t="s">
        <v>2815</v>
      </c>
      <c r="H228" s="291" t="s">
        <v>6277</v>
      </c>
      <c r="I228" s="294"/>
      <c r="J228" s="370"/>
      <c r="K228" s="291" t="s">
        <v>6549</v>
      </c>
      <c r="L228" s="295"/>
      <c r="M228" s="372" t="s">
        <v>143</v>
      </c>
      <c r="N228" s="378" t="s">
        <v>314</v>
      </c>
      <c r="O228" s="378" t="s">
        <v>315</v>
      </c>
      <c r="P228" s="373"/>
      <c r="Q228" s="379" t="s">
        <v>373</v>
      </c>
      <c r="R228" s="379" t="s">
        <v>375</v>
      </c>
      <c r="S228" s="339" t="s">
        <v>365</v>
      </c>
      <c r="T228" s="339" t="s">
        <v>7085</v>
      </c>
      <c r="U228" s="339" t="s">
        <v>3127</v>
      </c>
      <c r="V228" s="339" t="s">
        <v>3725</v>
      </c>
      <c r="W228" s="339" t="s">
        <v>3906</v>
      </c>
      <c r="X228" s="374"/>
      <c r="Y228" s="296"/>
      <c r="Z228" s="297"/>
      <c r="AA228" s="297"/>
      <c r="AB228" s="298">
        <f>IF(OR(J228="Fail",ISBLANK(J228)),INDEX('Issue Code Table'!C:C,MATCH(N:N,'Issue Code Table'!A:A,0)),IF(M228="Critical",6,IF(M228="Significant",5,IF(M228="Moderate",3,2))))</f>
        <v>5</v>
      </c>
    </row>
    <row r="229" spans="1:28" ht="111" customHeight="1" x14ac:dyDescent="0.35">
      <c r="A229" s="340" t="s">
        <v>1212</v>
      </c>
      <c r="B229" s="340" t="s">
        <v>200</v>
      </c>
      <c r="C229" s="343" t="s">
        <v>201</v>
      </c>
      <c r="D229" s="340" t="s">
        <v>232</v>
      </c>
      <c r="E229" s="340" t="s">
        <v>1213</v>
      </c>
      <c r="F229" s="340" t="s">
        <v>368</v>
      </c>
      <c r="G229" s="340" t="s">
        <v>2816</v>
      </c>
      <c r="H229" s="340" t="s">
        <v>6334</v>
      </c>
      <c r="I229" s="383"/>
      <c r="J229" s="366"/>
      <c r="K229" s="340" t="s">
        <v>6550</v>
      </c>
      <c r="L229" s="285"/>
      <c r="M229" s="375" t="s">
        <v>143</v>
      </c>
      <c r="N229" s="376" t="s">
        <v>648</v>
      </c>
      <c r="O229" s="340" t="s">
        <v>649</v>
      </c>
      <c r="P229" s="368"/>
      <c r="Q229" s="284" t="s">
        <v>373</v>
      </c>
      <c r="R229" s="284" t="s">
        <v>658</v>
      </c>
      <c r="S229" s="281" t="s">
        <v>1214</v>
      </c>
      <c r="T229" s="281"/>
      <c r="U229" s="281" t="s">
        <v>3128</v>
      </c>
      <c r="V229" s="281" t="s">
        <v>3726</v>
      </c>
      <c r="W229" s="281" t="s">
        <v>3907</v>
      </c>
      <c r="X229" s="377"/>
      <c r="Y229" s="288"/>
      <c r="Z229" s="289"/>
      <c r="AA229" s="289"/>
      <c r="AB229" s="290">
        <f>IF(OR(J229="Fail",ISBLANK(J229)),INDEX('Issue Code Table'!C:C,MATCH(N:N,'Issue Code Table'!A:A,0)),IF(M229="Critical",6,IF(M229="Significant",5,IF(M229="Moderate",3,2))))</f>
        <v>5</v>
      </c>
    </row>
    <row r="230" spans="1:28" ht="111" customHeight="1" x14ac:dyDescent="0.35">
      <c r="A230" s="291" t="s">
        <v>1215</v>
      </c>
      <c r="B230" s="291" t="s">
        <v>200</v>
      </c>
      <c r="C230" s="302" t="s">
        <v>201</v>
      </c>
      <c r="D230" s="291" t="s">
        <v>232</v>
      </c>
      <c r="E230" s="291" t="s">
        <v>3403</v>
      </c>
      <c r="F230" s="291" t="s">
        <v>2621</v>
      </c>
      <c r="G230" s="291" t="s">
        <v>2817</v>
      </c>
      <c r="H230" s="291" t="s">
        <v>6215</v>
      </c>
      <c r="I230" s="294"/>
      <c r="J230" s="370"/>
      <c r="K230" s="291" t="s">
        <v>6551</v>
      </c>
      <c r="L230" s="294"/>
      <c r="M230" s="372" t="s">
        <v>143</v>
      </c>
      <c r="N230" s="295" t="s">
        <v>648</v>
      </c>
      <c r="O230" s="291" t="s">
        <v>649</v>
      </c>
      <c r="P230" s="373"/>
      <c r="Q230" s="294" t="s">
        <v>373</v>
      </c>
      <c r="R230" s="294" t="s">
        <v>376</v>
      </c>
      <c r="S230" s="291" t="s">
        <v>371</v>
      </c>
      <c r="T230" s="291"/>
      <c r="U230" s="291" t="s">
        <v>3129</v>
      </c>
      <c r="V230" s="291" t="s">
        <v>3727</v>
      </c>
      <c r="W230" s="291" t="s">
        <v>3908</v>
      </c>
      <c r="X230" s="374"/>
      <c r="Y230" s="296"/>
      <c r="Z230" s="297"/>
      <c r="AA230" s="297"/>
      <c r="AB230" s="298">
        <f>IF(OR(J230="Fail",ISBLANK(J230)),INDEX('Issue Code Table'!C:C,MATCH(N:N,'Issue Code Table'!A:A,0)),IF(M230="Critical",6,IF(M230="Significant",5,IF(M230="Moderate",3,2))))</f>
        <v>5</v>
      </c>
    </row>
    <row r="231" spans="1:28" ht="111" customHeight="1" x14ac:dyDescent="0.35">
      <c r="A231" s="281" t="s">
        <v>1216</v>
      </c>
      <c r="B231" s="281" t="s">
        <v>1260</v>
      </c>
      <c r="C231" s="399" t="s">
        <v>1261</v>
      </c>
      <c r="D231" s="281" t="s">
        <v>232</v>
      </c>
      <c r="E231" s="281" t="s">
        <v>3408</v>
      </c>
      <c r="F231" s="281" t="s">
        <v>370</v>
      </c>
      <c r="G231" s="281" t="s">
        <v>2818</v>
      </c>
      <c r="H231" s="281" t="s">
        <v>6353</v>
      </c>
      <c r="I231" s="284"/>
      <c r="J231" s="366"/>
      <c r="K231" s="281" t="s">
        <v>6552</v>
      </c>
      <c r="L231" s="284"/>
      <c r="M231" s="375" t="s">
        <v>143</v>
      </c>
      <c r="N231" s="285" t="s">
        <v>648</v>
      </c>
      <c r="O231" s="281" t="s">
        <v>649</v>
      </c>
      <c r="P231" s="368"/>
      <c r="Q231" s="284" t="s">
        <v>373</v>
      </c>
      <c r="R231" s="284" t="s">
        <v>660</v>
      </c>
      <c r="S231" s="281" t="s">
        <v>2944</v>
      </c>
      <c r="T231" s="281"/>
      <c r="U231" s="281" t="s">
        <v>3130</v>
      </c>
      <c r="V231" s="281" t="s">
        <v>3728</v>
      </c>
      <c r="W231" s="281" t="s">
        <v>3909</v>
      </c>
      <c r="X231" s="377"/>
      <c r="Y231" s="288"/>
      <c r="Z231" s="289"/>
      <c r="AA231" s="289"/>
      <c r="AB231" s="290">
        <f>IF(OR(J231="Fail",ISBLANK(J231)),INDEX('Issue Code Table'!C:C,MATCH(N:N,'Issue Code Table'!A:A,0)),IF(M231="Critical",6,IF(M231="Significant",5,IF(M231="Moderate",3,2))))</f>
        <v>5</v>
      </c>
    </row>
    <row r="232" spans="1:28" ht="111" customHeight="1" x14ac:dyDescent="0.35">
      <c r="A232" s="291" t="s">
        <v>1217</v>
      </c>
      <c r="B232" s="291" t="s">
        <v>239</v>
      </c>
      <c r="C232" s="302" t="s">
        <v>240</v>
      </c>
      <c r="D232" s="291" t="s">
        <v>232</v>
      </c>
      <c r="E232" s="291" t="s">
        <v>3405</v>
      </c>
      <c r="F232" s="291" t="s">
        <v>2622</v>
      </c>
      <c r="G232" s="291" t="s">
        <v>2819</v>
      </c>
      <c r="H232" s="291" t="s">
        <v>6233</v>
      </c>
      <c r="I232" s="293"/>
      <c r="J232" s="370"/>
      <c r="K232" s="291" t="s">
        <v>6553</v>
      </c>
      <c r="L232" s="295"/>
      <c r="M232" s="372" t="s">
        <v>143</v>
      </c>
      <c r="N232" s="295" t="s">
        <v>648</v>
      </c>
      <c r="O232" s="291" t="s">
        <v>649</v>
      </c>
      <c r="P232" s="373"/>
      <c r="Q232" s="294" t="s">
        <v>373</v>
      </c>
      <c r="R232" s="294" t="s">
        <v>650</v>
      </c>
      <c r="S232" s="291" t="s">
        <v>2945</v>
      </c>
      <c r="T232" s="291"/>
      <c r="U232" s="291" t="s">
        <v>3131</v>
      </c>
      <c r="V232" s="291" t="s">
        <v>3729</v>
      </c>
      <c r="W232" s="291" t="s">
        <v>3910</v>
      </c>
      <c r="X232" s="374"/>
      <c r="Y232" s="296"/>
      <c r="Z232" s="297"/>
      <c r="AA232" s="297"/>
      <c r="AB232" s="298">
        <f>IF(OR(J232="Fail",ISBLANK(J232)),INDEX('Issue Code Table'!C:C,MATCH(N:N,'Issue Code Table'!A:A,0)),IF(M232="Critical",6,IF(M232="Significant",5,IF(M232="Moderate",3,2))))</f>
        <v>5</v>
      </c>
    </row>
    <row r="233" spans="1:28" ht="111" customHeight="1" x14ac:dyDescent="0.35">
      <c r="A233" s="281" t="s">
        <v>1218</v>
      </c>
      <c r="B233" s="281" t="s">
        <v>239</v>
      </c>
      <c r="C233" s="306" t="s">
        <v>240</v>
      </c>
      <c r="D233" s="281" t="s">
        <v>232</v>
      </c>
      <c r="E233" s="281" t="s">
        <v>3406</v>
      </c>
      <c r="F233" s="281" t="s">
        <v>644</v>
      </c>
      <c r="G233" s="281" t="s">
        <v>2820</v>
      </c>
      <c r="H233" s="281" t="s">
        <v>6332</v>
      </c>
      <c r="I233" s="282"/>
      <c r="J233" s="366"/>
      <c r="K233" s="281" t="s">
        <v>6554</v>
      </c>
      <c r="L233" s="285"/>
      <c r="M233" s="375" t="s">
        <v>143</v>
      </c>
      <c r="N233" s="376" t="s">
        <v>648</v>
      </c>
      <c r="O233" s="340" t="s">
        <v>649</v>
      </c>
      <c r="P233" s="368"/>
      <c r="Q233" s="383" t="s">
        <v>373</v>
      </c>
      <c r="R233" s="383" t="s">
        <v>653</v>
      </c>
      <c r="S233" s="340" t="s">
        <v>2946</v>
      </c>
      <c r="T233" s="340"/>
      <c r="U233" s="340" t="s">
        <v>3132</v>
      </c>
      <c r="V233" s="340" t="s">
        <v>3730</v>
      </c>
      <c r="W233" s="340" t="s">
        <v>3911</v>
      </c>
      <c r="X233" s="377"/>
      <c r="Y233" s="288"/>
      <c r="Z233" s="289"/>
      <c r="AA233" s="289"/>
      <c r="AB233" s="290">
        <f>IF(OR(J233="Fail",ISBLANK(J233)),INDEX('Issue Code Table'!C:C,MATCH(N:N,'Issue Code Table'!A:A,0)),IF(M233="Critical",6,IF(M233="Significant",5,IF(M233="Moderate",3,2))))</f>
        <v>5</v>
      </c>
    </row>
    <row r="234" spans="1:28" ht="111" customHeight="1" x14ac:dyDescent="0.35">
      <c r="A234" s="339" t="s">
        <v>1219</v>
      </c>
      <c r="B234" s="339" t="s">
        <v>239</v>
      </c>
      <c r="C234" s="400" t="s">
        <v>240</v>
      </c>
      <c r="D234" s="291" t="s">
        <v>232</v>
      </c>
      <c r="E234" s="291" t="s">
        <v>3407</v>
      </c>
      <c r="F234" s="291" t="s">
        <v>2623</v>
      </c>
      <c r="G234" s="291" t="s">
        <v>2821</v>
      </c>
      <c r="H234" s="291" t="s">
        <v>6317</v>
      </c>
      <c r="I234" s="293"/>
      <c r="J234" s="370"/>
      <c r="K234" s="291" t="s">
        <v>6555</v>
      </c>
      <c r="L234" s="295"/>
      <c r="M234" s="372" t="s">
        <v>143</v>
      </c>
      <c r="N234" s="378" t="s">
        <v>648</v>
      </c>
      <c r="O234" s="339" t="s">
        <v>649</v>
      </c>
      <c r="P234" s="373"/>
      <c r="Q234" s="294" t="s">
        <v>373</v>
      </c>
      <c r="R234" s="294" t="s">
        <v>655</v>
      </c>
      <c r="S234" s="291" t="s">
        <v>2947</v>
      </c>
      <c r="T234" s="291" t="s">
        <v>7086</v>
      </c>
      <c r="U234" s="291" t="s">
        <v>3133</v>
      </c>
      <c r="V234" s="291" t="s">
        <v>3731</v>
      </c>
      <c r="W234" s="291" t="s">
        <v>3912</v>
      </c>
      <c r="X234" s="374"/>
      <c r="Y234" s="296"/>
      <c r="Z234" s="297"/>
      <c r="AA234" s="297"/>
      <c r="AB234" s="298">
        <f>IF(OR(J234="Fail",ISBLANK(J234)),INDEX('Issue Code Table'!C:C,MATCH(N:N,'Issue Code Table'!A:A,0)),IF(M234="Critical",6,IF(M234="Significant",5,IF(M234="Moderate",3,2))))</f>
        <v>5</v>
      </c>
    </row>
    <row r="235" spans="1:28" ht="111" customHeight="1" x14ac:dyDescent="0.35">
      <c r="A235" s="281" t="s">
        <v>1220</v>
      </c>
      <c r="B235" s="281" t="s">
        <v>3187</v>
      </c>
      <c r="C235" s="399" t="s">
        <v>3957</v>
      </c>
      <c r="D235" s="281" t="s">
        <v>232</v>
      </c>
      <c r="E235" s="281" t="s">
        <v>3409</v>
      </c>
      <c r="F235" s="281" t="s">
        <v>1221</v>
      </c>
      <c r="G235" s="281" t="s">
        <v>2822</v>
      </c>
      <c r="H235" s="281" t="s">
        <v>5451</v>
      </c>
      <c r="I235" s="284"/>
      <c r="J235" s="366"/>
      <c r="K235" s="281" t="s">
        <v>5465</v>
      </c>
      <c r="L235" s="305"/>
      <c r="M235" s="375" t="s">
        <v>143</v>
      </c>
      <c r="N235" s="376" t="s">
        <v>281</v>
      </c>
      <c r="O235" s="376" t="s">
        <v>282</v>
      </c>
      <c r="P235" s="368"/>
      <c r="Q235" s="383" t="s">
        <v>3185</v>
      </c>
      <c r="R235" s="383" t="s">
        <v>2403</v>
      </c>
      <c r="S235" s="340" t="s">
        <v>676</v>
      </c>
      <c r="T235" s="340" t="s">
        <v>7058</v>
      </c>
      <c r="U235" s="340" t="s">
        <v>3134</v>
      </c>
      <c r="V235" s="340" t="s">
        <v>3732</v>
      </c>
      <c r="W235" s="340" t="s">
        <v>3913</v>
      </c>
      <c r="X235" s="377"/>
      <c r="Y235" s="288"/>
      <c r="Z235" s="289"/>
      <c r="AA235" s="289"/>
      <c r="AB235" s="290">
        <f>IF(OR(J235="Fail",ISBLANK(J235)),INDEX('Issue Code Table'!C:C,MATCH(N:N,'Issue Code Table'!A:A,0)),IF(M235="Critical",6,IF(M235="Significant",5,IF(M235="Moderate",3,2))))</f>
        <v>5</v>
      </c>
    </row>
    <row r="236" spans="1:28" ht="111" customHeight="1" x14ac:dyDescent="0.35">
      <c r="A236" s="339" t="s">
        <v>1222</v>
      </c>
      <c r="B236" s="339" t="s">
        <v>366</v>
      </c>
      <c r="C236" s="401" t="s">
        <v>367</v>
      </c>
      <c r="D236" s="291" t="s">
        <v>232</v>
      </c>
      <c r="E236" s="291" t="s">
        <v>1223</v>
      </c>
      <c r="F236" s="291" t="s">
        <v>2624</v>
      </c>
      <c r="G236" s="291" t="s">
        <v>2823</v>
      </c>
      <c r="H236" s="291" t="s">
        <v>6201</v>
      </c>
      <c r="I236" s="294"/>
      <c r="J236" s="370"/>
      <c r="K236" s="291" t="s">
        <v>6556</v>
      </c>
      <c r="L236" s="304"/>
      <c r="M236" s="372" t="s">
        <v>143</v>
      </c>
      <c r="N236" s="378" t="s">
        <v>281</v>
      </c>
      <c r="O236" s="378" t="s">
        <v>282</v>
      </c>
      <c r="P236" s="373"/>
      <c r="Q236" s="294" t="s">
        <v>3185</v>
      </c>
      <c r="R236" s="294" t="s">
        <v>2404</v>
      </c>
      <c r="S236" s="291" t="s">
        <v>2948</v>
      </c>
      <c r="T236" s="291"/>
      <c r="U236" s="291" t="s">
        <v>3135</v>
      </c>
      <c r="V236" s="291" t="s">
        <v>3733</v>
      </c>
      <c r="W236" s="291" t="s">
        <v>3914</v>
      </c>
      <c r="X236" s="374"/>
      <c r="Y236" s="296"/>
      <c r="Z236" s="297"/>
      <c r="AA236" s="297"/>
      <c r="AB236" s="298">
        <f>IF(OR(J236="Fail",ISBLANK(J236)),INDEX('Issue Code Table'!C:C,MATCH(N:N,'Issue Code Table'!A:A,0)),IF(M236="Critical",6,IF(M236="Significant",5,IF(M236="Moderate",3,2))))</f>
        <v>5</v>
      </c>
    </row>
    <row r="237" spans="1:28" ht="110.65" customHeight="1" x14ac:dyDescent="0.35">
      <c r="A237" s="346" t="s">
        <v>1224</v>
      </c>
      <c r="B237" s="346" t="s">
        <v>3187</v>
      </c>
      <c r="C237" s="402" t="s">
        <v>3957</v>
      </c>
      <c r="D237" s="346" t="s">
        <v>232</v>
      </c>
      <c r="E237" s="346" t="s">
        <v>686</v>
      </c>
      <c r="F237" s="346" t="s">
        <v>2625</v>
      </c>
      <c r="G237" s="346" t="s">
        <v>2824</v>
      </c>
      <c r="H237" s="346" t="s">
        <v>5450</v>
      </c>
      <c r="I237" s="403"/>
      <c r="J237" s="348"/>
      <c r="K237" s="346" t="s">
        <v>6557</v>
      </c>
      <c r="L237" s="404"/>
      <c r="M237" s="350" t="s">
        <v>143</v>
      </c>
      <c r="N237" s="405" t="s">
        <v>648</v>
      </c>
      <c r="O237" s="405" t="s">
        <v>671</v>
      </c>
      <c r="P237" s="406"/>
      <c r="Q237" s="407" t="s">
        <v>386</v>
      </c>
      <c r="R237" s="407" t="s">
        <v>2405</v>
      </c>
      <c r="S237" s="353" t="s">
        <v>688</v>
      </c>
      <c r="T237" s="353" t="s">
        <v>7088</v>
      </c>
      <c r="U237" s="353" t="s">
        <v>3136</v>
      </c>
      <c r="V237" s="353" t="s">
        <v>3734</v>
      </c>
      <c r="W237" s="353" t="s">
        <v>3915</v>
      </c>
      <c r="X237" s="408"/>
      <c r="Y237" s="409"/>
      <c r="Z237" s="361"/>
      <c r="AA237" s="361"/>
      <c r="AB237" s="357">
        <f>IF(OR(J237="Fail",ISBLANK(J237)),INDEX('Issue Code Table'!C:C,MATCH(N:N,'Issue Code Table'!A:A,0)),IF(M237="Critical",6,IF(M237="Significant",5,IF(M237="Moderate",3,2))))</f>
        <v>5</v>
      </c>
    </row>
    <row r="238" spans="1:28" s="219" customFormat="1" ht="51" hidden="1" customHeight="1" x14ac:dyDescent="0.35">
      <c r="A238" s="247"/>
      <c r="B238" s="247"/>
      <c r="C238" s="249"/>
      <c r="D238" s="247"/>
      <c r="E238" s="247"/>
      <c r="F238" s="247"/>
      <c r="G238" s="247"/>
      <c r="H238" s="247"/>
      <c r="I238" s="247"/>
      <c r="J238" s="247"/>
      <c r="K238" s="247"/>
      <c r="L238" s="247"/>
      <c r="M238" s="114"/>
      <c r="N238" s="114"/>
      <c r="O238" s="188"/>
      <c r="P238" s="247"/>
      <c r="Q238" s="247"/>
      <c r="R238" s="247"/>
      <c r="S238" s="247"/>
      <c r="T238" s="247"/>
      <c r="U238" s="247"/>
      <c r="V238" s="224"/>
      <c r="W238" s="224"/>
      <c r="Y238" s="221"/>
      <c r="Z238"/>
      <c r="AA238"/>
      <c r="AB238" s="1"/>
    </row>
    <row r="239" spans="1:28" s="219" customFormat="1" ht="52" hidden="1" customHeight="1" x14ac:dyDescent="0.35">
      <c r="A239" s="247"/>
      <c r="B239" s="247"/>
      <c r="C239" s="249"/>
      <c r="D239" s="247"/>
      <c r="E239" s="247"/>
      <c r="F239" s="247"/>
      <c r="G239" s="247"/>
      <c r="H239" s="247"/>
      <c r="I239" s="247"/>
      <c r="J239" s="247"/>
      <c r="K239" s="247"/>
      <c r="L239" s="247"/>
      <c r="M239" s="114"/>
      <c r="N239" s="114"/>
      <c r="O239" s="188"/>
      <c r="P239" s="247"/>
      <c r="Q239" s="247"/>
      <c r="R239" s="247"/>
      <c r="S239" s="247"/>
      <c r="T239" s="247"/>
      <c r="U239" s="247"/>
      <c r="V239" s="224"/>
      <c r="W239" s="224"/>
      <c r="Y239" s="221"/>
      <c r="Z239"/>
      <c r="AA239"/>
      <c r="AB239" s="1"/>
    </row>
    <row r="240" spans="1:28" s="219" customFormat="1" ht="52" hidden="1" customHeight="1" x14ac:dyDescent="0.35">
      <c r="A240" s="247"/>
      <c r="B240" s="247"/>
      <c r="C240" s="249"/>
      <c r="D240" s="247"/>
      <c r="E240" s="247"/>
      <c r="F240" s="247"/>
      <c r="G240" s="247"/>
      <c r="H240" s="61"/>
      <c r="I240" s="247"/>
      <c r="J240" s="247"/>
      <c r="K240" s="247"/>
      <c r="L240" s="247"/>
      <c r="M240" s="114"/>
      <c r="N240" s="114"/>
      <c r="O240" s="188"/>
      <c r="P240" s="247"/>
      <c r="Q240" s="247"/>
      <c r="R240" s="247"/>
      <c r="S240" s="247"/>
      <c r="T240" s="247"/>
      <c r="U240" s="247"/>
      <c r="V240" s="224"/>
      <c r="W240" s="224"/>
      <c r="Y240" s="221"/>
      <c r="Z240"/>
      <c r="AA240"/>
      <c r="AB240" s="1"/>
    </row>
    <row r="241" spans="1:28" s="219" customFormat="1" ht="52" hidden="1" customHeight="1" x14ac:dyDescent="0.35">
      <c r="A241" s="247"/>
      <c r="B241" s="247"/>
      <c r="C241" s="249"/>
      <c r="D241" s="247"/>
      <c r="E241" s="247"/>
      <c r="F241" s="247"/>
      <c r="G241" s="247"/>
      <c r="H241" s="61"/>
      <c r="I241" s="247"/>
      <c r="J241" s="247"/>
      <c r="K241" s="247"/>
      <c r="L241" s="247"/>
      <c r="M241" s="114"/>
      <c r="N241" s="114"/>
      <c r="O241" s="188"/>
      <c r="P241" s="247"/>
      <c r="Q241" s="247"/>
      <c r="R241" s="247"/>
      <c r="S241" s="247"/>
      <c r="T241" s="247"/>
      <c r="U241" s="247"/>
      <c r="V241" s="224"/>
      <c r="W241" s="224"/>
      <c r="Y241" s="221"/>
      <c r="Z241"/>
      <c r="AA241"/>
      <c r="AB241" s="1"/>
    </row>
    <row r="242" spans="1:28" s="219" customFormat="1" ht="52" hidden="1" customHeight="1" x14ac:dyDescent="0.35">
      <c r="A242" s="247"/>
      <c r="B242" s="247"/>
      <c r="C242" s="249"/>
      <c r="D242" s="247"/>
      <c r="E242" s="247"/>
      <c r="F242" s="247"/>
      <c r="G242" s="247"/>
      <c r="H242" s="61"/>
      <c r="I242" s="247"/>
      <c r="J242" s="247"/>
      <c r="K242" s="247"/>
      <c r="L242" s="247"/>
      <c r="M242" s="114"/>
      <c r="N242" s="114"/>
      <c r="O242" s="188"/>
      <c r="P242" s="247"/>
      <c r="Q242" s="247"/>
      <c r="R242" s="247"/>
      <c r="S242" s="247"/>
      <c r="T242" s="247"/>
      <c r="U242" s="247"/>
      <c r="V242" s="224"/>
      <c r="W242" s="224"/>
      <c r="Y242" s="221"/>
      <c r="Z242"/>
      <c r="AA242"/>
      <c r="AB242" s="1"/>
    </row>
    <row r="243" spans="1:28" s="219" customFormat="1" ht="52" hidden="1" customHeight="1" x14ac:dyDescent="0.35">
      <c r="A243" s="247"/>
      <c r="B243" s="247"/>
      <c r="C243" s="249"/>
      <c r="D243" s="247"/>
      <c r="E243" s="247"/>
      <c r="F243" s="247"/>
      <c r="G243" s="247"/>
      <c r="H243" s="247"/>
      <c r="I243" s="247"/>
      <c r="J243" s="247"/>
      <c r="K243" s="247"/>
      <c r="L243" s="247"/>
      <c r="M243" s="114"/>
      <c r="N243" s="114"/>
      <c r="O243" s="188"/>
      <c r="P243" s="247"/>
      <c r="Q243" s="247"/>
      <c r="R243" s="247"/>
      <c r="S243" s="247"/>
      <c r="T243" s="247"/>
      <c r="U243" s="247"/>
      <c r="V243" s="224"/>
      <c r="W243" s="224"/>
      <c r="Y243" s="221"/>
      <c r="Z243"/>
      <c r="AA243"/>
      <c r="AB243" s="1"/>
    </row>
    <row r="244" spans="1:28" s="219" customFormat="1" ht="52" hidden="1" customHeight="1" x14ac:dyDescent="0.35">
      <c r="A244" s="247"/>
      <c r="B244" s="247"/>
      <c r="C244" s="249"/>
      <c r="D244" s="247"/>
      <c r="E244" s="247"/>
      <c r="F244" s="247"/>
      <c r="G244" s="247"/>
      <c r="H244" s="61"/>
      <c r="I244" s="247"/>
      <c r="J244" s="247"/>
      <c r="K244" s="247"/>
      <c r="L244" s="247"/>
      <c r="M244" s="114"/>
      <c r="N244" s="114"/>
      <c r="O244" s="188"/>
      <c r="P244" s="247"/>
      <c r="Q244" s="247"/>
      <c r="R244" s="247"/>
      <c r="S244" s="247"/>
      <c r="T244" s="247"/>
      <c r="U244" s="247"/>
      <c r="V244" s="224"/>
      <c r="W244" s="224"/>
      <c r="Y244" s="221"/>
      <c r="Z244"/>
      <c r="AA244"/>
      <c r="AB244" s="1"/>
    </row>
    <row r="245" spans="1:28" s="219" customFormat="1" ht="52" hidden="1" customHeight="1" x14ac:dyDescent="0.35">
      <c r="A245" s="247"/>
      <c r="B245" s="247"/>
      <c r="C245" s="249"/>
      <c r="D245" s="247"/>
      <c r="E245" s="247"/>
      <c r="F245" s="247"/>
      <c r="G245" s="247"/>
      <c r="H245" s="61"/>
      <c r="I245" s="247"/>
      <c r="J245" s="247"/>
      <c r="K245" s="247"/>
      <c r="L245" s="247"/>
      <c r="M245" s="114"/>
      <c r="N245" s="114"/>
      <c r="O245" s="188"/>
      <c r="P245" s="247"/>
      <c r="Q245" s="247"/>
      <c r="R245" s="247"/>
      <c r="S245" s="247"/>
      <c r="T245" s="247"/>
      <c r="U245" s="247"/>
      <c r="V245" s="224"/>
      <c r="W245" s="224"/>
      <c r="Y245" s="221"/>
      <c r="Z245"/>
      <c r="AA245"/>
      <c r="AB245" s="1"/>
    </row>
    <row r="246" spans="1:28" s="219" customFormat="1" ht="52" hidden="1" customHeight="1" x14ac:dyDescent="0.35">
      <c r="A246" s="247"/>
      <c r="B246" s="247"/>
      <c r="C246" s="249"/>
      <c r="D246" s="247"/>
      <c r="E246" s="247"/>
      <c r="F246" s="247"/>
      <c r="G246" s="247"/>
      <c r="H246" s="61"/>
      <c r="I246" s="247"/>
      <c r="J246" s="247"/>
      <c r="K246" s="247"/>
      <c r="L246" s="247"/>
      <c r="M246" s="114"/>
      <c r="N246" s="114"/>
      <c r="O246" s="188"/>
      <c r="P246" s="247"/>
      <c r="Q246" s="247"/>
      <c r="R246" s="247"/>
      <c r="S246" s="247"/>
      <c r="T246" s="247"/>
      <c r="U246" s="247"/>
      <c r="V246" s="224"/>
      <c r="W246" s="224"/>
      <c r="Y246" s="221"/>
      <c r="Z246"/>
      <c r="AA246"/>
      <c r="AB246" s="1"/>
    </row>
    <row r="247" spans="1:28" s="219" customFormat="1" ht="52" hidden="1" customHeight="1" x14ac:dyDescent="0.35">
      <c r="A247" s="247"/>
      <c r="B247" s="247"/>
      <c r="C247" s="249"/>
      <c r="D247" s="247"/>
      <c r="E247" s="247"/>
      <c r="F247" s="247"/>
      <c r="G247" s="247"/>
      <c r="H247" s="61"/>
      <c r="I247" s="247"/>
      <c r="J247" s="247"/>
      <c r="K247" s="247"/>
      <c r="L247" s="247"/>
      <c r="M247" s="114"/>
      <c r="N247" s="114"/>
      <c r="O247" s="188"/>
      <c r="P247" s="247"/>
      <c r="Q247" s="247"/>
      <c r="R247" s="247"/>
      <c r="S247" s="247"/>
      <c r="T247" s="247"/>
      <c r="U247" s="247"/>
      <c r="V247" s="224"/>
      <c r="W247" s="224"/>
      <c r="Y247" s="221"/>
      <c r="Z247"/>
      <c r="AA247"/>
      <c r="AB247" s="1"/>
    </row>
    <row r="248" spans="1:28" s="219" customFormat="1" ht="52" hidden="1" customHeight="1" x14ac:dyDescent="0.35">
      <c r="A248" s="247"/>
      <c r="B248" s="247"/>
      <c r="C248" s="249"/>
      <c r="D248" s="247"/>
      <c r="E248" s="247"/>
      <c r="F248" s="247"/>
      <c r="G248" s="247"/>
      <c r="H248" s="61"/>
      <c r="I248" s="247"/>
      <c r="J248" s="247"/>
      <c r="K248" s="247"/>
      <c r="L248" s="247"/>
      <c r="M248" s="114"/>
      <c r="N248" s="114"/>
      <c r="O248" s="188"/>
      <c r="P248" s="247"/>
      <c r="Q248" s="247"/>
      <c r="R248" s="247"/>
      <c r="S248" s="247"/>
      <c r="T248" s="247"/>
      <c r="U248" s="247"/>
      <c r="V248" s="224"/>
      <c r="W248" s="224"/>
      <c r="Y248" s="221"/>
      <c r="Z248"/>
      <c r="AA248"/>
      <c r="AB248" s="1"/>
    </row>
    <row r="249" spans="1:28" s="219" customFormat="1" ht="52" hidden="1" customHeight="1" x14ac:dyDescent="0.35">
      <c r="A249" s="247"/>
      <c r="B249" s="247"/>
      <c r="C249" s="249"/>
      <c r="D249" s="247"/>
      <c r="E249" s="247"/>
      <c r="F249" s="247"/>
      <c r="G249" s="247"/>
      <c r="H249" s="247"/>
      <c r="I249" s="247"/>
      <c r="J249" s="247"/>
      <c r="K249" s="247"/>
      <c r="L249" s="247"/>
      <c r="M249" s="114"/>
      <c r="N249" s="114"/>
      <c r="O249" s="188"/>
      <c r="P249" s="247"/>
      <c r="Q249" s="247"/>
      <c r="R249" s="247"/>
      <c r="S249" s="247"/>
      <c r="T249" s="247"/>
      <c r="U249" s="247"/>
      <c r="V249" s="224"/>
      <c r="W249" s="224"/>
      <c r="Y249" s="221"/>
      <c r="Z249"/>
      <c r="AA249"/>
      <c r="AB249" s="1"/>
    </row>
    <row r="250" spans="1:28" s="219" customFormat="1" ht="52" hidden="1" customHeight="1" x14ac:dyDescent="0.35">
      <c r="A250" s="247"/>
      <c r="B250" s="247"/>
      <c r="C250" s="249"/>
      <c r="D250" s="247"/>
      <c r="E250" s="247"/>
      <c r="F250" s="247"/>
      <c r="G250" s="247"/>
      <c r="H250" s="247"/>
      <c r="I250" s="247"/>
      <c r="J250" s="247"/>
      <c r="K250" s="247"/>
      <c r="L250" s="247"/>
      <c r="M250" s="114"/>
      <c r="N250" s="114"/>
      <c r="O250" s="188"/>
      <c r="P250" s="247"/>
      <c r="Q250" s="247"/>
      <c r="R250" s="247"/>
      <c r="S250" s="247"/>
      <c r="T250" s="247"/>
      <c r="U250" s="247"/>
      <c r="V250" s="224"/>
      <c r="W250" s="224"/>
      <c r="Y250" s="221"/>
      <c r="Z250"/>
      <c r="AA250"/>
      <c r="AB250" s="1"/>
    </row>
    <row r="251" spans="1:28" s="219" customFormat="1" ht="52" hidden="1" customHeight="1" x14ac:dyDescent="0.35">
      <c r="A251" s="247"/>
      <c r="B251" s="247"/>
      <c r="C251" s="249"/>
      <c r="D251" s="247"/>
      <c r="E251" s="247"/>
      <c r="F251" s="247"/>
      <c r="G251" s="247"/>
      <c r="H251" s="247"/>
      <c r="I251" s="247"/>
      <c r="J251" s="247"/>
      <c r="K251" s="247"/>
      <c r="L251" s="247"/>
      <c r="M251" s="114"/>
      <c r="N251" s="114"/>
      <c r="O251" s="188"/>
      <c r="P251" s="247"/>
      <c r="Q251" s="247"/>
      <c r="R251" s="247"/>
      <c r="S251" s="247"/>
      <c r="T251" s="247"/>
      <c r="U251" s="247"/>
      <c r="V251" s="224"/>
      <c r="W251" s="224"/>
      <c r="Y251" s="221"/>
      <c r="Z251"/>
      <c r="AA251"/>
      <c r="AB251" s="1"/>
    </row>
    <row r="252" spans="1:28" s="219" customFormat="1" ht="52" hidden="1" customHeight="1" x14ac:dyDescent="0.35">
      <c r="A252" s="247"/>
      <c r="B252" s="247"/>
      <c r="C252" s="249"/>
      <c r="D252" s="247"/>
      <c r="E252" s="247"/>
      <c r="F252" s="247"/>
      <c r="G252" s="247"/>
      <c r="H252" s="247"/>
      <c r="I252" s="247"/>
      <c r="J252" s="247"/>
      <c r="K252" s="247"/>
      <c r="L252" s="247"/>
      <c r="M252" s="114"/>
      <c r="N252" s="114"/>
      <c r="O252" s="188"/>
      <c r="P252" s="247"/>
      <c r="Q252" s="247"/>
      <c r="R252" s="247"/>
      <c r="S252" s="247"/>
      <c r="T252" s="247"/>
      <c r="U252" s="247"/>
      <c r="V252" s="224"/>
      <c r="W252" s="224"/>
      <c r="Y252" s="221"/>
      <c r="Z252"/>
      <c r="AA252"/>
      <c r="AB252" s="1"/>
    </row>
    <row r="253" spans="1:28" s="219" customFormat="1" ht="52" hidden="1" customHeight="1" x14ac:dyDescent="0.35">
      <c r="A253" s="247"/>
      <c r="B253" s="247"/>
      <c r="C253" s="249"/>
      <c r="D253" s="247"/>
      <c r="E253" s="247"/>
      <c r="F253" s="247"/>
      <c r="G253" s="247"/>
      <c r="H253" s="247"/>
      <c r="I253" s="247"/>
      <c r="J253" s="247"/>
      <c r="K253" s="247"/>
      <c r="L253" s="247"/>
      <c r="M253" s="114"/>
      <c r="N253" s="114"/>
      <c r="O253" s="188"/>
      <c r="P253" s="247"/>
      <c r="Q253" s="247"/>
      <c r="R253" s="247"/>
      <c r="S253" s="247"/>
      <c r="T253" s="247"/>
      <c r="U253" s="247"/>
      <c r="V253" s="224"/>
      <c r="W253" s="224"/>
      <c r="Y253" s="221"/>
      <c r="Z253"/>
      <c r="AA253"/>
      <c r="AB253" s="1"/>
    </row>
    <row r="254" spans="1:28" s="219" customFormat="1" ht="52" hidden="1" customHeight="1" x14ac:dyDescent="0.35">
      <c r="A254" s="247"/>
      <c r="B254" s="247"/>
      <c r="C254" s="249"/>
      <c r="D254" s="247"/>
      <c r="E254" s="247"/>
      <c r="F254" s="247"/>
      <c r="G254" s="247"/>
      <c r="H254" s="247"/>
      <c r="I254" s="247"/>
      <c r="J254" s="247"/>
      <c r="K254" s="247"/>
      <c r="L254" s="247"/>
      <c r="M254" s="114"/>
      <c r="N254" s="114"/>
      <c r="O254" s="188"/>
      <c r="P254" s="247"/>
      <c r="Q254" s="247"/>
      <c r="R254" s="247"/>
      <c r="S254" s="247"/>
      <c r="T254" s="247"/>
      <c r="U254" s="247"/>
      <c r="V254" s="224"/>
      <c r="W254" s="224"/>
      <c r="Y254" s="221"/>
      <c r="Z254"/>
      <c r="AA254"/>
      <c r="AB254" s="1"/>
    </row>
    <row r="255" spans="1:28" s="219" customFormat="1" ht="52" hidden="1" customHeight="1" x14ac:dyDescent="0.35">
      <c r="A255" s="247"/>
      <c r="B255" s="247"/>
      <c r="C255" s="249"/>
      <c r="D255" s="247"/>
      <c r="E255" s="247"/>
      <c r="F255" s="247"/>
      <c r="G255" s="247"/>
      <c r="H255" s="247"/>
      <c r="I255" s="247"/>
      <c r="J255" s="247"/>
      <c r="K255" s="247"/>
      <c r="L255" s="247"/>
      <c r="M255" s="114"/>
      <c r="N255" s="114"/>
      <c r="O255" s="188"/>
      <c r="P255" s="247"/>
      <c r="Q255" s="247"/>
      <c r="R255" s="247"/>
      <c r="S255" s="247"/>
      <c r="T255" s="247"/>
      <c r="U255" s="247"/>
      <c r="V255" s="224"/>
      <c r="W255" s="224"/>
      <c r="Y255" s="221"/>
      <c r="Z255"/>
      <c r="AA255"/>
      <c r="AB255" s="1"/>
    </row>
    <row r="256" spans="1:28" s="219" customFormat="1" ht="51.75" hidden="1" customHeight="1" x14ac:dyDescent="0.35">
      <c r="A256" s="247"/>
      <c r="B256" s="247"/>
      <c r="C256" s="249"/>
      <c r="D256" s="247"/>
      <c r="E256" s="247"/>
      <c r="F256" s="247"/>
      <c r="G256" s="247"/>
      <c r="H256" s="247"/>
      <c r="I256" s="247"/>
      <c r="J256" s="247"/>
      <c r="K256" s="247"/>
      <c r="L256" s="247"/>
      <c r="M256" s="114"/>
      <c r="N256" s="114"/>
      <c r="O256" s="188"/>
      <c r="P256" s="247"/>
      <c r="Q256" s="247"/>
      <c r="R256" s="247"/>
      <c r="S256" s="247"/>
      <c r="T256" s="247"/>
      <c r="U256" s="247"/>
      <c r="V256" s="224"/>
      <c r="W256" s="224"/>
      <c r="Y256" s="221"/>
      <c r="Z256"/>
      <c r="AA256"/>
      <c r="AB256" s="1"/>
    </row>
    <row r="257" spans="1:28" s="219" customFormat="1" ht="51.75" hidden="1" customHeight="1" x14ac:dyDescent="0.35">
      <c r="A257" s="247"/>
      <c r="B257" s="247"/>
      <c r="C257" s="249"/>
      <c r="D257" s="247"/>
      <c r="E257" s="247"/>
      <c r="F257" s="247"/>
      <c r="G257" s="247"/>
      <c r="H257" s="247"/>
      <c r="I257" s="61" t="s">
        <v>54</v>
      </c>
      <c r="J257" s="247"/>
      <c r="K257" s="247"/>
      <c r="L257" s="247"/>
      <c r="M257" s="114"/>
      <c r="N257" s="114"/>
      <c r="O257" s="188"/>
      <c r="P257" s="247"/>
      <c r="Q257" s="247"/>
      <c r="R257" s="247"/>
      <c r="S257" s="247"/>
      <c r="T257" s="247"/>
      <c r="U257" s="247"/>
      <c r="V257" s="224"/>
      <c r="W257" s="224"/>
      <c r="Y257" s="221"/>
      <c r="Z257"/>
      <c r="AA257"/>
      <c r="AB257" s="1"/>
    </row>
    <row r="258" spans="1:28" s="219" customFormat="1" ht="51.75" hidden="1" customHeight="1" x14ac:dyDescent="0.35">
      <c r="A258" s="247"/>
      <c r="B258" s="247"/>
      <c r="C258" s="249"/>
      <c r="D258" s="247"/>
      <c r="E258" s="247"/>
      <c r="F258" s="247"/>
      <c r="G258" s="247"/>
      <c r="H258" s="247"/>
      <c r="I258" s="61" t="s">
        <v>55</v>
      </c>
      <c r="J258" s="247"/>
      <c r="K258" s="247"/>
      <c r="L258" s="247"/>
      <c r="M258" s="114"/>
      <c r="N258" s="114"/>
      <c r="O258" s="188"/>
      <c r="P258" s="247"/>
      <c r="Q258" s="247"/>
      <c r="R258" s="247"/>
      <c r="S258" s="247"/>
      <c r="T258" s="247"/>
      <c r="U258" s="247"/>
      <c r="V258" s="224"/>
      <c r="W258" s="224"/>
      <c r="Y258" s="221"/>
      <c r="Z258"/>
      <c r="AA258"/>
      <c r="AB258" s="1"/>
    </row>
    <row r="259" spans="1:28" s="219" customFormat="1" ht="51.75" hidden="1" customHeight="1" x14ac:dyDescent="0.35">
      <c r="A259" s="247"/>
      <c r="B259" s="247"/>
      <c r="C259" s="249"/>
      <c r="D259" s="247"/>
      <c r="E259" s="247"/>
      <c r="F259" s="247"/>
      <c r="G259" s="247"/>
      <c r="H259" s="247"/>
      <c r="I259" s="61" t="s">
        <v>43</v>
      </c>
      <c r="J259" s="247"/>
      <c r="K259" s="247"/>
      <c r="L259" s="247"/>
      <c r="M259" s="114"/>
      <c r="N259" s="114"/>
      <c r="O259" s="188"/>
      <c r="P259" s="247"/>
      <c r="Q259" s="247"/>
      <c r="R259" s="247"/>
      <c r="S259" s="247"/>
      <c r="T259" s="247"/>
      <c r="U259" s="247"/>
      <c r="V259" s="224"/>
      <c r="W259" s="224"/>
      <c r="Y259" s="221"/>
      <c r="Z259"/>
      <c r="AA259"/>
      <c r="AB259" s="1"/>
    </row>
    <row r="260" spans="1:28" s="219" customFormat="1" ht="51.75" hidden="1" customHeight="1" x14ac:dyDescent="0.35">
      <c r="A260" s="247"/>
      <c r="B260" s="247"/>
      <c r="C260" s="249"/>
      <c r="D260" s="247"/>
      <c r="E260" s="247"/>
      <c r="F260" s="247"/>
      <c r="G260" s="247"/>
      <c r="H260" s="247"/>
      <c r="I260" s="61" t="s">
        <v>216</v>
      </c>
      <c r="J260" s="247"/>
      <c r="K260" s="247"/>
      <c r="L260" s="247"/>
      <c r="M260" s="114"/>
      <c r="N260" s="114"/>
      <c r="O260" s="188"/>
      <c r="P260" s="247"/>
      <c r="Q260" s="247"/>
      <c r="R260" s="247"/>
      <c r="S260" s="247"/>
      <c r="T260" s="247"/>
      <c r="U260" s="247"/>
      <c r="V260" s="224"/>
      <c r="W260" s="224"/>
      <c r="Y260" s="221"/>
      <c r="Z260"/>
      <c r="AA260"/>
      <c r="AB260" s="1"/>
    </row>
    <row r="261" spans="1:28" s="219" customFormat="1" ht="51.75" hidden="1" customHeight="1" x14ac:dyDescent="0.35">
      <c r="A261" s="247"/>
      <c r="B261" s="247"/>
      <c r="C261" s="249"/>
      <c r="D261" s="247"/>
      <c r="E261" s="247"/>
      <c r="F261" s="247"/>
      <c r="G261" s="247"/>
      <c r="H261" s="247"/>
      <c r="I261" s="247"/>
      <c r="J261" s="247"/>
      <c r="K261" s="247"/>
      <c r="L261" s="247"/>
      <c r="M261" s="114"/>
      <c r="N261" s="114"/>
      <c r="O261" s="188"/>
      <c r="P261" s="247"/>
      <c r="Q261" s="247"/>
      <c r="R261" s="247"/>
      <c r="S261" s="247"/>
      <c r="T261" s="247"/>
      <c r="U261" s="247"/>
      <c r="V261" s="224"/>
      <c r="W261" s="224"/>
      <c r="Y261" s="221"/>
      <c r="Z261"/>
      <c r="AA261"/>
      <c r="AB261" s="1"/>
    </row>
    <row r="262" spans="1:28" s="219" customFormat="1" ht="51.75" hidden="1" customHeight="1" x14ac:dyDescent="0.35">
      <c r="A262" s="247"/>
      <c r="B262" s="247"/>
      <c r="C262" s="249"/>
      <c r="D262" s="247"/>
      <c r="E262" s="247"/>
      <c r="F262" s="247"/>
      <c r="G262" s="247"/>
      <c r="H262" s="247"/>
      <c r="I262" s="61" t="s">
        <v>217</v>
      </c>
      <c r="J262" s="247"/>
      <c r="K262" s="247"/>
      <c r="L262" s="247"/>
      <c r="M262" s="114"/>
      <c r="N262" s="114"/>
      <c r="O262" s="188"/>
      <c r="P262" s="247"/>
      <c r="Q262" s="247"/>
      <c r="R262" s="247"/>
      <c r="S262" s="247"/>
      <c r="T262" s="247"/>
      <c r="U262" s="247"/>
      <c r="V262" s="224"/>
      <c r="W262" s="224"/>
      <c r="Y262" s="221"/>
      <c r="Z262"/>
      <c r="AA262"/>
      <c r="AB262" s="1"/>
    </row>
    <row r="263" spans="1:28" s="219" customFormat="1" ht="51.75" hidden="1" customHeight="1" x14ac:dyDescent="0.35">
      <c r="A263" s="247"/>
      <c r="B263" s="247"/>
      <c r="C263" s="249"/>
      <c r="D263" s="247"/>
      <c r="E263" s="247"/>
      <c r="F263" s="247"/>
      <c r="G263" s="247"/>
      <c r="H263" s="247"/>
      <c r="I263" s="61" t="s">
        <v>133</v>
      </c>
      <c r="J263" s="247"/>
      <c r="K263" s="247"/>
      <c r="L263" s="247"/>
      <c r="M263" s="114"/>
      <c r="N263" s="114"/>
      <c r="O263" s="188"/>
      <c r="P263" s="247"/>
      <c r="Q263" s="247"/>
      <c r="R263" s="247"/>
      <c r="S263" s="247"/>
      <c r="T263" s="247"/>
      <c r="U263" s="247"/>
      <c r="V263" s="224"/>
      <c r="W263" s="224"/>
      <c r="Y263" s="221"/>
      <c r="Z263"/>
      <c r="AA263"/>
      <c r="AB263" s="1"/>
    </row>
    <row r="264" spans="1:28" s="219" customFormat="1" ht="51.75" hidden="1" customHeight="1" x14ac:dyDescent="0.35">
      <c r="A264" s="247"/>
      <c r="B264" s="247"/>
      <c r="C264" s="249"/>
      <c r="D264" s="247"/>
      <c r="E264" s="247"/>
      <c r="F264" s="247"/>
      <c r="G264" s="247"/>
      <c r="H264" s="247"/>
      <c r="I264" s="61" t="s">
        <v>143</v>
      </c>
      <c r="J264" s="247"/>
      <c r="K264" s="247"/>
      <c r="L264" s="247"/>
      <c r="M264" s="114"/>
      <c r="N264" s="114"/>
      <c r="O264" s="188"/>
      <c r="P264" s="247"/>
      <c r="Q264" s="247"/>
      <c r="R264" s="247"/>
      <c r="S264" s="247"/>
      <c r="T264" s="247"/>
      <c r="U264" s="247"/>
      <c r="V264" s="224"/>
      <c r="W264" s="224"/>
      <c r="Y264" s="221"/>
      <c r="Z264"/>
      <c r="AA264"/>
      <c r="AB264" s="1"/>
    </row>
    <row r="265" spans="1:28" s="219" customFormat="1" ht="51.75" hidden="1" customHeight="1" x14ac:dyDescent="0.35">
      <c r="A265" s="247"/>
      <c r="B265" s="247"/>
      <c r="C265" s="249"/>
      <c r="D265" s="247"/>
      <c r="E265" s="247"/>
      <c r="F265" s="247"/>
      <c r="G265" s="247"/>
      <c r="H265" s="247"/>
      <c r="I265" s="61" t="s">
        <v>154</v>
      </c>
      <c r="J265" s="247"/>
      <c r="K265" s="247"/>
      <c r="L265" s="247"/>
      <c r="M265" s="114"/>
      <c r="N265" s="114"/>
      <c r="O265" s="188"/>
      <c r="P265" s="247"/>
      <c r="Q265" s="247"/>
      <c r="R265" s="247"/>
      <c r="S265" s="247"/>
      <c r="T265" s="247"/>
      <c r="U265" s="247"/>
      <c r="V265" s="224"/>
      <c r="W265" s="224"/>
      <c r="Y265" s="221"/>
      <c r="Z265"/>
      <c r="AA265"/>
      <c r="AB265" s="1"/>
    </row>
    <row r="266" spans="1:28" s="219" customFormat="1" ht="51.75" hidden="1" customHeight="1" x14ac:dyDescent="0.35">
      <c r="A266" s="247"/>
      <c r="B266" s="247"/>
      <c r="C266" s="249"/>
      <c r="D266" s="247"/>
      <c r="E266" s="247"/>
      <c r="F266" s="247"/>
      <c r="G266" s="247"/>
      <c r="H266" s="247"/>
      <c r="I266" s="61" t="s">
        <v>218</v>
      </c>
      <c r="J266" s="247"/>
      <c r="K266" s="247"/>
      <c r="L266" s="247"/>
      <c r="M266" s="114"/>
      <c r="N266" s="114"/>
      <c r="O266" s="188"/>
      <c r="P266" s="247"/>
      <c r="Q266" s="247"/>
      <c r="R266" s="247"/>
      <c r="S266" s="247"/>
      <c r="T266" s="247"/>
      <c r="U266" s="247"/>
      <c r="V266" s="224"/>
      <c r="W266" s="224"/>
      <c r="Y266" s="221"/>
      <c r="Z266"/>
      <c r="AA266"/>
      <c r="AB266" s="1"/>
    </row>
    <row r="267" spans="1:28" s="219" customFormat="1" ht="51.75" hidden="1" customHeight="1" x14ac:dyDescent="0.35">
      <c r="A267" s="247"/>
      <c r="B267" s="247"/>
      <c r="C267" s="249"/>
      <c r="D267" s="247"/>
      <c r="E267" s="247"/>
      <c r="F267" s="247"/>
      <c r="G267" s="247"/>
      <c r="H267" s="247"/>
      <c r="I267" s="247"/>
      <c r="J267" s="247"/>
      <c r="K267" s="247"/>
      <c r="L267" s="247"/>
      <c r="M267" s="114"/>
      <c r="N267" s="114"/>
      <c r="O267" s="188"/>
      <c r="P267" s="247"/>
      <c r="Q267" s="247"/>
      <c r="R267" s="247"/>
      <c r="S267" s="247"/>
      <c r="T267" s="247"/>
      <c r="U267" s="247"/>
      <c r="V267" s="224"/>
      <c r="W267" s="224"/>
      <c r="Y267" s="221"/>
      <c r="Z267"/>
      <c r="AA267"/>
      <c r="AB267" s="1"/>
    </row>
    <row r="268" spans="1:28" s="219" customFormat="1" ht="51.75" hidden="1" customHeight="1" x14ac:dyDescent="0.35">
      <c r="A268" s="247"/>
      <c r="B268" s="247"/>
      <c r="C268" s="249"/>
      <c r="D268" s="247"/>
      <c r="E268" s="247"/>
      <c r="F268" s="247"/>
      <c r="G268" s="247"/>
      <c r="H268" s="247"/>
      <c r="I268" s="247"/>
      <c r="J268" s="247"/>
      <c r="K268" s="247"/>
      <c r="L268" s="247"/>
      <c r="M268" s="114"/>
      <c r="N268" s="114"/>
      <c r="O268" s="188"/>
      <c r="P268" s="247"/>
      <c r="Q268" s="247"/>
      <c r="R268" s="247"/>
      <c r="S268" s="247"/>
      <c r="T268" s="247"/>
      <c r="U268" s="247"/>
      <c r="V268" s="224"/>
      <c r="W268" s="224"/>
      <c r="Y268" s="221"/>
      <c r="Z268"/>
      <c r="AA268"/>
      <c r="AB268" s="1"/>
    </row>
    <row r="269" spans="1:28" s="219" customFormat="1" ht="51.75" hidden="1" customHeight="1" x14ac:dyDescent="0.35">
      <c r="A269" s="247"/>
      <c r="B269" s="247"/>
      <c r="C269" s="249"/>
      <c r="D269" s="247"/>
      <c r="E269" s="247"/>
      <c r="F269" s="247"/>
      <c r="G269" s="247"/>
      <c r="H269" s="247"/>
      <c r="I269" s="247"/>
      <c r="J269" s="247"/>
      <c r="K269" s="247"/>
      <c r="L269" s="247"/>
      <c r="M269" s="114"/>
      <c r="N269" s="114"/>
      <c r="O269" s="188"/>
      <c r="P269" s="247"/>
      <c r="Q269" s="247"/>
      <c r="R269" s="247"/>
      <c r="S269" s="247"/>
      <c r="T269" s="247"/>
      <c r="U269" s="247"/>
      <c r="V269" s="224"/>
      <c r="W269" s="224"/>
      <c r="Y269" s="221"/>
      <c r="Z269"/>
      <c r="AA269"/>
      <c r="AB269" s="1"/>
    </row>
    <row r="270" spans="1:28" s="219" customFormat="1" ht="51.75" hidden="1" customHeight="1" x14ac:dyDescent="0.35">
      <c r="A270" s="247"/>
      <c r="B270" s="247"/>
      <c r="C270" s="249"/>
      <c r="D270" s="247"/>
      <c r="E270" s="247"/>
      <c r="F270" s="247"/>
      <c r="G270" s="247"/>
      <c r="H270" s="247"/>
      <c r="I270" s="247"/>
      <c r="J270" s="247"/>
      <c r="K270" s="247"/>
      <c r="L270" s="247"/>
      <c r="M270" s="114"/>
      <c r="N270" s="114"/>
      <c r="O270" s="188"/>
      <c r="P270" s="247"/>
      <c r="Q270" s="247"/>
      <c r="R270" s="247"/>
      <c r="S270" s="247"/>
      <c r="T270" s="247"/>
      <c r="U270" s="247"/>
      <c r="V270" s="224"/>
      <c r="W270" s="224"/>
      <c r="Y270" s="221"/>
      <c r="Z270"/>
      <c r="AA270"/>
      <c r="AB270" s="1"/>
    </row>
    <row r="271" spans="1:28" s="219" customFormat="1" ht="51.75" hidden="1" customHeight="1" x14ac:dyDescent="0.35">
      <c r="A271" s="247"/>
      <c r="B271" s="247"/>
      <c r="C271" s="249"/>
      <c r="D271" s="247"/>
      <c r="E271" s="247"/>
      <c r="F271" s="247"/>
      <c r="G271" s="247"/>
      <c r="H271" s="247"/>
      <c r="I271" s="247"/>
      <c r="J271" s="247"/>
      <c r="K271" s="247"/>
      <c r="L271" s="247"/>
      <c r="M271" s="114"/>
      <c r="N271" s="114"/>
      <c r="O271" s="188"/>
      <c r="P271" s="247"/>
      <c r="Q271" s="247"/>
      <c r="R271" s="247"/>
      <c r="S271" s="247"/>
      <c r="T271" s="247"/>
      <c r="U271" s="247"/>
      <c r="V271" s="224"/>
      <c r="W271" s="224"/>
      <c r="Y271" s="221"/>
      <c r="Z271"/>
      <c r="AA271"/>
      <c r="AB271" s="1"/>
    </row>
    <row r="272" spans="1:28" s="219" customFormat="1" ht="51.75" hidden="1" customHeight="1" x14ac:dyDescent="0.35">
      <c r="A272" s="247"/>
      <c r="B272" s="247"/>
      <c r="C272" s="249"/>
      <c r="D272" s="247"/>
      <c r="E272" s="247"/>
      <c r="F272" s="247"/>
      <c r="G272" s="247"/>
      <c r="H272" s="247"/>
      <c r="I272" s="247"/>
      <c r="J272" s="247"/>
      <c r="K272" s="247"/>
      <c r="L272" s="247"/>
      <c r="M272" s="114"/>
      <c r="N272" s="114"/>
      <c r="O272" s="188"/>
      <c r="P272" s="247"/>
      <c r="Q272" s="247"/>
      <c r="R272" s="247"/>
      <c r="S272" s="247"/>
      <c r="T272" s="247"/>
      <c r="U272" s="247"/>
      <c r="V272" s="224"/>
      <c r="W272" s="224"/>
      <c r="Y272" s="221"/>
      <c r="Z272"/>
      <c r="AA272"/>
      <c r="AB272" s="1"/>
    </row>
    <row r="273" spans="1:28" s="219" customFormat="1" ht="51.75" hidden="1" customHeight="1" x14ac:dyDescent="0.35">
      <c r="A273" s="247"/>
      <c r="B273" s="247"/>
      <c r="C273" s="249"/>
      <c r="D273" s="247"/>
      <c r="E273" s="247"/>
      <c r="F273" s="247"/>
      <c r="G273" s="247"/>
      <c r="H273" s="247"/>
      <c r="I273" s="247"/>
      <c r="J273" s="247"/>
      <c r="K273" s="247"/>
      <c r="L273" s="247"/>
      <c r="M273" s="114"/>
      <c r="N273" s="114"/>
      <c r="O273" s="188"/>
      <c r="P273" s="247"/>
      <c r="Q273" s="247"/>
      <c r="R273" s="247"/>
      <c r="S273" s="247"/>
      <c r="T273" s="247"/>
      <c r="U273" s="247"/>
      <c r="V273" s="224"/>
      <c r="W273" s="224"/>
      <c r="Y273" s="221"/>
      <c r="Z273"/>
      <c r="AA273"/>
      <c r="AB273" s="1"/>
    </row>
    <row r="274" spans="1:28" s="219" customFormat="1" ht="51.75" hidden="1" customHeight="1" x14ac:dyDescent="0.35">
      <c r="A274" s="247"/>
      <c r="B274" s="247"/>
      <c r="C274" s="249"/>
      <c r="D274" s="247"/>
      <c r="E274" s="247"/>
      <c r="F274" s="247"/>
      <c r="G274" s="247"/>
      <c r="H274" s="247"/>
      <c r="I274" s="247"/>
      <c r="J274" s="247"/>
      <c r="K274" s="247"/>
      <c r="L274" s="247"/>
      <c r="M274" s="114"/>
      <c r="N274" s="114"/>
      <c r="O274" s="188"/>
      <c r="P274" s="247"/>
      <c r="Q274" s="247"/>
      <c r="R274" s="247"/>
      <c r="S274" s="247"/>
      <c r="T274" s="247"/>
      <c r="U274" s="247"/>
      <c r="V274" s="224"/>
      <c r="W274" s="224"/>
      <c r="Y274" s="221"/>
      <c r="Z274"/>
      <c r="AA274"/>
      <c r="AB274" s="1"/>
    </row>
    <row r="275" spans="1:28" s="219" customFormat="1" ht="51.75" hidden="1" customHeight="1" x14ac:dyDescent="0.35">
      <c r="A275" s="247"/>
      <c r="B275" s="247"/>
      <c r="C275" s="249"/>
      <c r="D275" s="247"/>
      <c r="E275" s="247"/>
      <c r="F275" s="247"/>
      <c r="G275" s="247"/>
      <c r="H275" s="247"/>
      <c r="I275" s="247"/>
      <c r="J275" s="247"/>
      <c r="K275" s="247"/>
      <c r="L275" s="247"/>
      <c r="M275" s="114"/>
      <c r="N275" s="114"/>
      <c r="O275" s="188"/>
      <c r="P275" s="247"/>
      <c r="Q275" s="247"/>
      <c r="R275" s="247"/>
      <c r="S275" s="247"/>
      <c r="T275" s="247"/>
      <c r="U275" s="247"/>
      <c r="V275" s="224"/>
      <c r="W275" s="224"/>
      <c r="Y275" s="221"/>
      <c r="Z275"/>
      <c r="AA275"/>
      <c r="AB275" s="1"/>
    </row>
    <row r="276" spans="1:28" s="219" customFormat="1" ht="51.75" hidden="1" customHeight="1" x14ac:dyDescent="0.35">
      <c r="A276" s="247"/>
      <c r="B276" s="247"/>
      <c r="C276" s="249"/>
      <c r="D276" s="247"/>
      <c r="E276" s="247"/>
      <c r="F276" s="247"/>
      <c r="G276" s="247"/>
      <c r="H276" s="247"/>
      <c r="I276" s="247"/>
      <c r="J276" s="247"/>
      <c r="K276" s="247"/>
      <c r="L276" s="247"/>
      <c r="M276" s="114"/>
      <c r="N276" s="114"/>
      <c r="O276" s="188"/>
      <c r="P276" s="247"/>
      <c r="Q276" s="247"/>
      <c r="R276" s="247"/>
      <c r="S276" s="247"/>
      <c r="T276" s="247"/>
      <c r="U276" s="247"/>
      <c r="V276" s="224"/>
      <c r="W276" s="224"/>
      <c r="Y276" s="221"/>
      <c r="Z276"/>
      <c r="AA276"/>
      <c r="AB276" s="1"/>
    </row>
    <row r="277" spans="1:28" s="219" customFormat="1" ht="51.75" hidden="1" customHeight="1" x14ac:dyDescent="0.35">
      <c r="A277" s="247"/>
      <c r="B277" s="247"/>
      <c r="C277" s="249"/>
      <c r="D277" s="247"/>
      <c r="E277" s="247"/>
      <c r="F277" s="247"/>
      <c r="G277" s="247"/>
      <c r="H277" s="247"/>
      <c r="I277" s="247"/>
      <c r="J277" s="247"/>
      <c r="K277" s="247"/>
      <c r="L277" s="247"/>
      <c r="M277" s="114"/>
      <c r="N277" s="114"/>
      <c r="O277" s="188"/>
      <c r="P277" s="247"/>
      <c r="Q277" s="247"/>
      <c r="R277" s="247"/>
      <c r="S277" s="247"/>
      <c r="T277" s="247"/>
      <c r="U277" s="247"/>
      <c r="V277" s="224"/>
      <c r="W277" s="224"/>
      <c r="Y277" s="221"/>
      <c r="Z277"/>
      <c r="AA277"/>
      <c r="AB277" s="1"/>
    </row>
    <row r="278" spans="1:28" s="219" customFormat="1" ht="51.75" hidden="1" customHeight="1" x14ac:dyDescent="0.35">
      <c r="A278" s="247"/>
      <c r="B278" s="247"/>
      <c r="C278" s="249"/>
      <c r="D278" s="247"/>
      <c r="E278" s="247"/>
      <c r="F278" s="247"/>
      <c r="G278" s="247"/>
      <c r="H278" s="247"/>
      <c r="I278" s="247"/>
      <c r="J278" s="247"/>
      <c r="K278" s="247"/>
      <c r="L278" s="247"/>
      <c r="M278" s="114"/>
      <c r="N278" s="114"/>
      <c r="O278" s="188"/>
      <c r="P278" s="247"/>
      <c r="Q278" s="247"/>
      <c r="R278" s="247"/>
      <c r="S278" s="247"/>
      <c r="T278" s="247"/>
      <c r="U278" s="247"/>
      <c r="V278" s="224"/>
      <c r="W278" s="224"/>
      <c r="Y278" s="221"/>
      <c r="Z278"/>
      <c r="AA278"/>
      <c r="AB278" s="1"/>
    </row>
    <row r="279" spans="1:28" s="219" customFormat="1" ht="51.75" hidden="1" customHeight="1" x14ac:dyDescent="0.35">
      <c r="A279" s="247"/>
      <c r="B279" s="247"/>
      <c r="C279" s="249"/>
      <c r="D279" s="247"/>
      <c r="E279" s="247"/>
      <c r="F279" s="247"/>
      <c r="G279" s="247"/>
      <c r="H279" s="247"/>
      <c r="I279" s="247"/>
      <c r="J279" s="247"/>
      <c r="K279" s="247"/>
      <c r="L279" s="247"/>
      <c r="M279" s="114"/>
      <c r="N279" s="114"/>
      <c r="O279" s="188"/>
      <c r="P279" s="247"/>
      <c r="Q279" s="247"/>
      <c r="R279" s="247"/>
      <c r="S279" s="247"/>
      <c r="T279" s="247"/>
      <c r="U279" s="247"/>
      <c r="V279" s="224"/>
      <c r="W279" s="224"/>
      <c r="Y279" s="221"/>
      <c r="Z279"/>
      <c r="AA279"/>
      <c r="AB279" s="1"/>
    </row>
    <row r="280" spans="1:28" s="219" customFormat="1" ht="51.75" hidden="1" customHeight="1" x14ac:dyDescent="0.35">
      <c r="A280" s="247"/>
      <c r="B280" s="247"/>
      <c r="C280" s="249"/>
      <c r="D280" s="247"/>
      <c r="E280" s="247"/>
      <c r="F280" s="247"/>
      <c r="G280" s="247"/>
      <c r="H280" s="247"/>
      <c r="I280" s="247"/>
      <c r="J280" s="247"/>
      <c r="K280" s="247"/>
      <c r="L280" s="247"/>
      <c r="M280" s="114"/>
      <c r="N280" s="114"/>
      <c r="O280" s="188"/>
      <c r="P280" s="247"/>
      <c r="Q280" s="247"/>
      <c r="R280" s="247"/>
      <c r="S280" s="247"/>
      <c r="T280" s="247"/>
      <c r="U280" s="247"/>
      <c r="V280" s="224"/>
      <c r="W280" s="224"/>
      <c r="Y280" s="221"/>
      <c r="Z280"/>
      <c r="AA280"/>
      <c r="AB280" s="1"/>
    </row>
    <row r="281" spans="1:28" s="219" customFormat="1" ht="51.75" hidden="1" customHeight="1" x14ac:dyDescent="0.35">
      <c r="A281" s="247"/>
      <c r="B281" s="247"/>
      <c r="C281" s="249"/>
      <c r="D281" s="247"/>
      <c r="E281" s="247"/>
      <c r="F281" s="247"/>
      <c r="G281" s="247"/>
      <c r="H281" s="247"/>
      <c r="I281" s="247"/>
      <c r="J281" s="247"/>
      <c r="K281" s="247"/>
      <c r="L281" s="247"/>
      <c r="M281" s="114"/>
      <c r="N281" s="114"/>
      <c r="O281" s="188"/>
      <c r="P281" s="247"/>
      <c r="Q281" s="247"/>
      <c r="R281" s="247"/>
      <c r="S281" s="247"/>
      <c r="T281" s="247"/>
      <c r="U281" s="247"/>
      <c r="V281" s="224"/>
      <c r="W281" s="224"/>
      <c r="Y281" s="221"/>
      <c r="Z281"/>
      <c r="AA281"/>
      <c r="AB281" s="1"/>
    </row>
    <row r="282" spans="1:28" s="219" customFormat="1" ht="51.75" hidden="1" customHeight="1" x14ac:dyDescent="0.35">
      <c r="A282" s="247"/>
      <c r="B282" s="247"/>
      <c r="C282" s="249"/>
      <c r="D282" s="247"/>
      <c r="E282" s="247"/>
      <c r="F282" s="247"/>
      <c r="G282" s="247"/>
      <c r="H282" s="247"/>
      <c r="I282" s="247"/>
      <c r="J282" s="247"/>
      <c r="K282" s="247"/>
      <c r="L282" s="247"/>
      <c r="M282" s="114"/>
      <c r="N282" s="114"/>
      <c r="O282" s="188"/>
      <c r="P282" s="247"/>
      <c r="Q282" s="247"/>
      <c r="R282" s="247"/>
      <c r="S282" s="247"/>
      <c r="T282" s="247"/>
      <c r="U282" s="247"/>
      <c r="V282" s="224"/>
      <c r="W282" s="224"/>
      <c r="Y282" s="221"/>
      <c r="Z282"/>
      <c r="AA282"/>
      <c r="AB282" s="1"/>
    </row>
    <row r="283" spans="1:28" s="219" customFormat="1" ht="51.75" hidden="1" customHeight="1" x14ac:dyDescent="0.35">
      <c r="A283" s="247"/>
      <c r="B283" s="247"/>
      <c r="C283" s="249"/>
      <c r="D283" s="247"/>
      <c r="E283" s="247"/>
      <c r="F283" s="247"/>
      <c r="G283" s="247"/>
      <c r="H283" s="247"/>
      <c r="I283" s="247"/>
      <c r="J283" s="247"/>
      <c r="K283" s="247"/>
      <c r="L283" s="247"/>
      <c r="M283" s="114"/>
      <c r="N283" s="114"/>
      <c r="O283" s="188"/>
      <c r="P283" s="247"/>
      <c r="Q283" s="247"/>
      <c r="R283" s="247"/>
      <c r="S283" s="247"/>
      <c r="T283" s="247"/>
      <c r="U283" s="247"/>
      <c r="V283" s="224"/>
      <c r="W283" s="224"/>
      <c r="Y283" s="221"/>
      <c r="Z283"/>
      <c r="AA283"/>
      <c r="AB283" s="1"/>
    </row>
    <row r="284" spans="1:28" s="219" customFormat="1" ht="51.75" hidden="1" customHeight="1" x14ac:dyDescent="0.35">
      <c r="A284" s="247"/>
      <c r="B284" s="247"/>
      <c r="C284" s="249"/>
      <c r="D284" s="247"/>
      <c r="E284" s="247"/>
      <c r="F284" s="247"/>
      <c r="G284" s="247"/>
      <c r="H284" s="247"/>
      <c r="I284" s="247"/>
      <c r="J284" s="247"/>
      <c r="K284" s="247"/>
      <c r="L284" s="247"/>
      <c r="M284" s="114"/>
      <c r="N284" s="114"/>
      <c r="O284" s="188"/>
      <c r="P284" s="247"/>
      <c r="Q284" s="247"/>
      <c r="R284" s="247"/>
      <c r="S284" s="247"/>
      <c r="T284" s="247"/>
      <c r="U284" s="247"/>
      <c r="V284" s="224"/>
      <c r="W284" s="224"/>
      <c r="Y284" s="221"/>
      <c r="Z284"/>
      <c r="AA284"/>
      <c r="AB284" s="1"/>
    </row>
    <row r="285" spans="1:28" s="219" customFormat="1" ht="51.75" hidden="1" customHeight="1" x14ac:dyDescent="0.35">
      <c r="A285" s="247"/>
      <c r="B285" s="247"/>
      <c r="C285" s="249"/>
      <c r="D285" s="247"/>
      <c r="E285" s="247"/>
      <c r="F285" s="247"/>
      <c r="G285" s="247"/>
      <c r="H285" s="247"/>
      <c r="I285" s="247"/>
      <c r="J285" s="247"/>
      <c r="K285" s="247"/>
      <c r="L285" s="247"/>
      <c r="M285" s="114"/>
      <c r="N285" s="114"/>
      <c r="O285" s="188"/>
      <c r="P285" s="247"/>
      <c r="Q285" s="247"/>
      <c r="R285" s="247"/>
      <c r="S285" s="247"/>
      <c r="T285" s="247"/>
      <c r="U285" s="247"/>
      <c r="V285" s="224"/>
      <c r="W285" s="224"/>
      <c r="Y285" s="221"/>
      <c r="Z285"/>
      <c r="AA285"/>
      <c r="AB285" s="1"/>
    </row>
    <row r="286" spans="1:28" s="219" customFormat="1" ht="51.75" hidden="1" customHeight="1" x14ac:dyDescent="0.35">
      <c r="A286" s="247"/>
      <c r="B286" s="247"/>
      <c r="C286" s="249"/>
      <c r="D286" s="247"/>
      <c r="E286" s="247"/>
      <c r="F286" s="247"/>
      <c r="G286" s="247"/>
      <c r="H286" s="247"/>
      <c r="I286" s="247"/>
      <c r="J286" s="247"/>
      <c r="K286" s="247"/>
      <c r="L286" s="247"/>
      <c r="M286" s="114"/>
      <c r="N286" s="114"/>
      <c r="O286" s="188"/>
      <c r="P286" s="247"/>
      <c r="Q286" s="247"/>
      <c r="R286" s="247"/>
      <c r="S286" s="247"/>
      <c r="T286" s="247"/>
      <c r="U286" s="247"/>
      <c r="V286" s="224"/>
      <c r="W286" s="224"/>
      <c r="Y286" s="221"/>
      <c r="Z286"/>
      <c r="AA286"/>
      <c r="AB286" s="1"/>
    </row>
    <row r="287" spans="1:28" s="219" customFormat="1" ht="51.75" hidden="1" customHeight="1" x14ac:dyDescent="0.35">
      <c r="A287" s="247"/>
      <c r="B287" s="247"/>
      <c r="C287" s="249"/>
      <c r="D287" s="247"/>
      <c r="E287" s="247"/>
      <c r="F287" s="247"/>
      <c r="G287" s="247"/>
      <c r="H287" s="247"/>
      <c r="I287" s="247"/>
      <c r="J287" s="247"/>
      <c r="K287" s="247"/>
      <c r="L287" s="247"/>
      <c r="M287" s="114"/>
      <c r="N287" s="114"/>
      <c r="O287" s="188"/>
      <c r="P287" s="247"/>
      <c r="Q287" s="247"/>
      <c r="R287" s="247"/>
      <c r="S287" s="247"/>
      <c r="T287" s="247"/>
      <c r="U287" s="247"/>
      <c r="V287" s="224"/>
      <c r="W287" s="224"/>
      <c r="Y287" s="221"/>
      <c r="Z287"/>
      <c r="AA287"/>
      <c r="AB287" s="1"/>
    </row>
    <row r="288" spans="1:28" s="219" customFormat="1" ht="51.75" hidden="1" customHeight="1" x14ac:dyDescent="0.35">
      <c r="A288" s="247"/>
      <c r="B288" s="247"/>
      <c r="C288" s="249"/>
      <c r="D288" s="247"/>
      <c r="E288" s="247"/>
      <c r="F288" s="247"/>
      <c r="G288" s="247"/>
      <c r="H288" s="247"/>
      <c r="I288" s="247"/>
      <c r="J288" s="247"/>
      <c r="K288" s="247"/>
      <c r="L288" s="247"/>
      <c r="M288" s="114"/>
      <c r="N288" s="114"/>
      <c r="O288" s="188"/>
      <c r="P288" s="247"/>
      <c r="Q288" s="247"/>
      <c r="R288" s="247"/>
      <c r="S288" s="247"/>
      <c r="T288" s="247"/>
      <c r="U288" s="247"/>
      <c r="V288" s="224"/>
      <c r="W288" s="224"/>
      <c r="Y288" s="221"/>
      <c r="Z288"/>
      <c r="AA288"/>
      <c r="AB288" s="1"/>
    </row>
    <row r="289" spans="1:28" s="219" customFormat="1" ht="51.75" hidden="1" customHeight="1" x14ac:dyDescent="0.35">
      <c r="A289" s="247"/>
      <c r="B289" s="247"/>
      <c r="C289" s="249"/>
      <c r="D289" s="247"/>
      <c r="E289" s="247"/>
      <c r="F289" s="247"/>
      <c r="G289" s="247"/>
      <c r="H289" s="247"/>
      <c r="I289" s="247"/>
      <c r="J289" s="247"/>
      <c r="K289" s="247"/>
      <c r="L289" s="247"/>
      <c r="M289" s="114"/>
      <c r="N289" s="114"/>
      <c r="O289" s="188"/>
      <c r="P289" s="247"/>
      <c r="Q289" s="247"/>
      <c r="R289" s="247"/>
      <c r="S289" s="247"/>
      <c r="T289" s="247"/>
      <c r="U289" s="247"/>
      <c r="V289" s="224"/>
      <c r="W289" s="224"/>
      <c r="Y289" s="221"/>
      <c r="Z289"/>
      <c r="AA289"/>
      <c r="AB289" s="1"/>
    </row>
    <row r="290" spans="1:28" s="219" customFormat="1" ht="51.75" hidden="1" customHeight="1" x14ac:dyDescent="0.35">
      <c r="A290" s="247"/>
      <c r="B290" s="247"/>
      <c r="C290" s="249"/>
      <c r="D290" s="247"/>
      <c r="E290" s="247"/>
      <c r="F290" s="247"/>
      <c r="G290" s="247"/>
      <c r="H290" s="247"/>
      <c r="I290" s="247"/>
      <c r="J290" s="247"/>
      <c r="K290" s="247"/>
      <c r="L290" s="247"/>
      <c r="M290" s="114"/>
      <c r="N290" s="114"/>
      <c r="O290" s="188"/>
      <c r="P290" s="247"/>
      <c r="Q290" s="247"/>
      <c r="R290" s="247"/>
      <c r="S290" s="247"/>
      <c r="T290" s="247"/>
      <c r="U290" s="247"/>
      <c r="V290" s="224"/>
      <c r="W290" s="224"/>
      <c r="Y290" s="221"/>
      <c r="Z290"/>
      <c r="AA290"/>
      <c r="AB290" s="1"/>
    </row>
    <row r="291" spans="1:28" s="219" customFormat="1" ht="51.75" hidden="1" customHeight="1" x14ac:dyDescent="0.35">
      <c r="A291" s="247"/>
      <c r="B291" s="247"/>
      <c r="C291" s="249"/>
      <c r="D291" s="247"/>
      <c r="E291" s="247"/>
      <c r="F291" s="247"/>
      <c r="G291" s="247"/>
      <c r="H291" s="247"/>
      <c r="I291" s="247"/>
      <c r="J291" s="247"/>
      <c r="K291" s="247"/>
      <c r="L291" s="247"/>
      <c r="M291" s="114"/>
      <c r="N291" s="114"/>
      <c r="O291" s="188"/>
      <c r="P291" s="247"/>
      <c r="Q291" s="247"/>
      <c r="R291" s="247"/>
      <c r="S291" s="247"/>
      <c r="T291" s="247"/>
      <c r="U291" s="247"/>
      <c r="V291" s="224"/>
      <c r="W291" s="224"/>
      <c r="Y291" s="221"/>
      <c r="Z291"/>
      <c r="AA291"/>
      <c r="AB291" s="1"/>
    </row>
    <row r="292" spans="1:28" s="219" customFormat="1" ht="51.75" hidden="1" customHeight="1" x14ac:dyDescent="0.35">
      <c r="A292" s="247"/>
      <c r="B292" s="247"/>
      <c r="C292" s="249"/>
      <c r="D292" s="247"/>
      <c r="E292" s="247"/>
      <c r="F292" s="247"/>
      <c r="G292" s="247"/>
      <c r="H292" s="247"/>
      <c r="I292" s="247"/>
      <c r="J292" s="247"/>
      <c r="K292" s="247"/>
      <c r="L292" s="247"/>
      <c r="M292" s="114"/>
      <c r="N292" s="114"/>
      <c r="O292" s="188"/>
      <c r="P292" s="247"/>
      <c r="Q292" s="247"/>
      <c r="R292" s="247"/>
      <c r="S292" s="247"/>
      <c r="T292" s="247"/>
      <c r="U292" s="247"/>
      <c r="V292" s="224"/>
      <c r="W292" s="224"/>
      <c r="Y292" s="221"/>
      <c r="Z292"/>
      <c r="AA292"/>
      <c r="AB292" s="1"/>
    </row>
    <row r="293" spans="1:28" s="219" customFormat="1" ht="51.75" hidden="1" customHeight="1" x14ac:dyDescent="0.35">
      <c r="A293" s="247"/>
      <c r="B293" s="247"/>
      <c r="C293" s="249"/>
      <c r="D293" s="247"/>
      <c r="E293" s="247"/>
      <c r="F293" s="247"/>
      <c r="G293" s="247"/>
      <c r="H293" s="247"/>
      <c r="I293" s="247"/>
      <c r="J293" s="247"/>
      <c r="K293" s="247"/>
      <c r="L293" s="247"/>
      <c r="M293" s="114"/>
      <c r="N293" s="114"/>
      <c r="O293" s="188"/>
      <c r="P293" s="247"/>
      <c r="Q293" s="247"/>
      <c r="R293" s="247"/>
      <c r="S293" s="247"/>
      <c r="T293" s="247"/>
      <c r="U293" s="247"/>
      <c r="V293" s="224"/>
      <c r="W293" s="224"/>
      <c r="Y293" s="221"/>
      <c r="Z293"/>
      <c r="AA293"/>
      <c r="AB293" s="1"/>
    </row>
    <row r="294" spans="1:28" s="219" customFormat="1" ht="51.75" hidden="1" customHeight="1" x14ac:dyDescent="0.35">
      <c r="A294" s="247"/>
      <c r="B294" s="247"/>
      <c r="C294" s="249"/>
      <c r="D294" s="247"/>
      <c r="E294" s="247"/>
      <c r="F294" s="247"/>
      <c r="G294" s="247"/>
      <c r="H294" s="247"/>
      <c r="I294" s="247"/>
      <c r="J294" s="247"/>
      <c r="K294" s="247"/>
      <c r="L294" s="247"/>
      <c r="M294" s="114"/>
      <c r="N294" s="114"/>
      <c r="O294" s="188"/>
      <c r="P294" s="247"/>
      <c r="Q294" s="247"/>
      <c r="R294" s="247"/>
      <c r="S294" s="247"/>
      <c r="T294" s="247"/>
      <c r="U294" s="247"/>
      <c r="V294" s="224"/>
      <c r="W294" s="224"/>
      <c r="Y294" s="221"/>
      <c r="Z294"/>
      <c r="AA294"/>
      <c r="AB294" s="1"/>
    </row>
    <row r="295" spans="1:28" s="219" customFormat="1" ht="51.75" hidden="1" customHeight="1" x14ac:dyDescent="0.35">
      <c r="A295" s="247"/>
      <c r="B295" s="247"/>
      <c r="C295" s="249"/>
      <c r="D295" s="247"/>
      <c r="E295" s="247"/>
      <c r="F295" s="247"/>
      <c r="G295" s="247"/>
      <c r="H295" s="247"/>
      <c r="I295" s="247"/>
      <c r="J295" s="247"/>
      <c r="K295" s="247"/>
      <c r="L295" s="247"/>
      <c r="M295" s="114"/>
      <c r="N295" s="114"/>
      <c r="O295" s="188"/>
      <c r="P295" s="247"/>
      <c r="Q295" s="247"/>
      <c r="R295" s="247"/>
      <c r="S295" s="247"/>
      <c r="T295" s="247"/>
      <c r="U295" s="247"/>
      <c r="V295" s="224"/>
      <c r="W295" s="224"/>
      <c r="Y295" s="221"/>
      <c r="Z295"/>
      <c r="AA295"/>
      <c r="AB295" s="1"/>
    </row>
    <row r="296" spans="1:28" s="219" customFormat="1" ht="51.75" hidden="1" customHeight="1" x14ac:dyDescent="0.35">
      <c r="A296" s="247"/>
      <c r="B296" s="247"/>
      <c r="C296" s="249"/>
      <c r="D296" s="247"/>
      <c r="E296" s="247"/>
      <c r="F296" s="247"/>
      <c r="G296" s="247"/>
      <c r="H296" s="247"/>
      <c r="I296" s="247"/>
      <c r="J296" s="247"/>
      <c r="K296" s="247"/>
      <c r="L296" s="247"/>
      <c r="M296" s="114"/>
      <c r="N296" s="114"/>
      <c r="O296" s="188"/>
      <c r="P296" s="247"/>
      <c r="Q296" s="247"/>
      <c r="R296" s="247"/>
      <c r="S296" s="247"/>
      <c r="T296" s="247"/>
      <c r="U296" s="247"/>
      <c r="V296" s="224"/>
      <c r="W296" s="224"/>
      <c r="Y296" s="221"/>
      <c r="Z296"/>
      <c r="AA296"/>
      <c r="AB296" s="1"/>
    </row>
    <row r="297" spans="1:28" s="219" customFormat="1" ht="51.75" hidden="1" customHeight="1" x14ac:dyDescent="0.35">
      <c r="A297" s="247"/>
      <c r="B297" s="247"/>
      <c r="C297" s="249"/>
      <c r="D297" s="247"/>
      <c r="E297" s="247"/>
      <c r="F297" s="247"/>
      <c r="G297" s="247"/>
      <c r="H297" s="247"/>
      <c r="I297" s="247"/>
      <c r="J297" s="247"/>
      <c r="K297" s="247"/>
      <c r="L297" s="247"/>
      <c r="M297" s="114"/>
      <c r="N297" s="114"/>
      <c r="O297" s="188"/>
      <c r="P297" s="247"/>
      <c r="Q297" s="247"/>
      <c r="R297" s="247"/>
      <c r="S297" s="247"/>
      <c r="T297" s="247"/>
      <c r="U297" s="247"/>
      <c r="V297" s="224"/>
      <c r="W297" s="224"/>
      <c r="Y297" s="221"/>
      <c r="Z297"/>
      <c r="AA297"/>
      <c r="AB297" s="1"/>
    </row>
    <row r="298" spans="1:28" s="219" customFormat="1" ht="51.75" hidden="1" customHeight="1" x14ac:dyDescent="0.35">
      <c r="A298" s="247"/>
      <c r="B298" s="247"/>
      <c r="C298" s="249"/>
      <c r="D298" s="247"/>
      <c r="E298" s="247"/>
      <c r="F298" s="247"/>
      <c r="G298" s="247"/>
      <c r="H298" s="247"/>
      <c r="I298" s="247"/>
      <c r="J298" s="247"/>
      <c r="K298" s="247"/>
      <c r="L298" s="247"/>
      <c r="M298" s="114"/>
      <c r="N298" s="114"/>
      <c r="O298" s="188"/>
      <c r="P298" s="247"/>
      <c r="Q298" s="247"/>
      <c r="R298" s="247"/>
      <c r="S298" s="247"/>
      <c r="T298" s="247"/>
      <c r="U298" s="247"/>
      <c r="V298" s="224"/>
      <c r="W298" s="224"/>
      <c r="Y298" s="221"/>
      <c r="Z298"/>
      <c r="AA298"/>
      <c r="AB298" s="1"/>
    </row>
    <row r="299" spans="1:28" s="219" customFormat="1" ht="51.75" hidden="1" customHeight="1" x14ac:dyDescent="0.35">
      <c r="A299" s="247"/>
      <c r="B299" s="247"/>
      <c r="C299" s="249"/>
      <c r="D299" s="247"/>
      <c r="E299" s="247"/>
      <c r="F299" s="247"/>
      <c r="G299" s="247"/>
      <c r="H299" s="247"/>
      <c r="I299" s="247"/>
      <c r="J299" s="247"/>
      <c r="K299" s="247"/>
      <c r="L299" s="247"/>
      <c r="M299" s="114"/>
      <c r="N299" s="114"/>
      <c r="O299" s="188"/>
      <c r="P299" s="247"/>
      <c r="Q299" s="247"/>
      <c r="R299" s="247"/>
      <c r="S299" s="247"/>
      <c r="T299" s="247"/>
      <c r="U299" s="247"/>
      <c r="V299" s="224"/>
      <c r="W299" s="224"/>
      <c r="Y299" s="221"/>
      <c r="Z299"/>
      <c r="AA299"/>
      <c r="AB299" s="1"/>
    </row>
    <row r="300" spans="1:28" s="219" customFormat="1" ht="51.75" hidden="1" customHeight="1" x14ac:dyDescent="0.35">
      <c r="A300" s="247"/>
      <c r="B300" s="247"/>
      <c r="C300" s="249"/>
      <c r="D300" s="247"/>
      <c r="E300" s="247"/>
      <c r="F300" s="247"/>
      <c r="G300" s="247"/>
      <c r="H300" s="247"/>
      <c r="I300" s="247"/>
      <c r="J300" s="247"/>
      <c r="K300" s="247"/>
      <c r="L300" s="247"/>
      <c r="M300" s="114"/>
      <c r="N300" s="114"/>
      <c r="O300" s="188"/>
      <c r="P300" s="247"/>
      <c r="Q300" s="247"/>
      <c r="R300" s="247"/>
      <c r="S300" s="247"/>
      <c r="T300" s="247"/>
      <c r="U300" s="247"/>
      <c r="V300" s="224"/>
      <c r="W300" s="224"/>
      <c r="Y300" s="221"/>
      <c r="Z300"/>
      <c r="AA300"/>
      <c r="AB300" s="1"/>
    </row>
    <row r="301" spans="1:28" s="219" customFormat="1" ht="51.75" hidden="1" customHeight="1" x14ac:dyDescent="0.35">
      <c r="A301" s="247"/>
      <c r="B301" s="247"/>
      <c r="C301" s="249"/>
      <c r="D301" s="247"/>
      <c r="E301" s="247"/>
      <c r="F301" s="247"/>
      <c r="G301" s="247"/>
      <c r="H301" s="247"/>
      <c r="I301" s="247"/>
      <c r="J301" s="247"/>
      <c r="K301" s="247"/>
      <c r="L301" s="247"/>
      <c r="M301" s="114"/>
      <c r="N301" s="114"/>
      <c r="O301" s="188"/>
      <c r="P301" s="247"/>
      <c r="Q301" s="247"/>
      <c r="R301" s="247"/>
      <c r="S301" s="247"/>
      <c r="T301" s="247"/>
      <c r="U301" s="247"/>
      <c r="V301" s="224"/>
      <c r="W301" s="224"/>
      <c r="Y301" s="221"/>
      <c r="Z301"/>
      <c r="AA301"/>
      <c r="AB301" s="1"/>
    </row>
    <row r="302" spans="1:28" s="219" customFormat="1" ht="51.75" hidden="1" customHeight="1" x14ac:dyDescent="0.35">
      <c r="A302" s="247"/>
      <c r="B302" s="247"/>
      <c r="C302" s="249"/>
      <c r="D302" s="247"/>
      <c r="E302" s="247"/>
      <c r="F302" s="247"/>
      <c r="G302" s="247"/>
      <c r="H302" s="247"/>
      <c r="I302" s="247"/>
      <c r="J302" s="247"/>
      <c r="K302" s="247"/>
      <c r="L302" s="247"/>
      <c r="M302" s="114"/>
      <c r="N302" s="114"/>
      <c r="O302" s="188"/>
      <c r="P302" s="247"/>
      <c r="Q302" s="247"/>
      <c r="R302" s="247"/>
      <c r="S302" s="247"/>
      <c r="T302" s="247"/>
      <c r="U302" s="247"/>
      <c r="V302" s="224"/>
      <c r="W302" s="224"/>
      <c r="Y302" s="221"/>
      <c r="Z302"/>
      <c r="AA302"/>
      <c r="AB302" s="1"/>
    </row>
    <row r="303" spans="1:28" s="219" customFormat="1" ht="51.75" hidden="1" customHeight="1" x14ac:dyDescent="0.35">
      <c r="A303" s="247"/>
      <c r="B303" s="247"/>
      <c r="C303" s="249"/>
      <c r="D303" s="247"/>
      <c r="E303" s="247"/>
      <c r="F303" s="247"/>
      <c r="G303" s="247"/>
      <c r="H303" s="247"/>
      <c r="I303" s="247"/>
      <c r="J303" s="247"/>
      <c r="K303" s="247"/>
      <c r="L303" s="247"/>
      <c r="M303" s="114"/>
      <c r="N303" s="114"/>
      <c r="O303" s="188"/>
      <c r="P303" s="247"/>
      <c r="Q303" s="247"/>
      <c r="R303" s="247"/>
      <c r="S303" s="247"/>
      <c r="T303" s="247"/>
      <c r="U303" s="247"/>
      <c r="V303" s="224"/>
      <c r="W303" s="224"/>
      <c r="Y303" s="221"/>
      <c r="Z303"/>
      <c r="AA303"/>
      <c r="AB303" s="1"/>
    </row>
    <row r="304" spans="1:28" s="219" customFormat="1" ht="51.75" hidden="1" customHeight="1" x14ac:dyDescent="0.35">
      <c r="A304" s="247"/>
      <c r="B304" s="247"/>
      <c r="C304" s="249"/>
      <c r="D304" s="247"/>
      <c r="E304" s="247"/>
      <c r="F304" s="247"/>
      <c r="G304" s="247"/>
      <c r="H304" s="247"/>
      <c r="I304" s="247"/>
      <c r="J304" s="247"/>
      <c r="K304" s="247"/>
      <c r="L304" s="247"/>
      <c r="M304" s="114"/>
      <c r="N304" s="114"/>
      <c r="O304" s="188"/>
      <c r="P304" s="247"/>
      <c r="Q304" s="247"/>
      <c r="R304" s="247"/>
      <c r="S304" s="247"/>
      <c r="T304" s="247"/>
      <c r="U304" s="247"/>
      <c r="V304" s="224"/>
      <c r="W304" s="224"/>
      <c r="Y304" s="221"/>
      <c r="Z304"/>
      <c r="AA304"/>
      <c r="AB304" s="1"/>
    </row>
    <row r="305" spans="1:28" s="219" customFormat="1" ht="51.75" hidden="1" customHeight="1" x14ac:dyDescent="0.35">
      <c r="A305" s="247"/>
      <c r="B305" s="247"/>
      <c r="C305" s="249"/>
      <c r="D305" s="247"/>
      <c r="E305" s="247"/>
      <c r="F305" s="247"/>
      <c r="G305" s="247"/>
      <c r="H305" s="247"/>
      <c r="I305" s="247"/>
      <c r="J305" s="247"/>
      <c r="K305" s="247"/>
      <c r="L305" s="247"/>
      <c r="M305" s="114"/>
      <c r="N305" s="114"/>
      <c r="O305" s="188"/>
      <c r="P305" s="247"/>
      <c r="Q305" s="247"/>
      <c r="R305" s="247"/>
      <c r="S305" s="247"/>
      <c r="T305" s="247"/>
      <c r="U305" s="247"/>
      <c r="V305" s="224"/>
      <c r="W305" s="224"/>
      <c r="Y305" s="221"/>
      <c r="Z305"/>
      <c r="AA305"/>
      <c r="AB305" s="1"/>
    </row>
    <row r="306" spans="1:28" s="219" customFormat="1" ht="51.75" hidden="1" customHeight="1" x14ac:dyDescent="0.35">
      <c r="A306" s="247"/>
      <c r="B306" s="247"/>
      <c r="C306" s="249"/>
      <c r="D306" s="247"/>
      <c r="E306" s="247"/>
      <c r="F306" s="247"/>
      <c r="G306" s="247"/>
      <c r="H306" s="247"/>
      <c r="I306" s="247"/>
      <c r="J306" s="247"/>
      <c r="K306" s="247"/>
      <c r="L306" s="247"/>
      <c r="M306" s="114"/>
      <c r="N306" s="114"/>
      <c r="O306" s="188"/>
      <c r="P306" s="247"/>
      <c r="Q306" s="247"/>
      <c r="R306" s="247"/>
      <c r="S306" s="247"/>
      <c r="T306" s="247"/>
      <c r="U306" s="247"/>
      <c r="V306" s="224"/>
      <c r="W306" s="224"/>
      <c r="Y306" s="221"/>
      <c r="Z306"/>
      <c r="AA306"/>
      <c r="AB306" s="1"/>
    </row>
    <row r="307" spans="1:28" s="219" customFormat="1" ht="51.75" hidden="1" customHeight="1" x14ac:dyDescent="0.35">
      <c r="A307" s="247"/>
      <c r="B307" s="247"/>
      <c r="C307" s="249"/>
      <c r="D307" s="247"/>
      <c r="E307" s="247"/>
      <c r="F307" s="247"/>
      <c r="G307" s="247"/>
      <c r="H307" s="247"/>
      <c r="I307" s="247"/>
      <c r="J307" s="247"/>
      <c r="K307" s="247"/>
      <c r="L307" s="247"/>
      <c r="M307" s="114"/>
      <c r="N307" s="114"/>
      <c r="O307" s="188"/>
      <c r="P307" s="247"/>
      <c r="Q307" s="247"/>
      <c r="R307" s="247"/>
      <c r="S307" s="247"/>
      <c r="T307" s="247"/>
      <c r="U307" s="247"/>
      <c r="V307" s="224"/>
      <c r="W307" s="224"/>
      <c r="Y307" s="221"/>
      <c r="Z307"/>
      <c r="AA307"/>
      <c r="AB307" s="1"/>
    </row>
    <row r="308" spans="1:28" s="219" customFormat="1" ht="51.75" hidden="1" customHeight="1" x14ac:dyDescent="0.35">
      <c r="A308" s="247"/>
      <c r="B308" s="247"/>
      <c r="C308" s="249"/>
      <c r="D308" s="247"/>
      <c r="E308" s="247"/>
      <c r="F308" s="247"/>
      <c r="G308" s="247"/>
      <c r="H308" s="247"/>
      <c r="I308" s="247"/>
      <c r="J308" s="247"/>
      <c r="K308" s="247"/>
      <c r="L308" s="247"/>
      <c r="M308" s="114"/>
      <c r="N308" s="114"/>
      <c r="O308" s="188"/>
      <c r="P308" s="247"/>
      <c r="Q308" s="247"/>
      <c r="R308" s="247"/>
      <c r="S308" s="247"/>
      <c r="T308" s="247"/>
      <c r="U308" s="247"/>
      <c r="V308" s="224"/>
      <c r="W308" s="224"/>
      <c r="Y308" s="221"/>
      <c r="Z308"/>
      <c r="AA308"/>
      <c r="AB308" s="1"/>
    </row>
    <row r="309" spans="1:28" s="219" customFormat="1" ht="51.75" hidden="1" customHeight="1" x14ac:dyDescent="0.35">
      <c r="A309" s="247"/>
      <c r="B309" s="247"/>
      <c r="C309" s="249"/>
      <c r="D309" s="247"/>
      <c r="E309" s="247"/>
      <c r="F309" s="247"/>
      <c r="G309" s="247"/>
      <c r="H309" s="247"/>
      <c r="I309" s="247"/>
      <c r="J309" s="247"/>
      <c r="K309" s="247"/>
      <c r="L309" s="247"/>
      <c r="M309" s="114"/>
      <c r="N309" s="114"/>
      <c r="O309" s="188"/>
      <c r="P309" s="247"/>
      <c r="Q309" s="247"/>
      <c r="R309" s="247"/>
      <c r="S309" s="247"/>
      <c r="T309" s="247"/>
      <c r="U309" s="247"/>
      <c r="V309" s="224"/>
      <c r="W309" s="224"/>
      <c r="Y309" s="221"/>
      <c r="Z309"/>
      <c r="AA309"/>
      <c r="AB309" s="1"/>
    </row>
    <row r="310" spans="1:28" s="219" customFormat="1" ht="51.75" hidden="1" customHeight="1" x14ac:dyDescent="0.35">
      <c r="A310" s="247"/>
      <c r="B310" s="247"/>
      <c r="C310" s="249"/>
      <c r="D310" s="247"/>
      <c r="E310" s="247"/>
      <c r="F310" s="247"/>
      <c r="G310" s="247"/>
      <c r="H310" s="247"/>
      <c r="I310" s="247"/>
      <c r="J310" s="247"/>
      <c r="K310" s="247"/>
      <c r="L310" s="247"/>
      <c r="M310" s="114"/>
      <c r="N310" s="114"/>
      <c r="O310" s="188"/>
      <c r="P310" s="247"/>
      <c r="Q310" s="247"/>
      <c r="R310" s="247"/>
      <c r="S310" s="247"/>
      <c r="T310" s="247"/>
      <c r="U310" s="247"/>
      <c r="V310" s="224"/>
      <c r="W310" s="224"/>
      <c r="Y310" s="221"/>
      <c r="Z310"/>
      <c r="AA310"/>
      <c r="AB310" s="1"/>
    </row>
    <row r="311" spans="1:28" s="219" customFormat="1" ht="51.75" hidden="1" customHeight="1" x14ac:dyDescent="0.35">
      <c r="A311" s="247"/>
      <c r="B311" s="247"/>
      <c r="C311" s="249"/>
      <c r="D311" s="247"/>
      <c r="E311" s="247"/>
      <c r="F311" s="247"/>
      <c r="G311" s="247"/>
      <c r="H311" s="247"/>
      <c r="I311" s="247"/>
      <c r="J311" s="247"/>
      <c r="K311" s="247"/>
      <c r="L311" s="247"/>
      <c r="M311" s="114"/>
      <c r="N311" s="114"/>
      <c r="O311" s="188"/>
      <c r="P311" s="247"/>
      <c r="Q311" s="247"/>
      <c r="R311" s="247"/>
      <c r="S311" s="247"/>
      <c r="T311" s="247"/>
      <c r="U311" s="247"/>
      <c r="V311" s="224"/>
      <c r="W311" s="224"/>
      <c r="Y311" s="221"/>
      <c r="Z311"/>
      <c r="AA311"/>
      <c r="AB311" s="1"/>
    </row>
    <row r="312" spans="1:28" s="219" customFormat="1" ht="51.75" hidden="1" customHeight="1" x14ac:dyDescent="0.35">
      <c r="A312" s="247"/>
      <c r="B312" s="247"/>
      <c r="C312" s="249"/>
      <c r="D312" s="247"/>
      <c r="E312" s="247"/>
      <c r="F312" s="247"/>
      <c r="G312" s="247"/>
      <c r="H312" s="247"/>
      <c r="I312" s="247"/>
      <c r="J312" s="247"/>
      <c r="K312" s="247"/>
      <c r="L312" s="247"/>
      <c r="M312" s="114"/>
      <c r="N312" s="114"/>
      <c r="O312" s="188"/>
      <c r="P312" s="247"/>
      <c r="Q312" s="247"/>
      <c r="R312" s="247"/>
      <c r="S312" s="247"/>
      <c r="T312" s="247"/>
      <c r="U312" s="247"/>
      <c r="V312" s="224"/>
      <c r="W312" s="224"/>
      <c r="Y312" s="221"/>
      <c r="Z312"/>
      <c r="AA312"/>
      <c r="AB312" s="1"/>
    </row>
    <row r="313" spans="1:28" s="219" customFormat="1" ht="51.75" hidden="1" customHeight="1" x14ac:dyDescent="0.35">
      <c r="A313" s="247"/>
      <c r="B313" s="247"/>
      <c r="C313" s="249"/>
      <c r="D313" s="247"/>
      <c r="E313" s="247"/>
      <c r="F313" s="247"/>
      <c r="G313" s="247"/>
      <c r="H313" s="247"/>
      <c r="I313" s="247"/>
      <c r="J313" s="247"/>
      <c r="K313" s="247"/>
      <c r="L313" s="247"/>
      <c r="M313" s="114"/>
      <c r="N313" s="114"/>
      <c r="O313" s="188"/>
      <c r="P313" s="247"/>
      <c r="Q313" s="247"/>
      <c r="R313" s="247"/>
      <c r="S313" s="247"/>
      <c r="T313" s="247"/>
      <c r="U313" s="247"/>
      <c r="V313" s="224"/>
      <c r="W313" s="224"/>
      <c r="Y313" s="221"/>
      <c r="Z313"/>
      <c r="AA313"/>
      <c r="AB313" s="1"/>
    </row>
    <row r="314" spans="1:28" s="219" customFormat="1" ht="51.75" hidden="1" customHeight="1" x14ac:dyDescent="0.35">
      <c r="A314" s="247"/>
      <c r="B314" s="247"/>
      <c r="C314" s="249"/>
      <c r="D314" s="247"/>
      <c r="E314" s="247"/>
      <c r="F314" s="247"/>
      <c r="G314" s="247"/>
      <c r="H314" s="247"/>
      <c r="I314" s="247"/>
      <c r="J314" s="247"/>
      <c r="K314" s="247"/>
      <c r="L314" s="247"/>
      <c r="M314" s="114"/>
      <c r="N314" s="114"/>
      <c r="O314" s="188"/>
      <c r="P314" s="247"/>
      <c r="Q314" s="247"/>
      <c r="R314" s="247"/>
      <c r="S314" s="247"/>
      <c r="T314" s="247"/>
      <c r="U314" s="247"/>
      <c r="V314" s="224"/>
      <c r="W314" s="224"/>
      <c r="Y314" s="221"/>
      <c r="Z314"/>
      <c r="AA314"/>
      <c r="AB314" s="1"/>
    </row>
    <row r="315" spans="1:28" s="219" customFormat="1" ht="51.75" hidden="1" customHeight="1" x14ac:dyDescent="0.35">
      <c r="A315" s="247"/>
      <c r="B315" s="247"/>
      <c r="C315" s="249"/>
      <c r="D315" s="247"/>
      <c r="E315" s="247"/>
      <c r="F315" s="247"/>
      <c r="G315" s="247"/>
      <c r="H315" s="247"/>
      <c r="I315" s="247"/>
      <c r="J315" s="247"/>
      <c r="K315" s="247"/>
      <c r="L315" s="247"/>
      <c r="M315" s="114"/>
      <c r="N315" s="114"/>
      <c r="O315" s="188"/>
      <c r="P315" s="247"/>
      <c r="Q315" s="247"/>
      <c r="R315" s="247"/>
      <c r="S315" s="247"/>
      <c r="T315" s="247"/>
      <c r="U315" s="247"/>
      <c r="V315" s="224"/>
      <c r="W315" s="224"/>
      <c r="Y315" s="221"/>
      <c r="Z315"/>
      <c r="AA315"/>
      <c r="AB315" s="1"/>
    </row>
    <row r="316" spans="1:28" s="219" customFormat="1" ht="51.75" hidden="1" customHeight="1" x14ac:dyDescent="0.35">
      <c r="A316" s="247"/>
      <c r="B316" s="247"/>
      <c r="C316" s="249"/>
      <c r="D316" s="247"/>
      <c r="E316" s="247"/>
      <c r="F316" s="247"/>
      <c r="G316" s="247"/>
      <c r="H316" s="247"/>
      <c r="I316" s="247"/>
      <c r="J316" s="247"/>
      <c r="K316" s="247"/>
      <c r="L316" s="247"/>
      <c r="M316" s="114"/>
      <c r="N316" s="114"/>
      <c r="O316" s="188"/>
      <c r="P316" s="247"/>
      <c r="Q316" s="247"/>
      <c r="R316" s="247"/>
      <c r="S316" s="247"/>
      <c r="T316" s="247"/>
      <c r="U316" s="247"/>
      <c r="V316" s="224"/>
      <c r="W316" s="224"/>
      <c r="Y316" s="221"/>
      <c r="Z316"/>
      <c r="AA316"/>
      <c r="AB316" s="1"/>
    </row>
    <row r="317" spans="1:28" s="219" customFormat="1" ht="51.75" hidden="1" customHeight="1" x14ac:dyDescent="0.35">
      <c r="A317" s="247"/>
      <c r="B317" s="247"/>
      <c r="C317" s="249"/>
      <c r="D317" s="247"/>
      <c r="E317" s="247"/>
      <c r="F317" s="247"/>
      <c r="G317" s="247"/>
      <c r="H317" s="247"/>
      <c r="I317" s="247"/>
      <c r="J317" s="247"/>
      <c r="K317" s="247"/>
      <c r="L317" s="247"/>
      <c r="M317" s="114"/>
      <c r="N317" s="114"/>
      <c r="O317" s="188"/>
      <c r="P317" s="247"/>
      <c r="Q317" s="247"/>
      <c r="R317" s="247"/>
      <c r="S317" s="247"/>
      <c r="T317" s="247"/>
      <c r="U317" s="247"/>
      <c r="V317" s="224"/>
      <c r="W317" s="224"/>
      <c r="Y317" s="221"/>
      <c r="Z317"/>
      <c r="AA317"/>
      <c r="AB317" s="1"/>
    </row>
    <row r="318" spans="1:28" s="219" customFormat="1" ht="51.75" hidden="1" customHeight="1" x14ac:dyDescent="0.35">
      <c r="A318" s="247"/>
      <c r="B318" s="247"/>
      <c r="C318" s="249"/>
      <c r="D318" s="247"/>
      <c r="E318" s="247"/>
      <c r="F318" s="247"/>
      <c r="G318" s="247"/>
      <c r="H318" s="247"/>
      <c r="I318" s="247"/>
      <c r="J318" s="247"/>
      <c r="K318" s="247"/>
      <c r="L318" s="247"/>
      <c r="M318" s="114"/>
      <c r="N318" s="114"/>
      <c r="O318" s="188"/>
      <c r="P318" s="247"/>
      <c r="Q318" s="247"/>
      <c r="R318" s="247"/>
      <c r="S318" s="247"/>
      <c r="T318" s="247"/>
      <c r="U318" s="247"/>
      <c r="V318" s="224"/>
      <c r="W318" s="224"/>
      <c r="Y318" s="221"/>
      <c r="Z318"/>
      <c r="AA318"/>
      <c r="AB318" s="1"/>
    </row>
    <row r="319" spans="1:28" s="219" customFormat="1" ht="51.75" hidden="1" customHeight="1" x14ac:dyDescent="0.35">
      <c r="A319" s="247"/>
      <c r="B319" s="247"/>
      <c r="C319" s="249"/>
      <c r="D319" s="247"/>
      <c r="E319" s="247"/>
      <c r="F319" s="247"/>
      <c r="G319" s="247"/>
      <c r="H319" s="247"/>
      <c r="I319" s="247"/>
      <c r="J319" s="247"/>
      <c r="K319" s="247"/>
      <c r="L319" s="247"/>
      <c r="M319" s="114"/>
      <c r="N319" s="114"/>
      <c r="O319" s="188"/>
      <c r="P319" s="247"/>
      <c r="Q319" s="247"/>
      <c r="R319" s="247"/>
      <c r="S319" s="247"/>
      <c r="T319" s="247"/>
      <c r="U319" s="247"/>
      <c r="V319" s="224"/>
      <c r="W319" s="224"/>
      <c r="Y319" s="221"/>
      <c r="Z319"/>
      <c r="AA319"/>
      <c r="AB319" s="1"/>
    </row>
    <row r="320" spans="1:28" s="219" customFormat="1" ht="51.75" hidden="1" customHeight="1" x14ac:dyDescent="0.35">
      <c r="A320" s="247"/>
      <c r="B320" s="247"/>
      <c r="C320" s="249"/>
      <c r="D320" s="247"/>
      <c r="E320" s="247"/>
      <c r="F320" s="247"/>
      <c r="G320" s="247"/>
      <c r="H320" s="247"/>
      <c r="I320" s="247"/>
      <c r="J320" s="247"/>
      <c r="K320" s="247"/>
      <c r="L320" s="247"/>
      <c r="M320" s="114"/>
      <c r="N320" s="114"/>
      <c r="O320" s="188"/>
      <c r="P320" s="247"/>
      <c r="Q320" s="247"/>
      <c r="R320" s="247"/>
      <c r="S320" s="247"/>
      <c r="T320" s="247"/>
      <c r="U320" s="247"/>
      <c r="V320" s="224"/>
      <c r="W320" s="224"/>
      <c r="Y320" s="221"/>
      <c r="Z320"/>
      <c r="AA320"/>
      <c r="AB320" s="1"/>
    </row>
    <row r="321" spans="1:28" s="219" customFormat="1" ht="51.75" hidden="1" customHeight="1" x14ac:dyDescent="0.35">
      <c r="A321" s="247"/>
      <c r="B321" s="247"/>
      <c r="C321" s="249"/>
      <c r="D321" s="247"/>
      <c r="E321" s="247"/>
      <c r="F321" s="247"/>
      <c r="G321" s="247"/>
      <c r="H321" s="247"/>
      <c r="I321" s="247"/>
      <c r="J321" s="247"/>
      <c r="K321" s="247"/>
      <c r="L321" s="247"/>
      <c r="M321" s="114"/>
      <c r="N321" s="114"/>
      <c r="O321" s="188"/>
      <c r="P321" s="247"/>
      <c r="Q321" s="247"/>
      <c r="R321" s="247"/>
      <c r="S321" s="247"/>
      <c r="T321" s="247"/>
      <c r="U321" s="247"/>
      <c r="V321" s="224"/>
      <c r="W321" s="224"/>
      <c r="Y321" s="221"/>
      <c r="Z321"/>
      <c r="AA321"/>
      <c r="AB321" s="1"/>
    </row>
    <row r="322" spans="1:28" s="219" customFormat="1" ht="51.75" hidden="1" customHeight="1" x14ac:dyDescent="0.35">
      <c r="A322" s="247"/>
      <c r="B322" s="247"/>
      <c r="C322" s="249"/>
      <c r="D322" s="247"/>
      <c r="E322" s="247"/>
      <c r="F322" s="247"/>
      <c r="G322" s="247"/>
      <c r="H322" s="247"/>
      <c r="I322" s="247"/>
      <c r="J322" s="247"/>
      <c r="K322" s="247"/>
      <c r="L322" s="247"/>
      <c r="M322" s="114"/>
      <c r="N322" s="114"/>
      <c r="O322" s="188"/>
      <c r="P322" s="247"/>
      <c r="Q322" s="247"/>
      <c r="R322" s="247"/>
      <c r="S322" s="247"/>
      <c r="T322" s="247"/>
      <c r="U322" s="247"/>
      <c r="V322" s="224"/>
      <c r="W322" s="224"/>
      <c r="Y322" s="221"/>
      <c r="Z322"/>
      <c r="AA322"/>
      <c r="AB322" s="1"/>
    </row>
    <row r="323" spans="1:28" s="219" customFormat="1" ht="51.75" hidden="1" customHeight="1" x14ac:dyDescent="0.35">
      <c r="A323" s="247"/>
      <c r="B323" s="247"/>
      <c r="C323" s="249"/>
      <c r="D323" s="247"/>
      <c r="E323" s="247"/>
      <c r="F323" s="247"/>
      <c r="G323" s="247"/>
      <c r="H323" s="247"/>
      <c r="I323" s="247"/>
      <c r="J323" s="247"/>
      <c r="K323" s="247"/>
      <c r="L323" s="247"/>
      <c r="M323" s="114"/>
      <c r="N323" s="114"/>
      <c r="O323" s="188"/>
      <c r="P323" s="247"/>
      <c r="Q323" s="247"/>
      <c r="R323" s="247"/>
      <c r="S323" s="247"/>
      <c r="T323" s="247"/>
      <c r="U323" s="247"/>
      <c r="V323" s="224"/>
      <c r="W323" s="224"/>
      <c r="Y323" s="221"/>
      <c r="Z323"/>
      <c r="AA323"/>
      <c r="AB323" s="1"/>
    </row>
    <row r="324" spans="1:28" s="219" customFormat="1" ht="51.75" hidden="1" customHeight="1" x14ac:dyDescent="0.35">
      <c r="A324" s="247"/>
      <c r="B324" s="247"/>
      <c r="C324" s="249"/>
      <c r="D324" s="247"/>
      <c r="E324" s="247"/>
      <c r="F324" s="247"/>
      <c r="G324" s="247"/>
      <c r="H324" s="247"/>
      <c r="I324" s="247"/>
      <c r="J324" s="247"/>
      <c r="K324" s="247"/>
      <c r="L324" s="247"/>
      <c r="M324" s="114"/>
      <c r="N324" s="114"/>
      <c r="O324" s="188"/>
      <c r="P324" s="247"/>
      <c r="Q324" s="247"/>
      <c r="R324" s="247"/>
      <c r="S324" s="247"/>
      <c r="T324" s="247"/>
      <c r="U324" s="247"/>
      <c r="V324" s="224"/>
      <c r="W324" s="224"/>
      <c r="Y324" s="221"/>
      <c r="Z324"/>
      <c r="AA324"/>
      <c r="AB324" s="1"/>
    </row>
    <row r="325" spans="1:28" s="219" customFormat="1" ht="51.75" hidden="1" customHeight="1" x14ac:dyDescent="0.35">
      <c r="A325" s="247"/>
      <c r="B325" s="247"/>
      <c r="C325" s="249"/>
      <c r="D325" s="247"/>
      <c r="E325" s="247"/>
      <c r="F325" s="247"/>
      <c r="G325" s="247"/>
      <c r="H325" s="247"/>
      <c r="I325" s="247"/>
      <c r="J325" s="247"/>
      <c r="K325" s="247"/>
      <c r="L325" s="247"/>
      <c r="M325" s="114"/>
      <c r="N325" s="114"/>
      <c r="O325" s="188"/>
      <c r="P325" s="247"/>
      <c r="Q325" s="247"/>
      <c r="R325" s="247"/>
      <c r="S325" s="247"/>
      <c r="T325" s="247"/>
      <c r="U325" s="247"/>
      <c r="V325" s="224"/>
      <c r="W325" s="224"/>
      <c r="Y325" s="221"/>
      <c r="Z325"/>
      <c r="AA325"/>
      <c r="AB325" s="1"/>
    </row>
    <row r="326" spans="1:28" s="219" customFormat="1" ht="51.75" hidden="1" customHeight="1" x14ac:dyDescent="0.35">
      <c r="A326" s="247"/>
      <c r="B326" s="247"/>
      <c r="C326" s="249"/>
      <c r="D326" s="247"/>
      <c r="E326" s="247"/>
      <c r="F326" s="247"/>
      <c r="G326" s="247"/>
      <c r="H326" s="247"/>
      <c r="I326" s="247"/>
      <c r="J326" s="247"/>
      <c r="K326" s="247"/>
      <c r="L326" s="247"/>
      <c r="M326" s="114"/>
      <c r="N326" s="114"/>
      <c r="O326" s="188"/>
      <c r="P326" s="247"/>
      <c r="Q326" s="247"/>
      <c r="R326" s="247"/>
      <c r="S326" s="247"/>
      <c r="T326" s="247"/>
      <c r="U326" s="247"/>
      <c r="V326" s="224"/>
      <c r="W326" s="224"/>
      <c r="Y326" s="221"/>
      <c r="Z326"/>
      <c r="AA326"/>
      <c r="AB326" s="1"/>
    </row>
    <row r="327" spans="1:28" s="219" customFormat="1" ht="51.75" hidden="1" customHeight="1" x14ac:dyDescent="0.35">
      <c r="A327" s="247"/>
      <c r="B327" s="247"/>
      <c r="C327" s="249"/>
      <c r="D327" s="247"/>
      <c r="E327" s="247"/>
      <c r="F327" s="247"/>
      <c r="G327" s="247"/>
      <c r="H327" s="247"/>
      <c r="I327" s="247"/>
      <c r="J327" s="247"/>
      <c r="K327" s="247"/>
      <c r="L327" s="247"/>
      <c r="M327" s="114"/>
      <c r="N327" s="114"/>
      <c r="O327" s="188"/>
      <c r="P327" s="247"/>
      <c r="Q327" s="247"/>
      <c r="R327" s="247"/>
      <c r="S327" s="247"/>
      <c r="T327" s="247"/>
      <c r="U327" s="247"/>
      <c r="V327" s="224"/>
      <c r="W327" s="224"/>
      <c r="Y327" s="221"/>
      <c r="Z327"/>
      <c r="AA327"/>
      <c r="AB327" s="1"/>
    </row>
    <row r="328" spans="1:28" s="219" customFormat="1" ht="51.75" hidden="1" customHeight="1" x14ac:dyDescent="0.35">
      <c r="A328" s="247"/>
      <c r="B328" s="247"/>
      <c r="C328" s="249"/>
      <c r="D328" s="247"/>
      <c r="E328" s="247"/>
      <c r="F328" s="247"/>
      <c r="G328" s="247"/>
      <c r="H328" s="247"/>
      <c r="I328" s="247"/>
      <c r="J328" s="247"/>
      <c r="K328" s="247"/>
      <c r="L328" s="247"/>
      <c r="M328" s="114"/>
      <c r="N328" s="114"/>
      <c r="O328" s="188"/>
      <c r="P328" s="247"/>
      <c r="Q328" s="247"/>
      <c r="R328" s="247"/>
      <c r="S328" s="247"/>
      <c r="T328" s="247"/>
      <c r="U328" s="247"/>
      <c r="V328" s="224"/>
      <c r="W328" s="224"/>
      <c r="Y328" s="221"/>
      <c r="Z328"/>
      <c r="AA328"/>
      <c r="AB328" s="1"/>
    </row>
    <row r="329" spans="1:28" s="219" customFormat="1" ht="51.75" hidden="1" customHeight="1" x14ac:dyDescent="0.35">
      <c r="A329" s="247"/>
      <c r="B329" s="247"/>
      <c r="C329" s="249"/>
      <c r="D329" s="247"/>
      <c r="E329" s="247"/>
      <c r="F329" s="247"/>
      <c r="G329" s="247"/>
      <c r="H329" s="247"/>
      <c r="I329" s="247"/>
      <c r="J329" s="247"/>
      <c r="K329" s="247"/>
      <c r="L329" s="247"/>
      <c r="M329" s="114"/>
      <c r="N329" s="114"/>
      <c r="O329" s="188"/>
      <c r="P329" s="247"/>
      <c r="Q329" s="247"/>
      <c r="R329" s="247"/>
      <c r="S329" s="247"/>
      <c r="T329" s="247"/>
      <c r="U329" s="247"/>
      <c r="V329" s="224"/>
      <c r="W329" s="224"/>
      <c r="Y329" s="221"/>
      <c r="Z329"/>
      <c r="AA329"/>
      <c r="AB329" s="1"/>
    </row>
    <row r="330" spans="1:28" s="219" customFormat="1" ht="51.75" hidden="1" customHeight="1" x14ac:dyDescent="0.35">
      <c r="A330" s="247"/>
      <c r="B330" s="247"/>
      <c r="C330" s="249"/>
      <c r="D330" s="247"/>
      <c r="E330" s="247"/>
      <c r="F330" s="247"/>
      <c r="G330" s="247"/>
      <c r="H330" s="247"/>
      <c r="I330" s="247"/>
      <c r="J330" s="247"/>
      <c r="K330" s="247"/>
      <c r="L330" s="247"/>
      <c r="M330" s="114"/>
      <c r="N330" s="114"/>
      <c r="O330" s="188"/>
      <c r="P330" s="247"/>
      <c r="Q330" s="247"/>
      <c r="R330" s="247"/>
      <c r="S330" s="247"/>
      <c r="T330" s="247"/>
      <c r="U330" s="247"/>
      <c r="V330" s="224"/>
      <c r="W330" s="224"/>
      <c r="Y330" s="221"/>
      <c r="Z330"/>
      <c r="AA330"/>
      <c r="AB330" s="1"/>
    </row>
    <row r="331" spans="1:28" s="219" customFormat="1" ht="51.75" hidden="1" customHeight="1" x14ac:dyDescent="0.35">
      <c r="A331" s="247"/>
      <c r="B331" s="247"/>
      <c r="C331" s="249"/>
      <c r="D331" s="247"/>
      <c r="E331" s="247"/>
      <c r="F331" s="247"/>
      <c r="G331" s="247"/>
      <c r="H331" s="247"/>
      <c r="I331" s="247"/>
      <c r="J331" s="247"/>
      <c r="K331" s="247"/>
      <c r="L331" s="247"/>
      <c r="M331" s="114"/>
      <c r="N331" s="114"/>
      <c r="O331" s="188"/>
      <c r="P331" s="247"/>
      <c r="Q331" s="247"/>
      <c r="R331" s="247"/>
      <c r="S331" s="247"/>
      <c r="T331" s="247"/>
      <c r="U331" s="247"/>
      <c r="V331" s="224"/>
      <c r="W331" s="224"/>
      <c r="Y331" s="221"/>
      <c r="Z331"/>
      <c r="AA331"/>
      <c r="AB331" s="1"/>
    </row>
    <row r="332" spans="1:28" s="219" customFormat="1" ht="51.75" hidden="1" customHeight="1" x14ac:dyDescent="0.35">
      <c r="A332" s="247"/>
      <c r="B332" s="247"/>
      <c r="C332" s="249"/>
      <c r="D332" s="247"/>
      <c r="E332" s="247"/>
      <c r="F332" s="247"/>
      <c r="G332" s="247"/>
      <c r="H332" s="247"/>
      <c r="I332" s="247"/>
      <c r="J332" s="247"/>
      <c r="K332" s="247"/>
      <c r="L332" s="247"/>
      <c r="M332" s="114"/>
      <c r="N332" s="114"/>
      <c r="O332" s="188"/>
      <c r="P332" s="247"/>
      <c r="Q332" s="247"/>
      <c r="R332" s="247"/>
      <c r="S332" s="247"/>
      <c r="T332" s="247"/>
      <c r="U332" s="247"/>
      <c r="V332" s="224"/>
      <c r="W332" s="224"/>
      <c r="Y332" s="221"/>
      <c r="Z332"/>
      <c r="AA332"/>
      <c r="AB332" s="1"/>
    </row>
    <row r="333" spans="1:28" s="219" customFormat="1" ht="51.75" hidden="1" customHeight="1" x14ac:dyDescent="0.35">
      <c r="A333" s="247"/>
      <c r="B333" s="247"/>
      <c r="C333" s="249"/>
      <c r="D333" s="247"/>
      <c r="E333" s="247"/>
      <c r="F333" s="247"/>
      <c r="G333" s="247"/>
      <c r="H333" s="247"/>
      <c r="I333" s="247"/>
      <c r="J333" s="247"/>
      <c r="K333" s="247"/>
      <c r="L333" s="247"/>
      <c r="M333" s="114"/>
      <c r="N333" s="114"/>
      <c r="O333" s="188"/>
      <c r="P333" s="247"/>
      <c r="Q333" s="247"/>
      <c r="R333" s="247"/>
      <c r="S333" s="247"/>
      <c r="T333" s="247"/>
      <c r="U333" s="247"/>
      <c r="V333" s="224"/>
      <c r="W333" s="224"/>
      <c r="Y333" s="221"/>
      <c r="Z333"/>
      <c r="AA333"/>
      <c r="AB333" s="1"/>
    </row>
    <row r="334" spans="1:28" s="219" customFormat="1" ht="51.75" hidden="1" customHeight="1" x14ac:dyDescent="0.35">
      <c r="A334" s="247"/>
      <c r="B334" s="247"/>
      <c r="C334" s="249"/>
      <c r="D334" s="247"/>
      <c r="E334" s="247"/>
      <c r="F334" s="247"/>
      <c r="G334" s="247"/>
      <c r="H334" s="247"/>
      <c r="I334" s="247"/>
      <c r="J334" s="247"/>
      <c r="K334" s="247"/>
      <c r="L334" s="247"/>
      <c r="M334" s="114"/>
      <c r="N334" s="114"/>
      <c r="O334" s="188"/>
      <c r="P334" s="247"/>
      <c r="Q334" s="247"/>
      <c r="R334" s="247"/>
      <c r="S334" s="247"/>
      <c r="T334" s="247"/>
      <c r="U334" s="247"/>
      <c r="V334" s="224"/>
      <c r="W334" s="224"/>
      <c r="Y334" s="221"/>
      <c r="Z334"/>
      <c r="AA334"/>
      <c r="AB334" s="1"/>
    </row>
    <row r="335" spans="1:28" s="219" customFormat="1" ht="51.75" hidden="1" customHeight="1" x14ac:dyDescent="0.35">
      <c r="A335" s="247"/>
      <c r="B335" s="247"/>
      <c r="C335" s="249"/>
      <c r="D335" s="247"/>
      <c r="E335" s="247"/>
      <c r="F335" s="247"/>
      <c r="G335" s="247"/>
      <c r="H335" s="247"/>
      <c r="I335" s="247"/>
      <c r="J335" s="247"/>
      <c r="K335" s="247"/>
      <c r="L335" s="247"/>
      <c r="M335" s="114"/>
      <c r="N335" s="114"/>
      <c r="O335" s="188"/>
      <c r="P335" s="247"/>
      <c r="Q335" s="247"/>
      <c r="R335" s="247"/>
      <c r="S335" s="247"/>
      <c r="T335" s="247"/>
      <c r="U335" s="247"/>
      <c r="V335" s="224"/>
      <c r="W335" s="224"/>
      <c r="Y335" s="221"/>
      <c r="Z335"/>
      <c r="AA335"/>
      <c r="AB335" s="1"/>
    </row>
    <row r="336" spans="1:28" s="219" customFormat="1" ht="51.75" hidden="1" customHeight="1" x14ac:dyDescent="0.35">
      <c r="A336" s="247"/>
      <c r="B336" s="247"/>
      <c r="C336" s="249"/>
      <c r="D336" s="247"/>
      <c r="E336" s="247"/>
      <c r="F336" s="247"/>
      <c r="G336" s="247"/>
      <c r="H336" s="247"/>
      <c r="I336" s="247"/>
      <c r="J336" s="247"/>
      <c r="K336" s="247"/>
      <c r="L336" s="247"/>
      <c r="M336" s="114"/>
      <c r="N336" s="114"/>
      <c r="O336" s="188"/>
      <c r="P336" s="247"/>
      <c r="Q336" s="247"/>
      <c r="R336" s="247"/>
      <c r="S336" s="247"/>
      <c r="T336" s="247"/>
      <c r="U336" s="247"/>
      <c r="V336" s="224"/>
      <c r="W336" s="224"/>
      <c r="Y336" s="221"/>
      <c r="Z336"/>
      <c r="AA336"/>
      <c r="AB336" s="1"/>
    </row>
    <row r="337" spans="1:28" s="219" customFormat="1" ht="51.75" hidden="1" customHeight="1" x14ac:dyDescent="0.35">
      <c r="A337" s="247"/>
      <c r="B337" s="247"/>
      <c r="C337" s="249"/>
      <c r="D337" s="247"/>
      <c r="E337" s="247"/>
      <c r="F337" s="247"/>
      <c r="G337" s="247"/>
      <c r="H337" s="247"/>
      <c r="I337" s="247"/>
      <c r="J337" s="247"/>
      <c r="K337" s="247"/>
      <c r="L337" s="247"/>
      <c r="M337" s="114"/>
      <c r="N337" s="114"/>
      <c r="O337" s="188"/>
      <c r="P337" s="247"/>
      <c r="Q337" s="247"/>
      <c r="R337" s="247"/>
      <c r="S337" s="247"/>
      <c r="T337" s="247"/>
      <c r="U337" s="247"/>
      <c r="V337" s="224"/>
      <c r="W337" s="224"/>
      <c r="Y337" s="221"/>
      <c r="Z337"/>
      <c r="AA337"/>
      <c r="AB337" s="1"/>
    </row>
    <row r="338" spans="1:28" s="219" customFormat="1" ht="51.75" hidden="1" customHeight="1" x14ac:dyDescent="0.35">
      <c r="A338" s="247"/>
      <c r="B338" s="247"/>
      <c r="C338" s="249"/>
      <c r="D338" s="247"/>
      <c r="E338" s="247"/>
      <c r="F338" s="247"/>
      <c r="G338" s="247"/>
      <c r="H338" s="247"/>
      <c r="I338" s="247"/>
      <c r="J338" s="247"/>
      <c r="K338" s="247"/>
      <c r="L338" s="247"/>
      <c r="M338" s="114"/>
      <c r="N338" s="114"/>
      <c r="O338" s="188"/>
      <c r="P338" s="247"/>
      <c r="Q338" s="247"/>
      <c r="R338" s="247"/>
      <c r="S338" s="247"/>
      <c r="T338" s="247"/>
      <c r="U338" s="247"/>
      <c r="V338" s="224"/>
      <c r="W338" s="224"/>
      <c r="Y338" s="221"/>
      <c r="Z338"/>
      <c r="AA338"/>
      <c r="AB338" s="1"/>
    </row>
    <row r="339" spans="1:28" s="219" customFormat="1" ht="51.75" hidden="1" customHeight="1" x14ac:dyDescent="0.35">
      <c r="A339" s="247"/>
      <c r="B339" s="247"/>
      <c r="C339" s="249"/>
      <c r="D339" s="247"/>
      <c r="E339" s="247"/>
      <c r="F339" s="247"/>
      <c r="G339" s="247"/>
      <c r="H339" s="247"/>
      <c r="I339" s="247"/>
      <c r="J339" s="247"/>
      <c r="K339" s="247"/>
      <c r="L339" s="247"/>
      <c r="M339" s="114"/>
      <c r="N339" s="114"/>
      <c r="O339" s="188"/>
      <c r="P339" s="247"/>
      <c r="Q339" s="247"/>
      <c r="R339" s="247"/>
      <c r="S339" s="247"/>
      <c r="T339" s="247"/>
      <c r="U339" s="247"/>
      <c r="V339" s="224"/>
      <c r="W339" s="224"/>
      <c r="Y339" s="221"/>
      <c r="Z339"/>
      <c r="AA339"/>
      <c r="AB339" s="1"/>
    </row>
    <row r="340" spans="1:28" s="219" customFormat="1" ht="51.75" hidden="1" customHeight="1" x14ac:dyDescent="0.35">
      <c r="A340" s="247"/>
      <c r="B340" s="247"/>
      <c r="C340" s="249"/>
      <c r="D340" s="247"/>
      <c r="E340" s="247"/>
      <c r="F340" s="247"/>
      <c r="G340" s="247"/>
      <c r="H340" s="247"/>
      <c r="I340" s="247"/>
      <c r="J340" s="247"/>
      <c r="K340" s="247"/>
      <c r="L340" s="247"/>
      <c r="M340" s="114"/>
      <c r="N340" s="114"/>
      <c r="O340" s="188"/>
      <c r="P340" s="247"/>
      <c r="Q340" s="247"/>
      <c r="R340" s="247"/>
      <c r="S340" s="247"/>
      <c r="T340" s="247"/>
      <c r="U340" s="247"/>
      <c r="V340" s="224"/>
      <c r="W340" s="224"/>
      <c r="Y340" s="221"/>
      <c r="Z340"/>
      <c r="AA340"/>
      <c r="AB340" s="1"/>
    </row>
    <row r="341" spans="1:28" s="219" customFormat="1" ht="51.75" hidden="1" customHeight="1" x14ac:dyDescent="0.35">
      <c r="A341" s="247"/>
      <c r="B341" s="247"/>
      <c r="C341" s="249"/>
      <c r="D341" s="247"/>
      <c r="E341" s="247"/>
      <c r="F341" s="247"/>
      <c r="G341" s="247"/>
      <c r="H341" s="247"/>
      <c r="I341" s="247"/>
      <c r="J341" s="247"/>
      <c r="K341" s="247"/>
      <c r="L341" s="247"/>
      <c r="M341" s="114"/>
      <c r="N341" s="114"/>
      <c r="O341" s="188"/>
      <c r="P341" s="247"/>
      <c r="Q341" s="247"/>
      <c r="R341" s="247"/>
      <c r="S341" s="247"/>
      <c r="T341" s="247"/>
      <c r="U341" s="247"/>
      <c r="V341" s="224"/>
      <c r="W341" s="224"/>
      <c r="Y341" s="221"/>
      <c r="Z341"/>
      <c r="AA341"/>
      <c r="AB341" s="1"/>
    </row>
    <row r="342" spans="1:28" s="219" customFormat="1" ht="51.75" hidden="1" customHeight="1" x14ac:dyDescent="0.35">
      <c r="A342" s="247"/>
      <c r="B342" s="247"/>
      <c r="C342" s="249"/>
      <c r="D342" s="247"/>
      <c r="E342" s="247"/>
      <c r="F342" s="247"/>
      <c r="G342" s="247"/>
      <c r="H342" s="247"/>
      <c r="I342" s="247"/>
      <c r="J342" s="247"/>
      <c r="K342" s="247"/>
      <c r="L342" s="247"/>
      <c r="M342" s="114"/>
      <c r="N342" s="114"/>
      <c r="O342" s="188"/>
      <c r="P342" s="247"/>
      <c r="Q342" s="247"/>
      <c r="R342" s="247"/>
      <c r="S342" s="247"/>
      <c r="T342" s="247"/>
      <c r="U342" s="247"/>
      <c r="V342" s="224"/>
      <c r="W342" s="224"/>
      <c r="Y342" s="221"/>
      <c r="Z342"/>
      <c r="AA342"/>
      <c r="AB342" s="1"/>
    </row>
    <row r="343" spans="1:28" s="219" customFormat="1" ht="51.75" hidden="1" customHeight="1" x14ac:dyDescent="0.35">
      <c r="A343" s="247"/>
      <c r="B343" s="247"/>
      <c r="C343" s="249"/>
      <c r="D343" s="247"/>
      <c r="E343" s="247"/>
      <c r="F343" s="247"/>
      <c r="G343" s="247"/>
      <c r="H343" s="247"/>
      <c r="I343" s="247"/>
      <c r="J343" s="247"/>
      <c r="K343" s="247"/>
      <c r="L343" s="247"/>
      <c r="M343" s="114"/>
      <c r="N343" s="114"/>
      <c r="O343" s="188"/>
      <c r="P343" s="247"/>
      <c r="Q343" s="247"/>
      <c r="R343" s="247"/>
      <c r="S343" s="247"/>
      <c r="T343" s="247"/>
      <c r="U343" s="247"/>
      <c r="V343" s="224"/>
      <c r="W343" s="224"/>
      <c r="Y343" s="221"/>
      <c r="Z343"/>
      <c r="AA343"/>
      <c r="AB343" s="1"/>
    </row>
    <row r="344" spans="1:28" s="219" customFormat="1" ht="51.75" hidden="1" customHeight="1" x14ac:dyDescent="0.35">
      <c r="A344" s="247"/>
      <c r="B344" s="247"/>
      <c r="C344" s="249"/>
      <c r="D344" s="247"/>
      <c r="E344" s="247"/>
      <c r="F344" s="247"/>
      <c r="G344" s="247"/>
      <c r="H344" s="247"/>
      <c r="I344" s="247"/>
      <c r="J344" s="247"/>
      <c r="K344" s="247"/>
      <c r="L344" s="247"/>
      <c r="M344" s="114"/>
      <c r="N344" s="114"/>
      <c r="O344" s="188"/>
      <c r="P344" s="247"/>
      <c r="Q344" s="247"/>
      <c r="R344" s="247"/>
      <c r="S344" s="247"/>
      <c r="T344" s="247"/>
      <c r="U344" s="247"/>
      <c r="V344" s="224"/>
      <c r="W344" s="224"/>
      <c r="Y344" s="221"/>
      <c r="Z344"/>
      <c r="AA344"/>
      <c r="AB344" s="1"/>
    </row>
    <row r="345" spans="1:28" s="219" customFormat="1" ht="51.75" hidden="1" customHeight="1" x14ac:dyDescent="0.35">
      <c r="A345" s="247"/>
      <c r="B345" s="247"/>
      <c r="C345" s="249"/>
      <c r="D345" s="247"/>
      <c r="E345" s="247"/>
      <c r="F345" s="247"/>
      <c r="G345" s="247"/>
      <c r="H345" s="247"/>
      <c r="I345" s="247"/>
      <c r="J345" s="247"/>
      <c r="K345" s="247"/>
      <c r="L345" s="247"/>
      <c r="M345" s="114"/>
      <c r="N345" s="114"/>
      <c r="O345" s="188"/>
      <c r="P345" s="247"/>
      <c r="Q345" s="247"/>
      <c r="R345" s="247"/>
      <c r="S345" s="247"/>
      <c r="T345" s="247"/>
      <c r="U345" s="247"/>
      <c r="V345" s="224"/>
      <c r="W345" s="224"/>
      <c r="Y345" s="221"/>
      <c r="Z345"/>
      <c r="AA345"/>
      <c r="AB345" s="1"/>
    </row>
    <row r="346" spans="1:28" s="219" customFormat="1" ht="51.75" hidden="1" customHeight="1" x14ac:dyDescent="0.35">
      <c r="A346" s="247"/>
      <c r="B346" s="247"/>
      <c r="C346" s="249"/>
      <c r="D346" s="247"/>
      <c r="E346" s="247"/>
      <c r="F346" s="247"/>
      <c r="G346" s="247"/>
      <c r="H346" s="247"/>
      <c r="I346" s="247"/>
      <c r="J346" s="247"/>
      <c r="K346" s="247"/>
      <c r="L346" s="247"/>
      <c r="M346" s="114"/>
      <c r="N346" s="114"/>
      <c r="O346" s="188"/>
      <c r="P346" s="247"/>
      <c r="Q346" s="247"/>
      <c r="R346" s="247"/>
      <c r="S346" s="247"/>
      <c r="T346" s="247"/>
      <c r="U346" s="247"/>
      <c r="V346" s="224"/>
      <c r="W346" s="224"/>
      <c r="Y346" s="221"/>
      <c r="Z346"/>
      <c r="AA346"/>
      <c r="AB346" s="1"/>
    </row>
    <row r="347" spans="1:28" s="219" customFormat="1" ht="51.75" hidden="1" customHeight="1" x14ac:dyDescent="0.35">
      <c r="A347" s="247"/>
      <c r="B347" s="247"/>
      <c r="C347" s="249"/>
      <c r="D347" s="247"/>
      <c r="E347" s="247"/>
      <c r="F347" s="247"/>
      <c r="G347" s="247"/>
      <c r="H347" s="247"/>
      <c r="I347" s="247"/>
      <c r="J347" s="247"/>
      <c r="K347" s="247"/>
      <c r="L347" s="247"/>
      <c r="M347" s="114"/>
      <c r="N347" s="114"/>
      <c r="O347" s="188"/>
      <c r="P347" s="247"/>
      <c r="Q347" s="247"/>
      <c r="R347" s="247"/>
      <c r="S347" s="247"/>
      <c r="T347" s="247"/>
      <c r="U347" s="247"/>
      <c r="V347" s="224"/>
      <c r="W347" s="224"/>
      <c r="Y347" s="221"/>
      <c r="Z347"/>
      <c r="AA347"/>
      <c r="AB347" s="1"/>
    </row>
    <row r="348" spans="1:28" s="219" customFormat="1" ht="51.75" hidden="1" customHeight="1" x14ac:dyDescent="0.35">
      <c r="A348" s="247"/>
      <c r="B348" s="247"/>
      <c r="C348" s="249"/>
      <c r="D348" s="247"/>
      <c r="E348" s="247"/>
      <c r="F348" s="247"/>
      <c r="G348" s="247"/>
      <c r="H348" s="247"/>
      <c r="I348" s="247"/>
      <c r="J348" s="247"/>
      <c r="K348" s="247"/>
      <c r="L348" s="247"/>
      <c r="M348" s="114"/>
      <c r="N348" s="114"/>
      <c r="O348" s="188"/>
      <c r="P348" s="247"/>
      <c r="Q348" s="247"/>
      <c r="R348" s="247"/>
      <c r="S348" s="247"/>
      <c r="T348" s="247"/>
      <c r="U348" s="247"/>
      <c r="V348" s="224"/>
      <c r="W348" s="224"/>
      <c r="Y348" s="221"/>
      <c r="Z348"/>
      <c r="AA348"/>
      <c r="AB348" s="1"/>
    </row>
    <row r="349" spans="1:28" s="219" customFormat="1" ht="51.75" hidden="1" customHeight="1" x14ac:dyDescent="0.35">
      <c r="A349" s="247"/>
      <c r="B349" s="247"/>
      <c r="C349" s="249"/>
      <c r="D349" s="247"/>
      <c r="E349" s="247"/>
      <c r="F349" s="247"/>
      <c r="G349" s="247"/>
      <c r="H349" s="247"/>
      <c r="I349" s="247"/>
      <c r="J349" s="247"/>
      <c r="K349" s="247"/>
      <c r="L349" s="247"/>
      <c r="M349" s="114"/>
      <c r="N349" s="114"/>
      <c r="O349" s="188"/>
      <c r="P349" s="247"/>
      <c r="Q349" s="247"/>
      <c r="R349" s="247"/>
      <c r="S349" s="247"/>
      <c r="T349" s="247"/>
      <c r="U349" s="247"/>
      <c r="V349" s="224"/>
      <c r="W349" s="224"/>
      <c r="Y349" s="221"/>
      <c r="Z349"/>
      <c r="AA349"/>
      <c r="AB349" s="1"/>
    </row>
    <row r="350" spans="1:28" s="219" customFormat="1" ht="51.75" hidden="1" customHeight="1" x14ac:dyDescent="0.35">
      <c r="A350" s="247"/>
      <c r="B350" s="247"/>
      <c r="C350" s="249"/>
      <c r="D350" s="247"/>
      <c r="E350" s="247"/>
      <c r="F350" s="247"/>
      <c r="G350" s="247"/>
      <c r="H350" s="247"/>
      <c r="I350" s="247"/>
      <c r="J350" s="247"/>
      <c r="K350" s="247"/>
      <c r="L350" s="247"/>
      <c r="M350" s="114"/>
      <c r="N350" s="114"/>
      <c r="O350" s="188"/>
      <c r="P350" s="247"/>
      <c r="Q350" s="247"/>
      <c r="R350" s="247"/>
      <c r="S350" s="247"/>
      <c r="T350" s="247"/>
      <c r="U350" s="247"/>
      <c r="V350" s="224"/>
      <c r="W350" s="224"/>
      <c r="Y350" s="221"/>
      <c r="Z350"/>
      <c r="AA350"/>
      <c r="AB350" s="1"/>
    </row>
    <row r="351" spans="1:28" s="219" customFormat="1" ht="51.75" hidden="1" customHeight="1" x14ac:dyDescent="0.35">
      <c r="A351" s="247"/>
      <c r="B351" s="247"/>
      <c r="C351" s="249"/>
      <c r="D351" s="247"/>
      <c r="E351" s="247"/>
      <c r="F351" s="247"/>
      <c r="G351" s="247"/>
      <c r="H351" s="247"/>
      <c r="I351" s="247"/>
      <c r="J351" s="247"/>
      <c r="K351" s="247"/>
      <c r="L351" s="247"/>
      <c r="M351" s="114"/>
      <c r="N351" s="114"/>
      <c r="O351" s="188"/>
      <c r="P351" s="247"/>
      <c r="Q351" s="247"/>
      <c r="R351" s="247"/>
      <c r="S351" s="247"/>
      <c r="T351" s="247"/>
      <c r="U351" s="247"/>
      <c r="V351" s="224"/>
      <c r="W351" s="224"/>
      <c r="Y351" s="221"/>
      <c r="Z351"/>
      <c r="AA351"/>
      <c r="AB351" s="1"/>
    </row>
    <row r="352" spans="1:28" s="219" customFormat="1" ht="51.75" hidden="1" customHeight="1" x14ac:dyDescent="0.35">
      <c r="A352" s="247"/>
      <c r="B352" s="247"/>
      <c r="C352" s="249"/>
      <c r="D352" s="247"/>
      <c r="E352" s="247"/>
      <c r="F352" s="247"/>
      <c r="G352" s="247"/>
      <c r="H352" s="247"/>
      <c r="I352" s="247"/>
      <c r="J352" s="247"/>
      <c r="K352" s="247"/>
      <c r="L352" s="247"/>
      <c r="M352" s="114"/>
      <c r="N352" s="114"/>
      <c r="O352" s="188"/>
      <c r="P352" s="247"/>
      <c r="Q352" s="247"/>
      <c r="R352" s="247"/>
      <c r="S352" s="247"/>
      <c r="T352" s="247"/>
      <c r="U352" s="247"/>
      <c r="V352" s="224"/>
      <c r="W352" s="224"/>
      <c r="Y352" s="221"/>
      <c r="Z352"/>
      <c r="AA352"/>
      <c r="AB352" s="1"/>
    </row>
    <row r="353" spans="1:28" s="219" customFormat="1" ht="51.75" hidden="1" customHeight="1" x14ac:dyDescent="0.35">
      <c r="A353" s="247"/>
      <c r="B353" s="247"/>
      <c r="C353" s="249"/>
      <c r="D353" s="247"/>
      <c r="E353" s="247"/>
      <c r="F353" s="247"/>
      <c r="G353" s="247"/>
      <c r="H353" s="247"/>
      <c r="I353" s="247"/>
      <c r="J353" s="247"/>
      <c r="K353" s="247"/>
      <c r="L353" s="247"/>
      <c r="M353" s="114"/>
      <c r="N353" s="114"/>
      <c r="O353" s="188"/>
      <c r="P353" s="247"/>
      <c r="Q353" s="247"/>
      <c r="R353" s="247"/>
      <c r="S353" s="247"/>
      <c r="T353" s="247"/>
      <c r="U353" s="247"/>
      <c r="V353" s="224"/>
      <c r="W353" s="224"/>
      <c r="Y353" s="221"/>
      <c r="Z353"/>
      <c r="AA353"/>
      <c r="AB353" s="1"/>
    </row>
    <row r="354" spans="1:28" s="219" customFormat="1" ht="51.75" hidden="1" customHeight="1" x14ac:dyDescent="0.35">
      <c r="A354" s="247"/>
      <c r="B354" s="247"/>
      <c r="C354" s="249"/>
      <c r="D354" s="247"/>
      <c r="E354" s="247"/>
      <c r="F354" s="247"/>
      <c r="G354" s="247"/>
      <c r="H354" s="247"/>
      <c r="I354" s="247"/>
      <c r="J354" s="247"/>
      <c r="K354" s="247"/>
      <c r="L354" s="247"/>
      <c r="M354" s="114"/>
      <c r="N354" s="114"/>
      <c r="O354" s="188"/>
      <c r="P354" s="247"/>
      <c r="Q354" s="247"/>
      <c r="R354" s="247"/>
      <c r="S354" s="247"/>
      <c r="T354" s="247"/>
      <c r="U354" s="247"/>
      <c r="V354" s="224"/>
      <c r="W354" s="224"/>
      <c r="Y354" s="221"/>
      <c r="Z354"/>
      <c r="AA354"/>
      <c r="AB354" s="1"/>
    </row>
    <row r="355" spans="1:28" s="219" customFormat="1" ht="51.75" hidden="1" customHeight="1" x14ac:dyDescent="0.35">
      <c r="A355" s="247"/>
      <c r="B355" s="247"/>
      <c r="C355" s="249"/>
      <c r="D355" s="247"/>
      <c r="E355" s="247"/>
      <c r="F355" s="247"/>
      <c r="G355" s="247"/>
      <c r="H355" s="247"/>
      <c r="I355" s="247"/>
      <c r="J355" s="247"/>
      <c r="K355" s="247"/>
      <c r="L355" s="247"/>
      <c r="M355" s="114"/>
      <c r="N355" s="114"/>
      <c r="O355" s="188"/>
      <c r="P355" s="247"/>
      <c r="Q355" s="247"/>
      <c r="R355" s="247"/>
      <c r="S355" s="247"/>
      <c r="T355" s="247"/>
      <c r="U355" s="247"/>
      <c r="V355" s="224"/>
      <c r="W355" s="224"/>
      <c r="Y355" s="221"/>
      <c r="Z355"/>
      <c r="AA355"/>
      <c r="AB355" s="1"/>
    </row>
    <row r="356" spans="1:28" s="219" customFormat="1" ht="51.75" hidden="1" customHeight="1" x14ac:dyDescent="0.35">
      <c r="A356" s="247"/>
      <c r="B356" s="247"/>
      <c r="C356" s="249"/>
      <c r="D356" s="247"/>
      <c r="E356" s="247"/>
      <c r="F356" s="247"/>
      <c r="G356" s="247"/>
      <c r="H356" s="247"/>
      <c r="I356" s="247"/>
      <c r="J356" s="247"/>
      <c r="K356" s="247"/>
      <c r="L356" s="247"/>
      <c r="M356" s="114"/>
      <c r="N356" s="114"/>
      <c r="O356" s="188"/>
      <c r="P356" s="247"/>
      <c r="Q356" s="247"/>
      <c r="R356" s="247"/>
      <c r="S356" s="247"/>
      <c r="T356" s="247"/>
      <c r="U356" s="247"/>
      <c r="V356" s="224"/>
      <c r="W356" s="224"/>
      <c r="Y356" s="221"/>
      <c r="Z356"/>
      <c r="AA356"/>
      <c r="AB356" s="1"/>
    </row>
    <row r="357" spans="1:28" s="219" customFormat="1" ht="51.75" hidden="1" customHeight="1" x14ac:dyDescent="0.35">
      <c r="A357" s="247"/>
      <c r="B357" s="247"/>
      <c r="C357" s="249"/>
      <c r="D357" s="247"/>
      <c r="E357" s="247"/>
      <c r="F357" s="247"/>
      <c r="G357" s="247"/>
      <c r="H357" s="247"/>
      <c r="I357" s="247"/>
      <c r="J357" s="247"/>
      <c r="K357" s="247"/>
      <c r="L357" s="247"/>
      <c r="M357" s="114"/>
      <c r="N357" s="114"/>
      <c r="O357" s="188"/>
      <c r="P357" s="247"/>
      <c r="Q357" s="247"/>
      <c r="R357" s="247"/>
      <c r="S357" s="247"/>
      <c r="T357" s="247"/>
      <c r="U357" s="247"/>
      <c r="V357" s="224"/>
      <c r="W357" s="224"/>
      <c r="Y357" s="221"/>
      <c r="Z357"/>
      <c r="AA357"/>
      <c r="AB357" s="1"/>
    </row>
    <row r="358" spans="1:28" s="219" customFormat="1" ht="51.75" hidden="1" customHeight="1" x14ac:dyDescent="0.35">
      <c r="A358" s="247"/>
      <c r="B358" s="247"/>
      <c r="C358" s="249"/>
      <c r="D358" s="247"/>
      <c r="E358" s="247"/>
      <c r="F358" s="247"/>
      <c r="G358" s="247"/>
      <c r="H358" s="247"/>
      <c r="I358" s="247"/>
      <c r="J358" s="247"/>
      <c r="K358" s="247"/>
      <c r="L358" s="247"/>
      <c r="M358" s="114"/>
      <c r="N358" s="114"/>
      <c r="O358" s="188"/>
      <c r="P358" s="247"/>
      <c r="Q358" s="247"/>
      <c r="R358" s="247"/>
      <c r="S358" s="247"/>
      <c r="T358" s="247"/>
      <c r="U358" s="247"/>
      <c r="V358" s="224"/>
      <c r="W358" s="224"/>
      <c r="Y358" s="221"/>
      <c r="Z358"/>
      <c r="AA358"/>
      <c r="AB358" s="1"/>
    </row>
    <row r="359" spans="1:28" s="219" customFormat="1" ht="51.75" hidden="1" customHeight="1" x14ac:dyDescent="0.35">
      <c r="A359" s="247"/>
      <c r="B359" s="247"/>
      <c r="C359" s="249"/>
      <c r="D359" s="247"/>
      <c r="E359" s="247"/>
      <c r="F359" s="247"/>
      <c r="G359" s="247"/>
      <c r="H359" s="247"/>
      <c r="I359" s="247"/>
      <c r="J359" s="247"/>
      <c r="K359" s="247"/>
      <c r="L359" s="247"/>
      <c r="M359" s="114"/>
      <c r="N359" s="114"/>
      <c r="O359" s="188"/>
      <c r="P359" s="247"/>
      <c r="Q359" s="247"/>
      <c r="R359" s="247"/>
      <c r="S359" s="247"/>
      <c r="T359" s="247"/>
      <c r="U359" s="247"/>
      <c r="V359" s="224"/>
      <c r="W359" s="224"/>
      <c r="Y359" s="221"/>
      <c r="Z359"/>
      <c r="AA359"/>
      <c r="AB359" s="1"/>
    </row>
    <row r="360" spans="1:28" s="219" customFormat="1" ht="51.75" hidden="1" customHeight="1" x14ac:dyDescent="0.35">
      <c r="A360" s="247"/>
      <c r="B360" s="247"/>
      <c r="C360" s="249"/>
      <c r="D360" s="247"/>
      <c r="E360" s="247"/>
      <c r="F360" s="247"/>
      <c r="G360" s="247"/>
      <c r="H360" s="247"/>
      <c r="I360" s="247"/>
      <c r="J360" s="247"/>
      <c r="K360" s="247"/>
      <c r="L360" s="247"/>
      <c r="M360" s="114"/>
      <c r="N360" s="114"/>
      <c r="O360" s="188"/>
      <c r="P360" s="247"/>
      <c r="Q360" s="247"/>
      <c r="R360" s="247"/>
      <c r="S360" s="247"/>
      <c r="T360" s="247"/>
      <c r="U360" s="247"/>
      <c r="V360" s="224"/>
      <c r="W360" s="224"/>
      <c r="Y360" s="221"/>
      <c r="Z360"/>
      <c r="AA360"/>
      <c r="AB360" s="1"/>
    </row>
    <row r="361" spans="1:28" s="219" customFormat="1" ht="51.75" hidden="1" customHeight="1" x14ac:dyDescent="0.35">
      <c r="A361" s="247"/>
      <c r="B361" s="247"/>
      <c r="C361" s="249"/>
      <c r="D361" s="247"/>
      <c r="E361" s="247"/>
      <c r="F361" s="247"/>
      <c r="G361" s="247"/>
      <c r="H361" s="247"/>
      <c r="I361" s="247"/>
      <c r="J361" s="247"/>
      <c r="K361" s="247"/>
      <c r="L361" s="247"/>
      <c r="M361" s="114"/>
      <c r="N361" s="114"/>
      <c r="O361" s="188"/>
      <c r="P361" s="247"/>
      <c r="Q361" s="247"/>
      <c r="R361" s="247"/>
      <c r="S361" s="247"/>
      <c r="T361" s="247"/>
      <c r="U361" s="247"/>
      <c r="V361" s="224"/>
      <c r="W361" s="224"/>
      <c r="Y361" s="221"/>
      <c r="Z361"/>
      <c r="AA361"/>
      <c r="AB361" s="1"/>
    </row>
    <row r="362" spans="1:28" s="219" customFormat="1" ht="51.75" hidden="1" customHeight="1" x14ac:dyDescent="0.35">
      <c r="A362" s="247"/>
      <c r="B362" s="247"/>
      <c r="C362" s="249"/>
      <c r="D362" s="247"/>
      <c r="E362" s="247"/>
      <c r="F362" s="247"/>
      <c r="G362" s="247"/>
      <c r="H362" s="247"/>
      <c r="I362" s="247"/>
      <c r="J362" s="247"/>
      <c r="K362" s="247"/>
      <c r="L362" s="247"/>
      <c r="M362" s="114"/>
      <c r="N362" s="114"/>
      <c r="O362" s="188"/>
      <c r="P362" s="247"/>
      <c r="Q362" s="247"/>
      <c r="R362" s="247"/>
      <c r="S362" s="247"/>
      <c r="T362" s="247"/>
      <c r="U362" s="247"/>
      <c r="V362" s="224"/>
      <c r="W362" s="224"/>
      <c r="Y362" s="221"/>
      <c r="Z362"/>
      <c r="AA362"/>
      <c r="AB362" s="1"/>
    </row>
    <row r="363" spans="1:28" s="219" customFormat="1" ht="51.75" hidden="1" customHeight="1" x14ac:dyDescent="0.35">
      <c r="A363" s="247"/>
      <c r="B363" s="247"/>
      <c r="C363" s="249"/>
      <c r="D363" s="247"/>
      <c r="E363" s="247"/>
      <c r="F363" s="247"/>
      <c r="G363" s="247"/>
      <c r="H363" s="247"/>
      <c r="I363" s="247"/>
      <c r="J363" s="247"/>
      <c r="K363" s="247"/>
      <c r="L363" s="247"/>
      <c r="M363" s="114"/>
      <c r="N363" s="114"/>
      <c r="O363" s="188"/>
      <c r="P363" s="247"/>
      <c r="Q363" s="247"/>
      <c r="R363" s="247"/>
      <c r="S363" s="247"/>
      <c r="T363" s="247"/>
      <c r="U363" s="247"/>
      <c r="V363" s="224"/>
      <c r="W363" s="224"/>
      <c r="Y363" s="221"/>
      <c r="Z363"/>
      <c r="AA363"/>
      <c r="AB363" s="1"/>
    </row>
    <row r="364" spans="1:28" s="219" customFormat="1" ht="51.75" hidden="1" customHeight="1" x14ac:dyDescent="0.35">
      <c r="A364" s="247"/>
      <c r="B364" s="247"/>
      <c r="C364" s="249"/>
      <c r="D364" s="247"/>
      <c r="E364" s="247"/>
      <c r="F364" s="247"/>
      <c r="G364" s="247"/>
      <c r="H364" s="247"/>
      <c r="I364" s="247"/>
      <c r="J364" s="247"/>
      <c r="K364" s="247"/>
      <c r="L364" s="247"/>
      <c r="M364" s="114"/>
      <c r="N364" s="114"/>
      <c r="O364" s="188"/>
      <c r="P364" s="247"/>
      <c r="Q364" s="247"/>
      <c r="R364" s="247"/>
      <c r="S364" s="247"/>
      <c r="T364" s="247"/>
      <c r="U364" s="247"/>
      <c r="V364" s="224"/>
      <c r="W364" s="224"/>
      <c r="Y364" s="221"/>
      <c r="Z364"/>
      <c r="AA364"/>
      <c r="AB364" s="1"/>
    </row>
    <row r="365" spans="1:28" s="219" customFormat="1" ht="51.75" hidden="1" customHeight="1" x14ac:dyDescent="0.35">
      <c r="A365" s="247"/>
      <c r="B365" s="247"/>
      <c r="C365" s="249"/>
      <c r="D365" s="247"/>
      <c r="E365" s="247"/>
      <c r="F365" s="247"/>
      <c r="G365" s="247"/>
      <c r="H365" s="247"/>
      <c r="I365" s="247"/>
      <c r="J365" s="247"/>
      <c r="K365" s="247"/>
      <c r="L365" s="247"/>
      <c r="M365" s="114"/>
      <c r="N365" s="114"/>
      <c r="O365" s="188"/>
      <c r="P365" s="247"/>
      <c r="Q365" s="247"/>
      <c r="R365" s="247"/>
      <c r="S365" s="247"/>
      <c r="T365" s="247"/>
      <c r="U365" s="247"/>
      <c r="V365" s="224"/>
      <c r="W365" s="224"/>
      <c r="Y365" s="221"/>
      <c r="Z365"/>
      <c r="AA365"/>
      <c r="AB365" s="1"/>
    </row>
    <row r="366" spans="1:28" s="219" customFormat="1" ht="51.75" hidden="1" customHeight="1" x14ac:dyDescent="0.35">
      <c r="A366" s="247"/>
      <c r="B366" s="247"/>
      <c r="C366" s="249"/>
      <c r="D366" s="247"/>
      <c r="E366" s="247"/>
      <c r="F366" s="247"/>
      <c r="G366" s="247"/>
      <c r="H366" s="247"/>
      <c r="I366" s="247"/>
      <c r="J366" s="247"/>
      <c r="K366" s="247"/>
      <c r="L366" s="247"/>
      <c r="M366" s="114"/>
      <c r="N366" s="114"/>
      <c r="O366" s="188"/>
      <c r="P366" s="247"/>
      <c r="Q366" s="247"/>
      <c r="R366" s="247"/>
      <c r="S366" s="247"/>
      <c r="T366" s="247"/>
      <c r="U366" s="247"/>
      <c r="V366" s="224"/>
      <c r="W366" s="224"/>
      <c r="Y366" s="221"/>
      <c r="Z366"/>
      <c r="AA366"/>
      <c r="AB366" s="1"/>
    </row>
    <row r="367" spans="1:28" s="219" customFormat="1" ht="51.75" hidden="1" customHeight="1" x14ac:dyDescent="0.35">
      <c r="A367" s="247"/>
      <c r="B367" s="247"/>
      <c r="C367" s="249"/>
      <c r="D367" s="247"/>
      <c r="E367" s="247"/>
      <c r="F367" s="247"/>
      <c r="G367" s="247"/>
      <c r="H367" s="247"/>
      <c r="I367" s="247"/>
      <c r="J367" s="247"/>
      <c r="K367" s="247"/>
      <c r="L367" s="247"/>
      <c r="M367" s="114"/>
      <c r="N367" s="114"/>
      <c r="O367" s="188"/>
      <c r="P367" s="247"/>
      <c r="Q367" s="247"/>
      <c r="R367" s="247"/>
      <c r="S367" s="247"/>
      <c r="T367" s="247"/>
      <c r="U367" s="247"/>
      <c r="V367" s="224"/>
      <c r="W367" s="224"/>
      <c r="Y367" s="221"/>
      <c r="Z367"/>
      <c r="AA367"/>
      <c r="AB367" s="1"/>
    </row>
    <row r="368" spans="1:28" s="219" customFormat="1" ht="51.75" hidden="1" customHeight="1" x14ac:dyDescent="0.35">
      <c r="A368" s="247"/>
      <c r="B368" s="247"/>
      <c r="C368" s="249"/>
      <c r="D368" s="247"/>
      <c r="E368" s="247"/>
      <c r="F368" s="247"/>
      <c r="G368" s="247"/>
      <c r="H368" s="247"/>
      <c r="I368" s="247"/>
      <c r="J368" s="247"/>
      <c r="K368" s="247"/>
      <c r="L368" s="247"/>
      <c r="M368" s="114"/>
      <c r="N368" s="114"/>
      <c r="O368" s="188"/>
      <c r="P368" s="247"/>
      <c r="Q368" s="247"/>
      <c r="R368" s="247"/>
      <c r="S368" s="247"/>
      <c r="T368" s="247"/>
      <c r="U368" s="247"/>
      <c r="V368" s="224"/>
      <c r="W368" s="224"/>
      <c r="Y368" s="221"/>
      <c r="Z368"/>
      <c r="AA368"/>
      <c r="AB368" s="1"/>
    </row>
    <row r="369" spans="1:28" s="219" customFormat="1" ht="51.75" hidden="1" customHeight="1" x14ac:dyDescent="0.35">
      <c r="A369" s="247"/>
      <c r="B369" s="247"/>
      <c r="C369" s="249"/>
      <c r="D369" s="247"/>
      <c r="E369" s="247"/>
      <c r="F369" s="247"/>
      <c r="G369" s="247"/>
      <c r="H369" s="247"/>
      <c r="I369" s="247"/>
      <c r="J369" s="247"/>
      <c r="K369" s="247"/>
      <c r="L369" s="247"/>
      <c r="M369" s="114"/>
      <c r="N369" s="114"/>
      <c r="O369" s="188"/>
      <c r="P369" s="247"/>
      <c r="Q369" s="247"/>
      <c r="R369" s="247"/>
      <c r="S369" s="247"/>
      <c r="T369" s="247"/>
      <c r="U369" s="247"/>
      <c r="V369" s="224"/>
      <c r="W369" s="224"/>
      <c r="Y369" s="221"/>
      <c r="Z369"/>
      <c r="AA369"/>
      <c r="AB369" s="1"/>
    </row>
    <row r="370" spans="1:28" s="219" customFormat="1" ht="51.75" hidden="1" customHeight="1" x14ac:dyDescent="0.35">
      <c r="A370" s="247"/>
      <c r="B370" s="247"/>
      <c r="C370" s="249"/>
      <c r="D370" s="247"/>
      <c r="E370" s="247"/>
      <c r="F370" s="247"/>
      <c r="G370" s="247"/>
      <c r="H370" s="247"/>
      <c r="I370" s="247"/>
      <c r="J370" s="247"/>
      <c r="K370" s="247"/>
      <c r="L370" s="247"/>
      <c r="M370" s="114"/>
      <c r="N370" s="114"/>
      <c r="O370" s="188"/>
      <c r="P370" s="247"/>
      <c r="Q370" s="247"/>
      <c r="R370" s="247"/>
      <c r="S370" s="247"/>
      <c r="T370" s="247"/>
      <c r="U370" s="247"/>
      <c r="V370" s="224"/>
      <c r="W370" s="224"/>
      <c r="Y370" s="221"/>
      <c r="Z370"/>
      <c r="AA370"/>
      <c r="AB370" s="1"/>
    </row>
    <row r="371" spans="1:28" s="219" customFormat="1" ht="51.75" hidden="1" customHeight="1" x14ac:dyDescent="0.35">
      <c r="A371" s="247"/>
      <c r="B371" s="247"/>
      <c r="C371" s="249"/>
      <c r="D371" s="247"/>
      <c r="E371" s="247"/>
      <c r="F371" s="247"/>
      <c r="G371" s="247"/>
      <c r="H371" s="247"/>
      <c r="I371" s="247"/>
      <c r="J371" s="247"/>
      <c r="K371" s="247"/>
      <c r="L371" s="247"/>
      <c r="M371" s="114"/>
      <c r="N371" s="114"/>
      <c r="O371" s="188"/>
      <c r="P371" s="247"/>
      <c r="Q371" s="247"/>
      <c r="R371" s="247"/>
      <c r="S371" s="247"/>
      <c r="T371" s="247"/>
      <c r="U371" s="247"/>
      <c r="V371" s="224"/>
      <c r="W371" s="224"/>
      <c r="Y371" s="221"/>
      <c r="Z371"/>
      <c r="AA371"/>
      <c r="AB371" s="1"/>
    </row>
    <row r="372" spans="1:28" s="219" customFormat="1" ht="51.75" hidden="1" customHeight="1" x14ac:dyDescent="0.35">
      <c r="A372" s="247"/>
      <c r="B372" s="247"/>
      <c r="C372" s="249"/>
      <c r="D372" s="247"/>
      <c r="E372" s="247"/>
      <c r="F372" s="247"/>
      <c r="G372" s="247"/>
      <c r="H372" s="247"/>
      <c r="I372" s="247"/>
      <c r="J372" s="247"/>
      <c r="K372" s="247"/>
      <c r="L372" s="247"/>
      <c r="M372" s="114"/>
      <c r="N372" s="114"/>
      <c r="O372" s="188"/>
      <c r="P372" s="247"/>
      <c r="Q372" s="247"/>
      <c r="R372" s="247"/>
      <c r="S372" s="247"/>
      <c r="T372" s="247"/>
      <c r="U372" s="247"/>
      <c r="V372" s="224"/>
      <c r="W372" s="224"/>
      <c r="Y372" s="221"/>
      <c r="Z372"/>
      <c r="AA372"/>
      <c r="AB372" s="1"/>
    </row>
    <row r="373" spans="1:28" s="219" customFormat="1" ht="51.75" hidden="1" customHeight="1" x14ac:dyDescent="0.35">
      <c r="A373" s="247"/>
      <c r="B373" s="247"/>
      <c r="C373" s="249"/>
      <c r="D373" s="247"/>
      <c r="E373" s="247"/>
      <c r="F373" s="247"/>
      <c r="G373" s="247"/>
      <c r="H373" s="247"/>
      <c r="I373" s="247"/>
      <c r="J373" s="247"/>
      <c r="K373" s="247"/>
      <c r="L373" s="247"/>
      <c r="M373" s="114"/>
      <c r="N373" s="114"/>
      <c r="O373" s="188"/>
      <c r="P373" s="247"/>
      <c r="Q373" s="247"/>
      <c r="R373" s="247"/>
      <c r="S373" s="247"/>
      <c r="T373" s="247"/>
      <c r="U373" s="247"/>
      <c r="V373" s="224"/>
      <c r="W373" s="224"/>
      <c r="Y373" s="221"/>
      <c r="Z373"/>
      <c r="AA373"/>
      <c r="AB373" s="1"/>
    </row>
    <row r="374" spans="1:28" s="219" customFormat="1" ht="51.75" hidden="1" customHeight="1" x14ac:dyDescent="0.35">
      <c r="A374" s="247"/>
      <c r="B374" s="247"/>
      <c r="C374" s="249"/>
      <c r="D374" s="247"/>
      <c r="E374" s="247"/>
      <c r="F374" s="247"/>
      <c r="G374" s="247"/>
      <c r="H374" s="247"/>
      <c r="I374" s="247"/>
      <c r="J374" s="247"/>
      <c r="K374" s="247"/>
      <c r="L374" s="247"/>
      <c r="M374" s="114"/>
      <c r="N374" s="114"/>
      <c r="O374" s="188"/>
      <c r="P374" s="247"/>
      <c r="Q374" s="247"/>
      <c r="R374" s="247"/>
      <c r="S374" s="247"/>
      <c r="T374" s="247"/>
      <c r="U374" s="247"/>
      <c r="V374" s="224"/>
      <c r="W374" s="224"/>
      <c r="Y374" s="221"/>
      <c r="Z374"/>
      <c r="AA374"/>
      <c r="AB374" s="1"/>
    </row>
    <row r="375" spans="1:28" s="219" customFormat="1" ht="51.75" hidden="1" customHeight="1" x14ac:dyDescent="0.35">
      <c r="A375" s="247"/>
      <c r="B375" s="247"/>
      <c r="C375" s="249"/>
      <c r="D375" s="247"/>
      <c r="E375" s="247"/>
      <c r="F375" s="247"/>
      <c r="G375" s="247"/>
      <c r="H375" s="247"/>
      <c r="I375" s="247"/>
      <c r="J375" s="247"/>
      <c r="K375" s="247"/>
      <c r="L375" s="247"/>
      <c r="M375" s="114"/>
      <c r="N375" s="114"/>
      <c r="O375" s="188"/>
      <c r="P375" s="247"/>
      <c r="Q375" s="247"/>
      <c r="R375" s="247"/>
      <c r="S375" s="247"/>
      <c r="T375" s="247"/>
      <c r="U375" s="247"/>
      <c r="V375" s="224"/>
      <c r="W375" s="224"/>
      <c r="Y375" s="221"/>
      <c r="Z375"/>
      <c r="AA375"/>
      <c r="AB375" s="1"/>
    </row>
    <row r="376" spans="1:28" s="219" customFormat="1" ht="51.75" hidden="1" customHeight="1" x14ac:dyDescent="0.35">
      <c r="A376" s="247"/>
      <c r="B376" s="247"/>
      <c r="C376" s="249"/>
      <c r="D376" s="247"/>
      <c r="E376" s="247"/>
      <c r="F376" s="247"/>
      <c r="G376" s="247"/>
      <c r="H376" s="247"/>
      <c r="I376" s="247"/>
      <c r="J376" s="247"/>
      <c r="K376" s="247"/>
      <c r="L376" s="247"/>
      <c r="M376" s="114"/>
      <c r="N376" s="114"/>
      <c r="O376" s="188"/>
      <c r="P376" s="247"/>
      <c r="Q376" s="247"/>
      <c r="R376" s="247"/>
      <c r="S376" s="247"/>
      <c r="T376" s="247"/>
      <c r="U376" s="247"/>
      <c r="V376" s="224"/>
      <c r="W376" s="224"/>
      <c r="Y376" s="221"/>
      <c r="Z376"/>
      <c r="AA376"/>
      <c r="AB376" s="1"/>
    </row>
    <row r="377" spans="1:28" s="219" customFormat="1" ht="51.75" hidden="1" customHeight="1" x14ac:dyDescent="0.35">
      <c r="A377" s="247"/>
      <c r="B377" s="247"/>
      <c r="C377" s="249"/>
      <c r="D377" s="247"/>
      <c r="E377" s="247"/>
      <c r="F377" s="247"/>
      <c r="G377" s="247"/>
      <c r="H377" s="247"/>
      <c r="I377" s="247"/>
      <c r="J377" s="247"/>
      <c r="K377" s="247"/>
      <c r="L377" s="247"/>
      <c r="M377" s="114"/>
      <c r="N377" s="114"/>
      <c r="O377" s="188"/>
      <c r="P377" s="247"/>
      <c r="Q377" s="247"/>
      <c r="R377" s="247"/>
      <c r="S377" s="247"/>
      <c r="T377" s="247"/>
      <c r="U377" s="247"/>
      <c r="V377" s="224"/>
      <c r="W377" s="224"/>
      <c r="Y377" s="221"/>
      <c r="Z377"/>
      <c r="AA377"/>
      <c r="AB377" s="1"/>
    </row>
    <row r="378" spans="1:28" s="219" customFormat="1" ht="51.75" hidden="1" customHeight="1" x14ac:dyDescent="0.35">
      <c r="A378" s="247"/>
      <c r="B378" s="247"/>
      <c r="C378" s="249"/>
      <c r="D378" s="247"/>
      <c r="E378" s="247"/>
      <c r="F378" s="247"/>
      <c r="G378" s="247"/>
      <c r="H378" s="247"/>
      <c r="I378" s="247"/>
      <c r="J378" s="247"/>
      <c r="K378" s="247"/>
      <c r="L378" s="247"/>
      <c r="M378" s="114"/>
      <c r="N378" s="114"/>
      <c r="O378" s="188"/>
      <c r="P378" s="247"/>
      <c r="Q378" s="247"/>
      <c r="R378" s="247"/>
      <c r="S378" s="247"/>
      <c r="T378" s="247"/>
      <c r="U378" s="247"/>
      <c r="V378" s="224"/>
      <c r="W378" s="224"/>
      <c r="Y378" s="221"/>
      <c r="Z378"/>
      <c r="AA378"/>
      <c r="AB378" s="1"/>
    </row>
    <row r="379" spans="1:28" s="219" customFormat="1" ht="51.75" hidden="1" customHeight="1" x14ac:dyDescent="0.35">
      <c r="A379" s="247"/>
      <c r="B379" s="247"/>
      <c r="C379" s="249"/>
      <c r="D379" s="247"/>
      <c r="E379" s="247"/>
      <c r="F379" s="247"/>
      <c r="G379" s="247"/>
      <c r="H379" s="247"/>
      <c r="I379" s="247"/>
      <c r="J379" s="247"/>
      <c r="K379" s="247"/>
      <c r="L379" s="247"/>
      <c r="M379" s="114"/>
      <c r="N379" s="114"/>
      <c r="O379" s="188"/>
      <c r="P379" s="247"/>
      <c r="Q379" s="247"/>
      <c r="R379" s="247"/>
      <c r="S379" s="247"/>
      <c r="T379" s="247"/>
      <c r="U379" s="247"/>
      <c r="V379" s="224"/>
      <c r="W379" s="224"/>
      <c r="Y379" s="221"/>
      <c r="Z379"/>
      <c r="AA379"/>
      <c r="AB379" s="1"/>
    </row>
    <row r="380" spans="1:28" s="219" customFormat="1" ht="51.75" hidden="1" customHeight="1" x14ac:dyDescent="0.35">
      <c r="A380" s="247"/>
      <c r="B380" s="247"/>
      <c r="C380" s="249"/>
      <c r="D380" s="247"/>
      <c r="E380" s="247"/>
      <c r="F380" s="247"/>
      <c r="G380" s="247"/>
      <c r="H380" s="247"/>
      <c r="I380" s="247"/>
      <c r="J380" s="247"/>
      <c r="K380" s="247"/>
      <c r="L380" s="247"/>
      <c r="M380" s="114"/>
      <c r="N380" s="114"/>
      <c r="O380" s="188"/>
      <c r="P380" s="247"/>
      <c r="Q380" s="247"/>
      <c r="R380" s="247"/>
      <c r="S380" s="247"/>
      <c r="T380" s="247"/>
      <c r="U380" s="247"/>
      <c r="V380" s="224"/>
      <c r="W380" s="224"/>
      <c r="Y380" s="221"/>
      <c r="Z380"/>
      <c r="AA380"/>
      <c r="AB380" s="1"/>
    </row>
    <row r="381" spans="1:28" s="219" customFormat="1" ht="51.75" hidden="1" customHeight="1" x14ac:dyDescent="0.35">
      <c r="A381" s="247"/>
      <c r="B381" s="247"/>
      <c r="C381" s="249"/>
      <c r="D381" s="247"/>
      <c r="E381" s="247"/>
      <c r="F381" s="247"/>
      <c r="G381" s="247"/>
      <c r="H381" s="247"/>
      <c r="I381" s="247"/>
      <c r="J381" s="247"/>
      <c r="K381" s="247"/>
      <c r="L381" s="247"/>
      <c r="M381" s="114"/>
      <c r="N381" s="114"/>
      <c r="O381" s="188"/>
      <c r="P381" s="247"/>
      <c r="Q381" s="247"/>
      <c r="R381" s="247"/>
      <c r="S381" s="247"/>
      <c r="T381" s="247"/>
      <c r="U381" s="247"/>
      <c r="V381" s="224"/>
      <c r="W381" s="224"/>
      <c r="Y381" s="221"/>
      <c r="Z381"/>
      <c r="AA381"/>
      <c r="AB381" s="1"/>
    </row>
    <row r="382" spans="1:28" s="219" customFormat="1" ht="51.75" hidden="1" customHeight="1" x14ac:dyDescent="0.35">
      <c r="A382" s="247"/>
      <c r="B382" s="247"/>
      <c r="C382" s="249"/>
      <c r="D382" s="247"/>
      <c r="E382" s="247"/>
      <c r="F382" s="247"/>
      <c r="G382" s="247"/>
      <c r="H382" s="247"/>
      <c r="I382" s="247"/>
      <c r="J382" s="247"/>
      <c r="K382" s="247"/>
      <c r="L382" s="247"/>
      <c r="M382" s="114"/>
      <c r="N382" s="114"/>
      <c r="O382" s="188"/>
      <c r="P382" s="247"/>
      <c r="Q382" s="247"/>
      <c r="R382" s="247"/>
      <c r="S382" s="247"/>
      <c r="T382" s="247"/>
      <c r="U382" s="247"/>
      <c r="V382" s="224"/>
      <c r="W382" s="224"/>
      <c r="Y382" s="221"/>
      <c r="Z382"/>
      <c r="AA382"/>
      <c r="AB382" s="1"/>
    </row>
    <row r="383" spans="1:28" s="219" customFormat="1" ht="51.75" hidden="1" customHeight="1" x14ac:dyDescent="0.35">
      <c r="A383" s="247"/>
      <c r="B383" s="247"/>
      <c r="C383" s="249"/>
      <c r="D383" s="247"/>
      <c r="E383" s="247"/>
      <c r="F383" s="247"/>
      <c r="G383" s="247"/>
      <c r="H383" s="247"/>
      <c r="I383" s="247"/>
      <c r="J383" s="247"/>
      <c r="K383" s="247"/>
      <c r="L383" s="247"/>
      <c r="M383" s="114"/>
      <c r="N383" s="114"/>
      <c r="O383" s="188"/>
      <c r="P383" s="247"/>
      <c r="Q383" s="247"/>
      <c r="R383" s="247"/>
      <c r="S383" s="247"/>
      <c r="T383" s="247"/>
      <c r="U383" s="247"/>
      <c r="V383" s="224"/>
      <c r="W383" s="224"/>
      <c r="Y383" s="221"/>
      <c r="Z383"/>
      <c r="AA383"/>
      <c r="AB383" s="1"/>
    </row>
    <row r="384" spans="1:28" s="219" customFormat="1" ht="51.75" hidden="1" customHeight="1" x14ac:dyDescent="0.35">
      <c r="A384" s="247"/>
      <c r="B384" s="247"/>
      <c r="C384" s="249"/>
      <c r="D384" s="247"/>
      <c r="E384" s="247"/>
      <c r="F384" s="247"/>
      <c r="G384" s="247"/>
      <c r="H384" s="247"/>
      <c r="I384" s="247"/>
      <c r="J384" s="247"/>
      <c r="K384" s="247"/>
      <c r="L384" s="247"/>
      <c r="M384" s="114"/>
      <c r="N384" s="114"/>
      <c r="O384" s="188"/>
      <c r="P384" s="247"/>
      <c r="Q384" s="247"/>
      <c r="R384" s="247"/>
      <c r="S384" s="247"/>
      <c r="T384" s="247"/>
      <c r="U384" s="247"/>
      <c r="V384" s="224"/>
      <c r="W384" s="224"/>
      <c r="Y384" s="221"/>
      <c r="Z384"/>
      <c r="AA384"/>
      <c r="AB384" s="1"/>
    </row>
    <row r="385" spans="1:28" s="219" customFormat="1" ht="51.75" hidden="1" customHeight="1" x14ac:dyDescent="0.35">
      <c r="A385" s="247"/>
      <c r="B385" s="247"/>
      <c r="C385" s="249"/>
      <c r="D385" s="247"/>
      <c r="E385" s="247"/>
      <c r="F385" s="247"/>
      <c r="G385" s="247"/>
      <c r="H385" s="247"/>
      <c r="I385" s="247"/>
      <c r="J385" s="247"/>
      <c r="K385" s="247"/>
      <c r="L385" s="247"/>
      <c r="M385" s="114"/>
      <c r="N385" s="114"/>
      <c r="O385" s="188"/>
      <c r="P385" s="247"/>
      <c r="Q385" s="247"/>
      <c r="R385" s="247"/>
      <c r="S385" s="247"/>
      <c r="T385" s="247"/>
      <c r="U385" s="247"/>
      <c r="V385" s="224"/>
      <c r="W385" s="224"/>
      <c r="Y385" s="221"/>
      <c r="Z385"/>
      <c r="AA385"/>
      <c r="AB385" s="1"/>
    </row>
    <row r="386" spans="1:28" s="219" customFormat="1" ht="51.75" hidden="1" customHeight="1" x14ac:dyDescent="0.35">
      <c r="A386" s="247"/>
      <c r="B386" s="247"/>
      <c r="C386" s="249"/>
      <c r="D386" s="247"/>
      <c r="E386" s="247"/>
      <c r="F386" s="247"/>
      <c r="G386" s="247"/>
      <c r="H386" s="247"/>
      <c r="I386" s="247"/>
      <c r="J386" s="247"/>
      <c r="K386" s="247"/>
      <c r="L386" s="247"/>
      <c r="M386" s="114"/>
      <c r="N386" s="114"/>
      <c r="O386" s="188"/>
      <c r="P386" s="247"/>
      <c r="Q386" s="247"/>
      <c r="R386" s="247"/>
      <c r="S386" s="247"/>
      <c r="T386" s="247"/>
      <c r="U386" s="247"/>
      <c r="V386" s="224"/>
      <c r="W386" s="224"/>
      <c r="Y386" s="221"/>
      <c r="Z386"/>
      <c r="AA386"/>
      <c r="AB386" s="1"/>
    </row>
    <row r="387" spans="1:28" s="219" customFormat="1" ht="51.75" hidden="1" customHeight="1" x14ac:dyDescent="0.35">
      <c r="A387" s="247"/>
      <c r="B387" s="247"/>
      <c r="C387" s="249"/>
      <c r="D387" s="247"/>
      <c r="E387" s="247"/>
      <c r="F387" s="247"/>
      <c r="G387" s="247"/>
      <c r="H387" s="247"/>
      <c r="I387" s="247"/>
      <c r="J387" s="247"/>
      <c r="K387" s="247"/>
      <c r="L387" s="247"/>
      <c r="M387" s="114"/>
      <c r="N387" s="114"/>
      <c r="O387" s="188"/>
      <c r="P387" s="247"/>
      <c r="Q387" s="247"/>
      <c r="R387" s="247"/>
      <c r="S387" s="247"/>
      <c r="T387" s="247"/>
      <c r="U387" s="247"/>
      <c r="V387" s="224"/>
      <c r="W387" s="224"/>
      <c r="Y387" s="221"/>
      <c r="Z387"/>
      <c r="AA387"/>
      <c r="AB387" s="1"/>
    </row>
    <row r="388" spans="1:28" s="219" customFormat="1" ht="51.75" hidden="1" customHeight="1" x14ac:dyDescent="0.35">
      <c r="A388" s="247"/>
      <c r="B388" s="247"/>
      <c r="C388" s="249"/>
      <c r="D388" s="247"/>
      <c r="E388" s="247"/>
      <c r="F388" s="247"/>
      <c r="G388" s="247"/>
      <c r="H388" s="247"/>
      <c r="I388" s="247"/>
      <c r="J388" s="247"/>
      <c r="K388" s="247"/>
      <c r="L388" s="247"/>
      <c r="M388" s="114"/>
      <c r="N388" s="114"/>
      <c r="O388" s="188"/>
      <c r="P388" s="247"/>
      <c r="Q388" s="247"/>
      <c r="R388" s="247"/>
      <c r="S388" s="247"/>
      <c r="T388" s="247"/>
      <c r="U388" s="247"/>
      <c r="V388" s="224"/>
      <c r="W388" s="224"/>
      <c r="Y388" s="221"/>
      <c r="Z388"/>
      <c r="AA388"/>
      <c r="AB388" s="1"/>
    </row>
    <row r="389" spans="1:28" s="219" customFormat="1" ht="51.75" hidden="1" customHeight="1" x14ac:dyDescent="0.35">
      <c r="A389" s="247"/>
      <c r="B389" s="247"/>
      <c r="C389" s="249"/>
      <c r="D389" s="247"/>
      <c r="E389" s="247"/>
      <c r="F389" s="247"/>
      <c r="G389" s="247"/>
      <c r="H389" s="247"/>
      <c r="I389" s="247"/>
      <c r="J389" s="247"/>
      <c r="K389" s="247"/>
      <c r="L389" s="247"/>
      <c r="M389" s="114"/>
      <c r="N389" s="114"/>
      <c r="O389" s="188"/>
      <c r="P389" s="247"/>
      <c r="Q389" s="247"/>
      <c r="R389" s="247"/>
      <c r="S389" s="247"/>
      <c r="T389" s="247"/>
      <c r="U389" s="247"/>
      <c r="V389" s="224"/>
      <c r="W389" s="224"/>
      <c r="Y389" s="221"/>
      <c r="Z389"/>
      <c r="AA389"/>
      <c r="AB389" s="1"/>
    </row>
    <row r="390" spans="1:28" s="219" customFormat="1" ht="51.75" hidden="1" customHeight="1" x14ac:dyDescent="0.35">
      <c r="A390" s="247"/>
      <c r="B390" s="247"/>
      <c r="C390" s="249"/>
      <c r="D390" s="247"/>
      <c r="E390" s="247"/>
      <c r="F390" s="247"/>
      <c r="G390" s="247"/>
      <c r="H390" s="247"/>
      <c r="I390" s="247"/>
      <c r="J390" s="247"/>
      <c r="K390" s="247"/>
      <c r="L390" s="247"/>
      <c r="M390" s="114"/>
      <c r="N390" s="114"/>
      <c r="O390" s="188"/>
      <c r="P390" s="247"/>
      <c r="Q390" s="247"/>
      <c r="R390" s="247"/>
      <c r="S390" s="247"/>
      <c r="T390" s="247"/>
      <c r="U390" s="247"/>
      <c r="V390" s="224"/>
      <c r="W390" s="224"/>
      <c r="Y390" s="221"/>
      <c r="Z390"/>
      <c r="AA390"/>
      <c r="AB390" s="1"/>
    </row>
    <row r="391" spans="1:28" s="219" customFormat="1" ht="51.75" hidden="1" customHeight="1" x14ac:dyDescent="0.35">
      <c r="A391" s="247"/>
      <c r="B391" s="247"/>
      <c r="C391" s="249"/>
      <c r="D391" s="247"/>
      <c r="E391" s="247"/>
      <c r="F391" s="247"/>
      <c r="G391" s="247"/>
      <c r="H391" s="247"/>
      <c r="I391" s="247"/>
      <c r="J391" s="247"/>
      <c r="K391" s="247"/>
      <c r="L391" s="247"/>
      <c r="M391" s="114"/>
      <c r="N391" s="114"/>
      <c r="O391" s="188"/>
      <c r="P391" s="247"/>
      <c r="Q391" s="247"/>
      <c r="R391" s="247"/>
      <c r="S391" s="247"/>
      <c r="T391" s="247"/>
      <c r="U391" s="247"/>
      <c r="V391" s="224"/>
      <c r="W391" s="224"/>
      <c r="Y391" s="221"/>
      <c r="Z391"/>
      <c r="AA391"/>
      <c r="AB391" s="1"/>
    </row>
    <row r="392" spans="1:28" s="219" customFormat="1" ht="51.75" hidden="1" customHeight="1" x14ac:dyDescent="0.35">
      <c r="A392" s="247"/>
      <c r="B392" s="247"/>
      <c r="C392" s="249"/>
      <c r="D392" s="247"/>
      <c r="E392" s="247"/>
      <c r="F392" s="247"/>
      <c r="G392" s="247"/>
      <c r="H392" s="247"/>
      <c r="I392" s="247"/>
      <c r="J392" s="247"/>
      <c r="K392" s="247"/>
      <c r="L392" s="247"/>
      <c r="M392" s="114"/>
      <c r="N392" s="114"/>
      <c r="O392" s="188"/>
      <c r="P392" s="247"/>
      <c r="Q392" s="247"/>
      <c r="R392" s="247"/>
      <c r="S392" s="247"/>
      <c r="T392" s="247"/>
      <c r="U392" s="247"/>
      <c r="V392" s="224"/>
      <c r="W392" s="224"/>
      <c r="Y392" s="221"/>
      <c r="Z392"/>
      <c r="AA392"/>
      <c r="AB392" s="1"/>
    </row>
    <row r="393" spans="1:28" s="219" customFormat="1" ht="51.75" hidden="1" customHeight="1" x14ac:dyDescent="0.35">
      <c r="A393" s="247"/>
      <c r="B393" s="247"/>
      <c r="C393" s="249"/>
      <c r="D393" s="247"/>
      <c r="E393" s="247"/>
      <c r="F393" s="247"/>
      <c r="G393" s="247"/>
      <c r="H393" s="247"/>
      <c r="I393" s="247"/>
      <c r="J393" s="247"/>
      <c r="K393" s="247"/>
      <c r="L393" s="247"/>
      <c r="M393" s="114"/>
      <c r="N393" s="114"/>
      <c r="O393" s="188"/>
      <c r="P393" s="247"/>
      <c r="Q393" s="247"/>
      <c r="R393" s="247"/>
      <c r="S393" s="247"/>
      <c r="T393" s="247"/>
      <c r="U393" s="247"/>
      <c r="V393" s="224"/>
      <c r="W393" s="224"/>
      <c r="Y393" s="221"/>
      <c r="Z393"/>
      <c r="AA393"/>
      <c r="AB393" s="1"/>
    </row>
    <row r="394" spans="1:28" s="219" customFormat="1" ht="51.75" hidden="1" customHeight="1" x14ac:dyDescent="0.35">
      <c r="A394" s="247"/>
      <c r="B394" s="247"/>
      <c r="C394" s="249"/>
      <c r="D394" s="247"/>
      <c r="E394" s="247"/>
      <c r="F394" s="247"/>
      <c r="G394" s="247"/>
      <c r="H394" s="247"/>
      <c r="I394" s="247"/>
      <c r="J394" s="247"/>
      <c r="K394" s="247"/>
      <c r="L394" s="247"/>
      <c r="M394" s="114"/>
      <c r="N394" s="114"/>
      <c r="O394" s="188"/>
      <c r="P394" s="247"/>
      <c r="Q394" s="247"/>
      <c r="R394" s="247"/>
      <c r="S394" s="247"/>
      <c r="T394" s="247"/>
      <c r="U394" s="247"/>
      <c r="V394" s="224"/>
      <c r="W394" s="224"/>
      <c r="Y394" s="221"/>
      <c r="Z394"/>
      <c r="AA394"/>
      <c r="AB394" s="1"/>
    </row>
    <row r="395" spans="1:28" s="219" customFormat="1" ht="51.75" hidden="1" customHeight="1" x14ac:dyDescent="0.35">
      <c r="A395" s="247"/>
      <c r="B395" s="247"/>
      <c r="C395" s="249"/>
      <c r="D395" s="247"/>
      <c r="E395" s="247"/>
      <c r="F395" s="247"/>
      <c r="G395" s="247"/>
      <c r="H395" s="247"/>
      <c r="I395" s="247"/>
      <c r="J395" s="247"/>
      <c r="K395" s="247"/>
      <c r="L395" s="247"/>
      <c r="M395" s="114"/>
      <c r="N395" s="114"/>
      <c r="O395" s="188"/>
      <c r="P395" s="247"/>
      <c r="Q395" s="247"/>
      <c r="R395" s="247"/>
      <c r="S395" s="247"/>
      <c r="T395" s="247"/>
      <c r="U395" s="247"/>
      <c r="V395" s="224"/>
      <c r="W395" s="224"/>
      <c r="Y395" s="221"/>
      <c r="Z395"/>
      <c r="AA395"/>
      <c r="AB395" s="1"/>
    </row>
    <row r="396" spans="1:28" s="219" customFormat="1" ht="51.75" hidden="1" customHeight="1" x14ac:dyDescent="0.35">
      <c r="A396" s="247"/>
      <c r="B396" s="247"/>
      <c r="C396" s="249"/>
      <c r="D396" s="247"/>
      <c r="E396" s="247"/>
      <c r="F396" s="247"/>
      <c r="G396" s="247"/>
      <c r="H396" s="247"/>
      <c r="I396" s="247"/>
      <c r="J396" s="247"/>
      <c r="K396" s="247"/>
      <c r="L396" s="247"/>
      <c r="M396" s="114"/>
      <c r="N396" s="114"/>
      <c r="O396" s="188"/>
      <c r="P396" s="247"/>
      <c r="Q396" s="247"/>
      <c r="R396" s="247"/>
      <c r="S396" s="247"/>
      <c r="T396" s="247"/>
      <c r="U396" s="247"/>
      <c r="V396" s="224"/>
      <c r="W396" s="224"/>
      <c r="Y396" s="221"/>
      <c r="Z396"/>
      <c r="AA396"/>
      <c r="AB396" s="1"/>
    </row>
    <row r="397" spans="1:28" s="219" customFormat="1" ht="51.75" hidden="1" customHeight="1" x14ac:dyDescent="0.35">
      <c r="A397" s="247"/>
      <c r="B397" s="247"/>
      <c r="C397" s="249"/>
      <c r="D397" s="247"/>
      <c r="E397" s="247"/>
      <c r="F397" s="247"/>
      <c r="G397" s="247"/>
      <c r="H397" s="247"/>
      <c r="I397" s="247"/>
      <c r="J397" s="247"/>
      <c r="K397" s="247"/>
      <c r="L397" s="247"/>
      <c r="M397" s="114"/>
      <c r="N397" s="114"/>
      <c r="O397" s="188"/>
      <c r="P397" s="247"/>
      <c r="Q397" s="247"/>
      <c r="R397" s="247"/>
      <c r="S397" s="247"/>
      <c r="T397" s="247"/>
      <c r="U397" s="247"/>
      <c r="V397" s="224"/>
      <c r="W397" s="224"/>
      <c r="Y397" s="221"/>
      <c r="Z397"/>
      <c r="AA397"/>
      <c r="AB397" s="1"/>
    </row>
    <row r="398" spans="1:28" s="219" customFormat="1" ht="51.75" hidden="1" customHeight="1" x14ac:dyDescent="0.35">
      <c r="A398" s="247"/>
      <c r="B398" s="247"/>
      <c r="C398" s="249"/>
      <c r="D398" s="247"/>
      <c r="E398" s="247"/>
      <c r="F398" s="247"/>
      <c r="G398" s="247"/>
      <c r="H398" s="247"/>
      <c r="I398" s="247"/>
      <c r="J398" s="247"/>
      <c r="K398" s="247"/>
      <c r="L398" s="247"/>
      <c r="M398" s="114"/>
      <c r="N398" s="114"/>
      <c r="O398" s="188"/>
      <c r="P398" s="247"/>
      <c r="Q398" s="247"/>
      <c r="R398" s="247"/>
      <c r="S398" s="247"/>
      <c r="T398" s="247"/>
      <c r="U398" s="247"/>
      <c r="V398" s="224"/>
      <c r="W398" s="224"/>
      <c r="Y398" s="221"/>
      <c r="Z398"/>
      <c r="AA398"/>
      <c r="AB398" s="1"/>
    </row>
    <row r="399" spans="1:28" s="219" customFormat="1" ht="51.75" hidden="1" customHeight="1" x14ac:dyDescent="0.35">
      <c r="A399" s="247"/>
      <c r="B399" s="247"/>
      <c r="C399" s="249"/>
      <c r="D399" s="247"/>
      <c r="E399" s="247"/>
      <c r="F399" s="247"/>
      <c r="G399" s="247"/>
      <c r="H399" s="247"/>
      <c r="I399" s="247"/>
      <c r="J399" s="247"/>
      <c r="K399" s="247"/>
      <c r="L399" s="247"/>
      <c r="M399" s="114"/>
      <c r="N399" s="114"/>
      <c r="O399" s="188"/>
      <c r="P399" s="247"/>
      <c r="Q399" s="247"/>
      <c r="R399" s="247"/>
      <c r="S399" s="247"/>
      <c r="T399" s="247"/>
      <c r="U399" s="247"/>
      <c r="V399" s="224"/>
      <c r="W399" s="224"/>
      <c r="Y399" s="221"/>
      <c r="Z399"/>
      <c r="AA399"/>
      <c r="AB399" s="1"/>
    </row>
    <row r="400" spans="1:28" s="219" customFormat="1" ht="51.75" hidden="1" customHeight="1" x14ac:dyDescent="0.35">
      <c r="A400" s="247"/>
      <c r="B400" s="247"/>
      <c r="C400" s="249"/>
      <c r="D400" s="247"/>
      <c r="E400" s="247"/>
      <c r="F400" s="247"/>
      <c r="G400" s="247"/>
      <c r="H400" s="247"/>
      <c r="I400" s="247"/>
      <c r="J400" s="247"/>
      <c r="K400" s="247"/>
      <c r="L400" s="247"/>
      <c r="M400" s="114"/>
      <c r="N400" s="114"/>
      <c r="O400" s="188"/>
      <c r="P400" s="247"/>
      <c r="Q400" s="247"/>
      <c r="R400" s="247"/>
      <c r="S400" s="247"/>
      <c r="T400" s="247"/>
      <c r="U400" s="247"/>
      <c r="V400" s="224"/>
      <c r="W400" s="224"/>
      <c r="Y400" s="221"/>
      <c r="Z400"/>
      <c r="AA400"/>
      <c r="AB400" s="1"/>
    </row>
    <row r="401" spans="1:28" s="219" customFormat="1" ht="51.75" hidden="1" customHeight="1" x14ac:dyDescent="0.35">
      <c r="A401" s="247"/>
      <c r="B401" s="247"/>
      <c r="C401" s="249"/>
      <c r="D401" s="247"/>
      <c r="E401" s="247"/>
      <c r="F401" s="247"/>
      <c r="G401" s="247"/>
      <c r="H401" s="247"/>
      <c r="I401" s="247"/>
      <c r="J401" s="247"/>
      <c r="K401" s="247"/>
      <c r="L401" s="247"/>
      <c r="M401" s="114"/>
      <c r="N401" s="114"/>
      <c r="O401" s="188"/>
      <c r="P401" s="247"/>
      <c r="Q401" s="247"/>
      <c r="R401" s="247"/>
      <c r="S401" s="247"/>
      <c r="T401" s="247"/>
      <c r="U401" s="247"/>
      <c r="V401" s="224"/>
      <c r="W401" s="224"/>
      <c r="Y401" s="221"/>
      <c r="Z401"/>
      <c r="AA401"/>
      <c r="AB401" s="1"/>
    </row>
    <row r="402" spans="1:28" s="219" customFormat="1" ht="51.75" hidden="1" customHeight="1" x14ac:dyDescent="0.35">
      <c r="A402" s="247"/>
      <c r="B402" s="247"/>
      <c r="C402" s="249"/>
      <c r="D402" s="247"/>
      <c r="E402" s="247"/>
      <c r="F402" s="247"/>
      <c r="G402" s="247"/>
      <c r="H402" s="247"/>
      <c r="I402" s="247"/>
      <c r="J402" s="247"/>
      <c r="K402" s="247"/>
      <c r="L402" s="247"/>
      <c r="M402" s="114"/>
      <c r="N402" s="114"/>
      <c r="O402" s="188"/>
      <c r="P402" s="247"/>
      <c r="Q402" s="247"/>
      <c r="R402" s="247"/>
      <c r="S402" s="247"/>
      <c r="T402" s="247"/>
      <c r="U402" s="247"/>
      <c r="V402" s="224"/>
      <c r="W402" s="224"/>
      <c r="Y402" s="221"/>
      <c r="Z402"/>
      <c r="AA402"/>
      <c r="AB402" s="1"/>
    </row>
    <row r="403" spans="1:28" s="219" customFormat="1" ht="51.75" hidden="1" customHeight="1" x14ac:dyDescent="0.35">
      <c r="A403" s="247"/>
      <c r="B403" s="247"/>
      <c r="C403" s="249"/>
      <c r="D403" s="247"/>
      <c r="E403" s="247"/>
      <c r="F403" s="247"/>
      <c r="G403" s="247"/>
      <c r="H403" s="247"/>
      <c r="I403" s="247"/>
      <c r="J403" s="247"/>
      <c r="K403" s="247"/>
      <c r="L403" s="247"/>
      <c r="M403" s="114"/>
      <c r="N403" s="114"/>
      <c r="O403" s="188"/>
      <c r="P403" s="247"/>
      <c r="Q403" s="247"/>
      <c r="R403" s="247"/>
      <c r="S403" s="247"/>
      <c r="T403" s="247"/>
      <c r="U403" s="247"/>
      <c r="V403" s="224"/>
      <c r="W403" s="224"/>
      <c r="Y403" s="221"/>
      <c r="Z403"/>
      <c r="AA403"/>
      <c r="AB403" s="1"/>
    </row>
    <row r="404" spans="1:28" s="219" customFormat="1" ht="51.75" hidden="1" customHeight="1" x14ac:dyDescent="0.35">
      <c r="A404" s="247"/>
      <c r="B404" s="247"/>
      <c r="C404" s="249"/>
      <c r="D404" s="247"/>
      <c r="E404" s="247"/>
      <c r="F404" s="247"/>
      <c r="G404" s="247"/>
      <c r="H404" s="247"/>
      <c r="I404" s="247"/>
      <c r="J404" s="247"/>
      <c r="K404" s="247"/>
      <c r="L404" s="247"/>
      <c r="M404" s="114"/>
      <c r="N404" s="114"/>
      <c r="O404" s="188"/>
      <c r="P404" s="247"/>
      <c r="Q404" s="247"/>
      <c r="R404" s="247"/>
      <c r="S404" s="247"/>
      <c r="T404" s="247"/>
      <c r="U404" s="247"/>
      <c r="V404" s="224"/>
      <c r="W404" s="224"/>
      <c r="Y404" s="221"/>
      <c r="Z404"/>
      <c r="AA404"/>
      <c r="AB404" s="1"/>
    </row>
    <row r="405" spans="1:28" s="219" customFormat="1" ht="51.75" hidden="1" customHeight="1" x14ac:dyDescent="0.35">
      <c r="A405" s="247"/>
      <c r="B405" s="247"/>
      <c r="C405" s="249"/>
      <c r="D405" s="247"/>
      <c r="E405" s="247"/>
      <c r="F405" s="247"/>
      <c r="G405" s="247"/>
      <c r="H405" s="247"/>
      <c r="I405" s="247"/>
      <c r="J405" s="247"/>
      <c r="K405" s="247"/>
      <c r="L405" s="247"/>
      <c r="M405" s="114"/>
      <c r="N405" s="114"/>
      <c r="O405" s="188"/>
      <c r="P405" s="247"/>
      <c r="Q405" s="247"/>
      <c r="R405" s="247"/>
      <c r="S405" s="247"/>
      <c r="T405" s="247"/>
      <c r="U405" s="247"/>
      <c r="V405" s="224"/>
      <c r="W405" s="224"/>
      <c r="Y405" s="221"/>
      <c r="Z405"/>
      <c r="AA405"/>
      <c r="AB405" s="1"/>
    </row>
    <row r="406" spans="1:28" s="219" customFormat="1" ht="51.75" hidden="1" customHeight="1" x14ac:dyDescent="0.35">
      <c r="A406" s="247"/>
      <c r="B406" s="247"/>
      <c r="C406" s="249"/>
      <c r="D406" s="247"/>
      <c r="E406" s="247"/>
      <c r="F406" s="247"/>
      <c r="G406" s="247"/>
      <c r="H406" s="247"/>
      <c r="I406" s="247"/>
      <c r="J406" s="247"/>
      <c r="K406" s="247"/>
      <c r="L406" s="247"/>
      <c r="M406" s="114"/>
      <c r="N406" s="114"/>
      <c r="O406" s="188"/>
      <c r="P406" s="247"/>
      <c r="Q406" s="247"/>
      <c r="R406" s="247"/>
      <c r="S406" s="247"/>
      <c r="T406" s="247"/>
      <c r="U406" s="247"/>
      <c r="V406" s="224"/>
      <c r="W406" s="224"/>
      <c r="Y406" s="221"/>
      <c r="Z406"/>
      <c r="AA406"/>
      <c r="AB406" s="1"/>
    </row>
    <row r="407" spans="1:28" s="219" customFormat="1" ht="51.75" hidden="1" customHeight="1" x14ac:dyDescent="0.35">
      <c r="A407" s="247"/>
      <c r="B407" s="247"/>
      <c r="C407" s="249"/>
      <c r="D407" s="247"/>
      <c r="E407" s="247"/>
      <c r="F407" s="247"/>
      <c r="G407" s="247"/>
      <c r="H407" s="247"/>
      <c r="I407" s="247"/>
      <c r="J407" s="247"/>
      <c r="K407" s="247"/>
      <c r="L407" s="247"/>
      <c r="M407" s="114"/>
      <c r="N407" s="114"/>
      <c r="O407" s="188"/>
      <c r="P407" s="247"/>
      <c r="Q407" s="247"/>
      <c r="R407" s="247"/>
      <c r="S407" s="247"/>
      <c r="T407" s="247"/>
      <c r="U407" s="247"/>
      <c r="V407" s="224"/>
      <c r="W407" s="224"/>
      <c r="Y407" s="221"/>
      <c r="Z407"/>
      <c r="AA407"/>
      <c r="AB407" s="1"/>
    </row>
    <row r="408" spans="1:28" s="219" customFormat="1" ht="51.75" hidden="1" customHeight="1" x14ac:dyDescent="0.35">
      <c r="A408" s="247"/>
      <c r="B408" s="247"/>
      <c r="C408" s="249"/>
      <c r="D408" s="247"/>
      <c r="E408" s="247"/>
      <c r="F408" s="247"/>
      <c r="G408" s="247"/>
      <c r="H408" s="247"/>
      <c r="I408" s="247"/>
      <c r="J408" s="247"/>
      <c r="K408" s="247"/>
      <c r="L408" s="247"/>
      <c r="M408" s="114"/>
      <c r="N408" s="114"/>
      <c r="O408" s="188"/>
      <c r="P408" s="247"/>
      <c r="Q408" s="247"/>
      <c r="R408" s="247"/>
      <c r="S408" s="247"/>
      <c r="T408" s="247"/>
      <c r="U408" s="247"/>
      <c r="V408" s="224"/>
      <c r="W408" s="224"/>
      <c r="Y408" s="221"/>
      <c r="Z408"/>
      <c r="AA408"/>
      <c r="AB408" s="1"/>
    </row>
    <row r="409" spans="1:28" s="219" customFormat="1" ht="51.75" hidden="1" customHeight="1" x14ac:dyDescent="0.35">
      <c r="A409" s="247"/>
      <c r="B409" s="247"/>
      <c r="C409" s="249"/>
      <c r="D409" s="247"/>
      <c r="E409" s="247"/>
      <c r="F409" s="247"/>
      <c r="G409" s="247"/>
      <c r="H409" s="247"/>
      <c r="I409" s="247"/>
      <c r="J409" s="247"/>
      <c r="K409" s="247"/>
      <c r="L409" s="247"/>
      <c r="M409" s="114"/>
      <c r="N409" s="114"/>
      <c r="O409" s="188"/>
      <c r="P409" s="247"/>
      <c r="Q409" s="247"/>
      <c r="R409" s="247"/>
      <c r="S409" s="247"/>
      <c r="T409" s="247"/>
      <c r="U409" s="247"/>
      <c r="V409" s="224"/>
      <c r="W409" s="224"/>
      <c r="Y409" s="221"/>
      <c r="Z409"/>
      <c r="AA409"/>
      <c r="AB409" s="1"/>
    </row>
    <row r="410" spans="1:28" s="219" customFormat="1" ht="51.75" hidden="1" customHeight="1" x14ac:dyDescent="0.35">
      <c r="A410" s="247"/>
      <c r="B410" s="247"/>
      <c r="C410" s="249"/>
      <c r="D410" s="247"/>
      <c r="E410" s="247"/>
      <c r="F410" s="247"/>
      <c r="G410" s="247"/>
      <c r="H410" s="247"/>
      <c r="I410" s="247"/>
      <c r="J410" s="247"/>
      <c r="K410" s="247"/>
      <c r="L410" s="247"/>
      <c r="M410" s="114"/>
      <c r="N410" s="114"/>
      <c r="O410" s="188"/>
      <c r="P410" s="247"/>
      <c r="Q410" s="247"/>
      <c r="R410" s="247"/>
      <c r="S410" s="247"/>
      <c r="T410" s="247"/>
      <c r="U410" s="247"/>
      <c r="V410" s="224"/>
      <c r="W410" s="224"/>
      <c r="Y410" s="221"/>
      <c r="Z410"/>
      <c r="AA410"/>
      <c r="AB410" s="1"/>
    </row>
    <row r="411" spans="1:28" s="219" customFormat="1" ht="51.75" hidden="1" customHeight="1" x14ac:dyDescent="0.35">
      <c r="A411" s="247"/>
      <c r="B411" s="247"/>
      <c r="C411" s="249"/>
      <c r="D411" s="247"/>
      <c r="E411" s="247"/>
      <c r="F411" s="247"/>
      <c r="G411" s="247"/>
      <c r="H411" s="247"/>
      <c r="I411" s="247"/>
      <c r="J411" s="247"/>
      <c r="K411" s="247"/>
      <c r="L411" s="247"/>
      <c r="M411" s="114"/>
      <c r="N411" s="114"/>
      <c r="O411" s="188"/>
      <c r="P411" s="247"/>
      <c r="Q411" s="247"/>
      <c r="R411" s="247"/>
      <c r="S411" s="247"/>
      <c r="T411" s="247"/>
      <c r="U411" s="247"/>
      <c r="V411" s="224"/>
      <c r="W411" s="224"/>
      <c r="Y411" s="221"/>
      <c r="Z411"/>
      <c r="AA411"/>
      <c r="AB411" s="1"/>
    </row>
    <row r="412" spans="1:28" s="219" customFormat="1" ht="51.75" hidden="1" customHeight="1" x14ac:dyDescent="0.35">
      <c r="A412" s="247"/>
      <c r="B412" s="247"/>
      <c r="C412" s="249"/>
      <c r="D412" s="247"/>
      <c r="E412" s="247"/>
      <c r="F412" s="247"/>
      <c r="G412" s="247"/>
      <c r="H412" s="247"/>
      <c r="I412" s="247"/>
      <c r="J412" s="247"/>
      <c r="K412" s="247"/>
      <c r="L412" s="247"/>
      <c r="M412" s="114"/>
      <c r="N412" s="114"/>
      <c r="O412" s="188"/>
      <c r="P412" s="247"/>
      <c r="Q412" s="247"/>
      <c r="R412" s="247"/>
      <c r="S412" s="247"/>
      <c r="T412" s="247"/>
      <c r="U412" s="247"/>
      <c r="V412" s="224"/>
      <c r="W412" s="224"/>
      <c r="Y412" s="221"/>
      <c r="Z412"/>
      <c r="AA412"/>
      <c r="AB412" s="1"/>
    </row>
    <row r="413" spans="1:28" s="219" customFormat="1" ht="51.75" hidden="1" customHeight="1" x14ac:dyDescent="0.35">
      <c r="A413" s="247"/>
      <c r="B413" s="247"/>
      <c r="C413" s="249"/>
      <c r="D413" s="247"/>
      <c r="E413" s="247"/>
      <c r="F413" s="247"/>
      <c r="G413" s="247"/>
      <c r="H413" s="247"/>
      <c r="I413" s="247"/>
      <c r="J413" s="247"/>
      <c r="K413" s="247"/>
      <c r="L413" s="247"/>
      <c r="M413" s="114"/>
      <c r="N413" s="114"/>
      <c r="O413" s="188"/>
      <c r="P413" s="247"/>
      <c r="Q413" s="247"/>
      <c r="R413" s="247"/>
      <c r="S413" s="247"/>
      <c r="T413" s="247"/>
      <c r="U413" s="247"/>
      <c r="V413" s="224"/>
      <c r="W413" s="224"/>
      <c r="Y413" s="221"/>
      <c r="Z413"/>
      <c r="AA413"/>
      <c r="AB413" s="1"/>
    </row>
    <row r="414" spans="1:28" s="219" customFormat="1" ht="51.75" hidden="1" customHeight="1" x14ac:dyDescent="0.35">
      <c r="A414" s="247"/>
      <c r="B414" s="247"/>
      <c r="C414" s="249"/>
      <c r="D414" s="247"/>
      <c r="E414" s="247"/>
      <c r="F414" s="247"/>
      <c r="G414" s="247"/>
      <c r="H414" s="247"/>
      <c r="I414" s="247"/>
      <c r="J414" s="247"/>
      <c r="K414" s="247"/>
      <c r="L414" s="247"/>
      <c r="M414" s="114"/>
      <c r="N414" s="114"/>
      <c r="O414" s="188"/>
      <c r="P414" s="247"/>
      <c r="Q414" s="247"/>
      <c r="R414" s="247"/>
      <c r="S414" s="247"/>
      <c r="T414" s="247"/>
      <c r="U414" s="247"/>
      <c r="V414" s="224"/>
      <c r="W414" s="224"/>
      <c r="Y414" s="221"/>
      <c r="Z414"/>
      <c r="AA414"/>
      <c r="AB414" s="1"/>
    </row>
    <row r="415" spans="1:28" s="219" customFormat="1" ht="51.75" hidden="1" customHeight="1" x14ac:dyDescent="0.35">
      <c r="A415" s="247"/>
      <c r="B415" s="247"/>
      <c r="C415" s="249"/>
      <c r="D415" s="247"/>
      <c r="E415" s="247"/>
      <c r="F415" s="247"/>
      <c r="G415" s="247"/>
      <c r="H415" s="247"/>
      <c r="I415" s="247"/>
      <c r="J415" s="247"/>
      <c r="K415" s="247"/>
      <c r="L415" s="247"/>
      <c r="M415" s="114"/>
      <c r="N415" s="114"/>
      <c r="O415" s="188"/>
      <c r="P415" s="247"/>
      <c r="Q415" s="247"/>
      <c r="R415" s="247"/>
      <c r="S415" s="247"/>
      <c r="T415" s="247"/>
      <c r="U415" s="247"/>
      <c r="V415" s="224"/>
      <c r="W415" s="224"/>
      <c r="Y415" s="221"/>
      <c r="Z415"/>
      <c r="AA415"/>
      <c r="AB415" s="1"/>
    </row>
    <row r="416" spans="1:28" s="219" customFormat="1" ht="51.75" hidden="1" customHeight="1" x14ac:dyDescent="0.35">
      <c r="A416" s="247"/>
      <c r="B416" s="247"/>
      <c r="C416" s="249"/>
      <c r="D416" s="247"/>
      <c r="E416" s="247"/>
      <c r="F416" s="247"/>
      <c r="G416" s="247"/>
      <c r="H416" s="247"/>
      <c r="I416" s="247"/>
      <c r="J416" s="247"/>
      <c r="K416" s="247"/>
      <c r="L416" s="247"/>
      <c r="M416" s="114"/>
      <c r="N416" s="114"/>
      <c r="O416" s="188"/>
      <c r="P416" s="247"/>
      <c r="Q416" s="247"/>
      <c r="R416" s="247"/>
      <c r="S416" s="247"/>
      <c r="T416" s="247"/>
      <c r="U416" s="247"/>
      <c r="V416" s="224"/>
      <c r="W416" s="224"/>
      <c r="Y416" s="221"/>
      <c r="Z416"/>
      <c r="AA416"/>
      <c r="AB416" s="1"/>
    </row>
    <row r="417" spans="1:28" s="219" customFormat="1" ht="51.75" hidden="1" customHeight="1" x14ac:dyDescent="0.35">
      <c r="A417" s="247"/>
      <c r="B417" s="247"/>
      <c r="C417" s="249"/>
      <c r="D417" s="247"/>
      <c r="E417" s="247"/>
      <c r="F417" s="247"/>
      <c r="G417" s="247"/>
      <c r="H417" s="247"/>
      <c r="I417" s="247"/>
      <c r="J417" s="247"/>
      <c r="K417" s="247"/>
      <c r="L417" s="247"/>
      <c r="M417" s="114"/>
      <c r="N417" s="114"/>
      <c r="O417" s="188"/>
      <c r="P417" s="247"/>
      <c r="Q417" s="247"/>
      <c r="R417" s="247"/>
      <c r="S417" s="247"/>
      <c r="T417" s="247"/>
      <c r="U417" s="247"/>
      <c r="V417" s="224"/>
      <c r="W417" s="224"/>
      <c r="Y417" s="221"/>
      <c r="Z417"/>
      <c r="AA417"/>
      <c r="AB417" s="1"/>
    </row>
    <row r="418" spans="1:28" s="219" customFormat="1" ht="51.75" hidden="1" customHeight="1" x14ac:dyDescent="0.35">
      <c r="A418" s="247"/>
      <c r="B418" s="247"/>
      <c r="C418" s="249"/>
      <c r="D418" s="247"/>
      <c r="E418" s="247"/>
      <c r="F418" s="247"/>
      <c r="G418" s="247"/>
      <c r="H418" s="247"/>
      <c r="I418" s="247"/>
      <c r="J418" s="247"/>
      <c r="K418" s="247"/>
      <c r="L418" s="247"/>
      <c r="M418" s="114"/>
      <c r="N418" s="114"/>
      <c r="O418" s="188"/>
      <c r="P418" s="247"/>
      <c r="Q418" s="247"/>
      <c r="R418" s="247"/>
      <c r="S418" s="247"/>
      <c r="T418" s="247"/>
      <c r="U418" s="247"/>
      <c r="V418" s="224"/>
      <c r="W418" s="224"/>
      <c r="Y418" s="221"/>
      <c r="Z418"/>
      <c r="AA418"/>
      <c r="AB418" s="1"/>
    </row>
    <row r="419" spans="1:28" s="219" customFormat="1" ht="51.75" hidden="1" customHeight="1" x14ac:dyDescent="0.35">
      <c r="A419" s="247"/>
      <c r="B419" s="247"/>
      <c r="C419" s="249"/>
      <c r="D419" s="247"/>
      <c r="E419" s="247"/>
      <c r="F419" s="247"/>
      <c r="G419" s="247"/>
      <c r="H419" s="247"/>
      <c r="I419" s="247"/>
      <c r="J419" s="247"/>
      <c r="K419" s="247"/>
      <c r="L419" s="247"/>
      <c r="M419" s="114"/>
      <c r="N419" s="114"/>
      <c r="O419" s="188"/>
      <c r="P419" s="247"/>
      <c r="Q419" s="247"/>
      <c r="R419" s="247"/>
      <c r="S419" s="247"/>
      <c r="T419" s="247"/>
      <c r="U419" s="247"/>
      <c r="V419" s="224"/>
      <c r="W419" s="224"/>
      <c r="Y419" s="221"/>
      <c r="Z419"/>
      <c r="AA419"/>
      <c r="AB419" s="1"/>
    </row>
    <row r="420" spans="1:28" s="219" customFormat="1" ht="51.75" hidden="1" customHeight="1" x14ac:dyDescent="0.35">
      <c r="A420" s="247"/>
      <c r="B420" s="247"/>
      <c r="C420" s="249"/>
      <c r="D420" s="247"/>
      <c r="E420" s="247"/>
      <c r="F420" s="247"/>
      <c r="G420" s="247"/>
      <c r="H420" s="247"/>
      <c r="I420" s="247"/>
      <c r="J420" s="247"/>
      <c r="K420" s="247"/>
      <c r="L420" s="247"/>
      <c r="M420" s="114"/>
      <c r="N420" s="114"/>
      <c r="O420" s="188"/>
      <c r="P420" s="247"/>
      <c r="Q420" s="247"/>
      <c r="R420" s="247"/>
      <c r="S420" s="247"/>
      <c r="T420" s="247"/>
      <c r="U420" s="247"/>
      <c r="V420" s="224"/>
      <c r="W420" s="224"/>
      <c r="Y420" s="221"/>
      <c r="Z420"/>
      <c r="AA420"/>
      <c r="AB420" s="1"/>
    </row>
    <row r="421" spans="1:28" s="219" customFormat="1" ht="51.75" hidden="1" customHeight="1" x14ac:dyDescent="0.35">
      <c r="A421" s="247"/>
      <c r="B421" s="247"/>
      <c r="C421" s="249"/>
      <c r="D421" s="247"/>
      <c r="E421" s="247"/>
      <c r="F421" s="247"/>
      <c r="G421" s="247"/>
      <c r="H421" s="247"/>
      <c r="I421" s="247"/>
      <c r="J421" s="247"/>
      <c r="K421" s="247"/>
      <c r="L421" s="247"/>
      <c r="M421" s="114"/>
      <c r="N421" s="114"/>
      <c r="O421" s="188"/>
      <c r="P421" s="247"/>
      <c r="Q421" s="247"/>
      <c r="R421" s="247"/>
      <c r="S421" s="247"/>
      <c r="T421" s="247"/>
      <c r="U421" s="247"/>
      <c r="V421" s="224"/>
      <c r="W421" s="224"/>
      <c r="Y421" s="221"/>
      <c r="Z421"/>
      <c r="AA421"/>
      <c r="AB421" s="1"/>
    </row>
    <row r="422" spans="1:28" s="219" customFormat="1" ht="51.75" hidden="1" customHeight="1" x14ac:dyDescent="0.35">
      <c r="A422" s="247"/>
      <c r="B422" s="247"/>
      <c r="C422" s="249"/>
      <c r="D422" s="247"/>
      <c r="E422" s="247"/>
      <c r="F422" s="247"/>
      <c r="G422" s="247"/>
      <c r="H422" s="247"/>
      <c r="I422" s="247"/>
      <c r="J422" s="247"/>
      <c r="K422" s="247"/>
      <c r="L422" s="247"/>
      <c r="M422" s="114"/>
      <c r="N422" s="114"/>
      <c r="O422" s="188"/>
      <c r="P422" s="247"/>
      <c r="Q422" s="247"/>
      <c r="R422" s="247"/>
      <c r="S422" s="247"/>
      <c r="T422" s="247"/>
      <c r="U422" s="247"/>
      <c r="V422" s="224"/>
      <c r="W422" s="224"/>
      <c r="Y422" s="221"/>
      <c r="Z422"/>
      <c r="AA422"/>
      <c r="AB422" s="1"/>
    </row>
    <row r="423" spans="1:28" s="219" customFormat="1" ht="51.75" hidden="1" customHeight="1" x14ac:dyDescent="0.35">
      <c r="A423" s="247"/>
      <c r="B423" s="247"/>
      <c r="C423" s="249"/>
      <c r="D423" s="247"/>
      <c r="E423" s="247"/>
      <c r="F423" s="247"/>
      <c r="G423" s="247"/>
      <c r="H423" s="247"/>
      <c r="I423" s="247"/>
      <c r="J423" s="247"/>
      <c r="K423" s="247"/>
      <c r="L423" s="247"/>
      <c r="M423" s="114"/>
      <c r="N423" s="114"/>
      <c r="O423" s="188"/>
      <c r="P423" s="247"/>
      <c r="Q423" s="247"/>
      <c r="R423" s="247"/>
      <c r="S423" s="247"/>
      <c r="T423" s="247"/>
      <c r="U423" s="247"/>
      <c r="V423" s="224"/>
      <c r="W423" s="224"/>
      <c r="Y423" s="221"/>
      <c r="Z423"/>
      <c r="AA423"/>
      <c r="AB423" s="1"/>
    </row>
    <row r="424" spans="1:28" s="219" customFormat="1" ht="51.75" hidden="1" customHeight="1" x14ac:dyDescent="0.35">
      <c r="A424" s="247"/>
      <c r="B424" s="247"/>
      <c r="C424" s="249"/>
      <c r="D424" s="247"/>
      <c r="E424" s="247"/>
      <c r="F424" s="247"/>
      <c r="G424" s="247"/>
      <c r="H424" s="247"/>
      <c r="I424" s="247"/>
      <c r="J424" s="247"/>
      <c r="K424" s="247"/>
      <c r="L424" s="247"/>
      <c r="M424" s="114"/>
      <c r="N424" s="114"/>
      <c r="O424" s="188"/>
      <c r="P424" s="247"/>
      <c r="Q424" s="247"/>
      <c r="R424" s="247"/>
      <c r="S424" s="247"/>
      <c r="T424" s="247"/>
      <c r="U424" s="247"/>
      <c r="V424" s="224"/>
      <c r="W424" s="224"/>
      <c r="Y424" s="221"/>
      <c r="Z424"/>
      <c r="AA424"/>
      <c r="AB424" s="1"/>
    </row>
    <row r="425" spans="1:28" s="219" customFormat="1" ht="51.75" hidden="1" customHeight="1" x14ac:dyDescent="0.35">
      <c r="A425" s="247"/>
      <c r="B425" s="247"/>
      <c r="C425" s="249"/>
      <c r="D425" s="247"/>
      <c r="E425" s="247"/>
      <c r="F425" s="247"/>
      <c r="G425" s="247"/>
      <c r="H425" s="247"/>
      <c r="I425" s="247"/>
      <c r="J425" s="247"/>
      <c r="K425" s="247"/>
      <c r="L425" s="247"/>
      <c r="M425" s="114"/>
      <c r="N425" s="114"/>
      <c r="O425" s="188"/>
      <c r="P425" s="247"/>
      <c r="Q425" s="247"/>
      <c r="R425" s="247"/>
      <c r="S425" s="247"/>
      <c r="T425" s="247"/>
      <c r="U425" s="247"/>
      <c r="V425" s="224"/>
      <c r="W425" s="224"/>
      <c r="Y425" s="221"/>
      <c r="Z425"/>
      <c r="AA425"/>
      <c r="AB425" s="1"/>
    </row>
    <row r="426" spans="1:28" s="219" customFormat="1" ht="51.75" hidden="1" customHeight="1" x14ac:dyDescent="0.35">
      <c r="A426" s="247"/>
      <c r="B426" s="247"/>
      <c r="C426" s="249"/>
      <c r="D426" s="247"/>
      <c r="E426" s="247"/>
      <c r="F426" s="247"/>
      <c r="G426" s="247"/>
      <c r="H426" s="247"/>
      <c r="I426" s="247"/>
      <c r="J426" s="247"/>
      <c r="K426" s="247"/>
      <c r="L426" s="247"/>
      <c r="M426" s="114"/>
      <c r="N426" s="114"/>
      <c r="O426" s="188"/>
      <c r="P426" s="247"/>
      <c r="Q426" s="247"/>
      <c r="R426" s="247"/>
      <c r="S426" s="247"/>
      <c r="T426" s="247"/>
      <c r="U426" s="247"/>
      <c r="V426" s="224"/>
      <c r="W426" s="224"/>
      <c r="Y426" s="221"/>
      <c r="Z426"/>
      <c r="AA426"/>
      <c r="AB426" s="1"/>
    </row>
    <row r="427" spans="1:28" s="219" customFormat="1" ht="51.75" hidden="1" customHeight="1" x14ac:dyDescent="0.35">
      <c r="A427" s="247"/>
      <c r="B427" s="247"/>
      <c r="C427" s="249"/>
      <c r="D427" s="247"/>
      <c r="E427" s="247"/>
      <c r="F427" s="247"/>
      <c r="G427" s="247"/>
      <c r="H427" s="247"/>
      <c r="I427" s="247"/>
      <c r="J427" s="247"/>
      <c r="K427" s="247"/>
      <c r="L427" s="247"/>
      <c r="M427" s="114"/>
      <c r="N427" s="114"/>
      <c r="O427" s="188"/>
      <c r="P427" s="247"/>
      <c r="Q427" s="247"/>
      <c r="R427" s="247"/>
      <c r="S427" s="247"/>
      <c r="T427" s="247"/>
      <c r="U427" s="247"/>
      <c r="V427" s="224"/>
      <c r="W427" s="224"/>
      <c r="Y427" s="221"/>
      <c r="Z427"/>
      <c r="AA427"/>
      <c r="AB427" s="1"/>
    </row>
    <row r="428" spans="1:28" s="219" customFormat="1" ht="51.75" hidden="1" customHeight="1" x14ac:dyDescent="0.35">
      <c r="A428" s="247"/>
      <c r="B428" s="247"/>
      <c r="C428" s="249"/>
      <c r="D428" s="247"/>
      <c r="E428" s="247"/>
      <c r="F428" s="247"/>
      <c r="G428" s="247"/>
      <c r="H428" s="247"/>
      <c r="I428" s="247"/>
      <c r="J428" s="247"/>
      <c r="K428" s="247"/>
      <c r="L428" s="247"/>
      <c r="M428" s="114"/>
      <c r="N428" s="114"/>
      <c r="O428" s="188"/>
      <c r="P428" s="247"/>
      <c r="Q428" s="247"/>
      <c r="R428" s="247"/>
      <c r="S428" s="247"/>
      <c r="T428" s="247"/>
      <c r="U428" s="247"/>
      <c r="V428" s="224"/>
      <c r="W428" s="224"/>
      <c r="Y428" s="221"/>
      <c r="Z428"/>
      <c r="AA428"/>
      <c r="AB428" s="1"/>
    </row>
    <row r="429" spans="1:28" s="219" customFormat="1" ht="51.75" hidden="1" customHeight="1" x14ac:dyDescent="0.35">
      <c r="A429" s="247"/>
      <c r="B429" s="247"/>
      <c r="C429" s="249"/>
      <c r="D429" s="247"/>
      <c r="E429" s="247"/>
      <c r="F429" s="247"/>
      <c r="G429" s="247"/>
      <c r="H429" s="247"/>
      <c r="I429" s="247"/>
      <c r="J429" s="247"/>
      <c r="K429" s="247"/>
      <c r="L429" s="247"/>
      <c r="M429" s="114"/>
      <c r="N429" s="114"/>
      <c r="O429" s="188"/>
      <c r="P429" s="247"/>
      <c r="Q429" s="247"/>
      <c r="R429" s="247"/>
      <c r="S429" s="247"/>
      <c r="T429" s="247"/>
      <c r="U429" s="247"/>
      <c r="V429" s="224"/>
      <c r="W429" s="224"/>
      <c r="Y429" s="221"/>
      <c r="Z429"/>
      <c r="AA429"/>
      <c r="AB429" s="1"/>
    </row>
    <row r="430" spans="1:28" s="219" customFormat="1" ht="51.75" hidden="1" customHeight="1" x14ac:dyDescent="0.35">
      <c r="A430" s="247"/>
      <c r="B430" s="247"/>
      <c r="C430" s="249"/>
      <c r="D430" s="247"/>
      <c r="E430" s="247"/>
      <c r="F430" s="247"/>
      <c r="G430" s="247"/>
      <c r="H430" s="247"/>
      <c r="I430" s="247"/>
      <c r="J430" s="247"/>
      <c r="K430" s="247"/>
      <c r="L430" s="247"/>
      <c r="M430" s="114"/>
      <c r="N430" s="114"/>
      <c r="O430" s="188"/>
      <c r="P430" s="247"/>
      <c r="Q430" s="247"/>
      <c r="R430" s="247"/>
      <c r="S430" s="247"/>
      <c r="T430" s="247"/>
      <c r="U430" s="247"/>
      <c r="V430" s="224"/>
      <c r="W430" s="224"/>
      <c r="Y430" s="221"/>
      <c r="Z430"/>
      <c r="AA430"/>
      <c r="AB430" s="1"/>
    </row>
    <row r="431" spans="1:28" s="219" customFormat="1" ht="51.75" hidden="1" customHeight="1" x14ac:dyDescent="0.35">
      <c r="A431" s="247"/>
      <c r="B431" s="247"/>
      <c r="C431" s="249"/>
      <c r="D431" s="247"/>
      <c r="E431" s="247"/>
      <c r="F431" s="247"/>
      <c r="G431" s="247"/>
      <c r="H431" s="247"/>
      <c r="I431" s="247"/>
      <c r="J431" s="247"/>
      <c r="K431" s="247"/>
      <c r="L431" s="247"/>
      <c r="M431" s="114"/>
      <c r="N431" s="114"/>
      <c r="O431" s="188"/>
      <c r="P431" s="247"/>
      <c r="Q431" s="247"/>
      <c r="R431" s="247"/>
      <c r="S431" s="247"/>
      <c r="T431" s="247"/>
      <c r="U431" s="247"/>
      <c r="V431" s="224"/>
      <c r="W431" s="224"/>
      <c r="Y431" s="221"/>
      <c r="Z431"/>
      <c r="AA431"/>
      <c r="AB431" s="1"/>
    </row>
    <row r="432" spans="1:28" s="219" customFormat="1" ht="51.75" hidden="1" customHeight="1" x14ac:dyDescent="0.35">
      <c r="A432" s="247"/>
      <c r="B432" s="247"/>
      <c r="C432" s="249"/>
      <c r="D432" s="247"/>
      <c r="E432" s="247"/>
      <c r="F432" s="247"/>
      <c r="G432" s="247"/>
      <c r="H432" s="247"/>
      <c r="I432" s="247"/>
      <c r="J432" s="247"/>
      <c r="K432" s="247"/>
      <c r="L432" s="247"/>
      <c r="M432" s="114"/>
      <c r="N432" s="114"/>
      <c r="O432" s="188"/>
      <c r="P432" s="247"/>
      <c r="Q432" s="247"/>
      <c r="R432" s="247"/>
      <c r="S432" s="247"/>
      <c r="T432" s="247"/>
      <c r="U432" s="247"/>
      <c r="V432" s="224"/>
      <c r="W432" s="224"/>
      <c r="Y432" s="221"/>
      <c r="Z432"/>
      <c r="AA432"/>
      <c r="AB432" s="1"/>
    </row>
    <row r="433" spans="1:28" s="219" customFormat="1" ht="51.75" hidden="1" customHeight="1" x14ac:dyDescent="0.35">
      <c r="A433" s="247"/>
      <c r="B433" s="247"/>
      <c r="C433" s="249"/>
      <c r="D433" s="247"/>
      <c r="E433" s="247"/>
      <c r="F433" s="247"/>
      <c r="G433" s="247"/>
      <c r="H433" s="247"/>
      <c r="I433" s="247"/>
      <c r="J433" s="247"/>
      <c r="K433" s="247"/>
      <c r="L433" s="247"/>
      <c r="M433" s="114"/>
      <c r="N433" s="114"/>
      <c r="O433" s="188"/>
      <c r="P433" s="247"/>
      <c r="Q433" s="247"/>
      <c r="R433" s="247"/>
      <c r="S433" s="247"/>
      <c r="T433" s="247"/>
      <c r="U433" s="247"/>
      <c r="V433" s="224"/>
      <c r="W433" s="224"/>
      <c r="Y433" s="221"/>
      <c r="Z433"/>
      <c r="AA433"/>
      <c r="AB433" s="1"/>
    </row>
    <row r="434" spans="1:28" s="219" customFormat="1" ht="51.75" hidden="1" customHeight="1" x14ac:dyDescent="0.35">
      <c r="A434" s="247"/>
      <c r="B434" s="247"/>
      <c r="C434" s="249"/>
      <c r="D434" s="247"/>
      <c r="E434" s="247"/>
      <c r="F434" s="247"/>
      <c r="G434" s="247"/>
      <c r="H434" s="247"/>
      <c r="I434" s="247"/>
      <c r="J434" s="247"/>
      <c r="K434" s="247"/>
      <c r="L434" s="247"/>
      <c r="M434" s="114"/>
      <c r="N434" s="114"/>
      <c r="O434" s="188"/>
      <c r="P434" s="247"/>
      <c r="Q434" s="247"/>
      <c r="R434" s="247"/>
      <c r="S434" s="247"/>
      <c r="T434" s="247"/>
      <c r="U434" s="247"/>
      <c r="V434" s="224"/>
      <c r="W434" s="224"/>
      <c r="Y434" s="221"/>
      <c r="Z434"/>
      <c r="AA434"/>
      <c r="AB434" s="1"/>
    </row>
    <row r="435" spans="1:28" s="219" customFormat="1" ht="51.75" hidden="1" customHeight="1" x14ac:dyDescent="0.35">
      <c r="A435" s="247"/>
      <c r="B435" s="247"/>
      <c r="C435" s="249"/>
      <c r="D435" s="247"/>
      <c r="E435" s="247"/>
      <c r="F435" s="247"/>
      <c r="G435" s="247"/>
      <c r="H435" s="247"/>
      <c r="I435" s="247"/>
      <c r="J435" s="247"/>
      <c r="K435" s="247"/>
      <c r="L435" s="247"/>
      <c r="M435" s="114"/>
      <c r="N435" s="114"/>
      <c r="O435" s="188"/>
      <c r="P435" s="247"/>
      <c r="Q435" s="247"/>
      <c r="R435" s="247"/>
      <c r="S435" s="247"/>
      <c r="T435" s="247"/>
      <c r="U435" s="247"/>
      <c r="V435" s="224"/>
      <c r="W435" s="224"/>
      <c r="Y435" s="221"/>
      <c r="Z435"/>
      <c r="AA435"/>
      <c r="AB435" s="1"/>
    </row>
    <row r="436" spans="1:28" s="219" customFormat="1" ht="51.75" hidden="1" customHeight="1" x14ac:dyDescent="0.35">
      <c r="A436" s="247"/>
      <c r="B436" s="247"/>
      <c r="C436" s="249"/>
      <c r="D436" s="247"/>
      <c r="E436" s="247"/>
      <c r="F436" s="247"/>
      <c r="G436" s="247"/>
      <c r="H436" s="247"/>
      <c r="I436" s="247"/>
      <c r="J436" s="247"/>
      <c r="K436" s="247"/>
      <c r="L436" s="247"/>
      <c r="M436" s="114"/>
      <c r="N436" s="114"/>
      <c r="O436" s="188"/>
      <c r="P436" s="247"/>
      <c r="Q436" s="247"/>
      <c r="R436" s="247"/>
      <c r="S436" s="247"/>
      <c r="T436" s="247"/>
      <c r="U436" s="247"/>
      <c r="V436" s="224"/>
      <c r="W436" s="224"/>
      <c r="Y436" s="221"/>
      <c r="Z436"/>
      <c r="AA436"/>
      <c r="AB436" s="1"/>
    </row>
    <row r="437" spans="1:28" s="219" customFormat="1" ht="51.75" hidden="1" customHeight="1" x14ac:dyDescent="0.35">
      <c r="A437" s="247"/>
      <c r="B437" s="247"/>
      <c r="C437" s="249"/>
      <c r="D437" s="247"/>
      <c r="E437" s="247"/>
      <c r="F437" s="247"/>
      <c r="G437" s="247"/>
      <c r="H437" s="247"/>
      <c r="I437" s="247"/>
      <c r="J437" s="247"/>
      <c r="K437" s="247"/>
      <c r="L437" s="247"/>
      <c r="M437" s="114"/>
      <c r="N437" s="114"/>
      <c r="O437" s="188"/>
      <c r="P437" s="247"/>
      <c r="Q437" s="247"/>
      <c r="R437" s="247"/>
      <c r="S437" s="247"/>
      <c r="T437" s="247"/>
      <c r="U437" s="247"/>
      <c r="V437" s="224"/>
      <c r="W437" s="224"/>
      <c r="Y437" s="221"/>
      <c r="Z437"/>
      <c r="AA437"/>
      <c r="AB437" s="1"/>
    </row>
    <row r="438" spans="1:28" s="219" customFormat="1" ht="51.75" hidden="1" customHeight="1" x14ac:dyDescent="0.35">
      <c r="A438" s="247"/>
      <c r="B438" s="247"/>
      <c r="C438" s="249"/>
      <c r="D438" s="247"/>
      <c r="E438" s="247"/>
      <c r="F438" s="247"/>
      <c r="G438" s="247"/>
      <c r="H438" s="247"/>
      <c r="I438" s="247"/>
      <c r="J438" s="247"/>
      <c r="K438" s="247"/>
      <c r="L438" s="247"/>
      <c r="M438" s="114"/>
      <c r="N438" s="114"/>
      <c r="O438" s="188"/>
      <c r="P438" s="247"/>
      <c r="Q438" s="247"/>
      <c r="R438" s="247"/>
      <c r="S438" s="247"/>
      <c r="T438" s="247"/>
      <c r="U438" s="247"/>
      <c r="V438" s="224"/>
      <c r="W438" s="224"/>
      <c r="Y438" s="221"/>
      <c r="Z438"/>
      <c r="AA438"/>
      <c r="AB438" s="1"/>
    </row>
    <row r="439" spans="1:28" s="219" customFormat="1" ht="51.75" hidden="1" customHeight="1" x14ac:dyDescent="0.35">
      <c r="A439" s="247"/>
      <c r="B439" s="247"/>
      <c r="C439" s="249"/>
      <c r="D439" s="247"/>
      <c r="E439" s="247"/>
      <c r="F439" s="247"/>
      <c r="G439" s="247"/>
      <c r="H439" s="247"/>
      <c r="I439" s="247"/>
      <c r="J439" s="247"/>
      <c r="K439" s="247"/>
      <c r="L439" s="247"/>
      <c r="M439" s="114"/>
      <c r="N439" s="114"/>
      <c r="O439" s="188"/>
      <c r="P439" s="247"/>
      <c r="Q439" s="247"/>
      <c r="R439" s="247"/>
      <c r="S439" s="247"/>
      <c r="T439" s="247"/>
      <c r="U439" s="247"/>
      <c r="V439" s="224"/>
      <c r="W439" s="224"/>
      <c r="Y439" s="221"/>
      <c r="Z439"/>
      <c r="AA439"/>
      <c r="AB439" s="1"/>
    </row>
    <row r="440" spans="1:28" s="219" customFormat="1" ht="51.75" hidden="1" customHeight="1" x14ac:dyDescent="0.35">
      <c r="A440" s="247"/>
      <c r="B440" s="247"/>
      <c r="C440" s="249"/>
      <c r="D440" s="247"/>
      <c r="E440" s="247"/>
      <c r="F440" s="247"/>
      <c r="G440" s="247"/>
      <c r="H440" s="247"/>
      <c r="I440" s="247"/>
      <c r="J440" s="247"/>
      <c r="K440" s="247"/>
      <c r="L440" s="247"/>
      <c r="M440" s="114"/>
      <c r="N440" s="114"/>
      <c r="O440" s="188"/>
      <c r="P440" s="247"/>
      <c r="Q440" s="247"/>
      <c r="R440" s="247"/>
      <c r="S440" s="247"/>
      <c r="T440" s="247"/>
      <c r="U440" s="247"/>
      <c r="V440" s="224"/>
      <c r="W440" s="224"/>
      <c r="Y440" s="221"/>
      <c r="Z440"/>
      <c r="AA440"/>
      <c r="AB440" s="1"/>
    </row>
    <row r="441" spans="1:28" s="219" customFormat="1" ht="51.75" hidden="1" customHeight="1" x14ac:dyDescent="0.35">
      <c r="A441" s="247"/>
      <c r="B441" s="247"/>
      <c r="C441" s="249"/>
      <c r="D441" s="247"/>
      <c r="E441" s="247"/>
      <c r="F441" s="247"/>
      <c r="G441" s="247"/>
      <c r="H441" s="247"/>
      <c r="I441" s="247"/>
      <c r="J441" s="247"/>
      <c r="K441" s="247"/>
      <c r="L441" s="247"/>
      <c r="M441" s="114"/>
      <c r="N441" s="114"/>
      <c r="O441" s="188"/>
      <c r="P441" s="247"/>
      <c r="Q441" s="247"/>
      <c r="R441" s="247"/>
      <c r="S441" s="247"/>
      <c r="T441" s="247"/>
      <c r="U441" s="247"/>
      <c r="V441" s="224"/>
      <c r="W441" s="224"/>
      <c r="Y441" s="221"/>
      <c r="Z441"/>
      <c r="AA441"/>
      <c r="AB441" s="1"/>
    </row>
    <row r="442" spans="1:28" s="219" customFormat="1" ht="51.75" hidden="1" customHeight="1" x14ac:dyDescent="0.35">
      <c r="A442" s="247"/>
      <c r="B442" s="247"/>
      <c r="C442" s="249"/>
      <c r="D442" s="247"/>
      <c r="E442" s="247"/>
      <c r="F442" s="247"/>
      <c r="G442" s="247"/>
      <c r="H442" s="247"/>
      <c r="I442" s="247"/>
      <c r="J442" s="247"/>
      <c r="K442" s="247"/>
      <c r="L442" s="247"/>
      <c r="M442" s="114"/>
      <c r="N442" s="114"/>
      <c r="O442" s="188"/>
      <c r="P442" s="247"/>
      <c r="Q442" s="247"/>
      <c r="R442" s="247"/>
      <c r="S442" s="247"/>
      <c r="T442" s="247"/>
      <c r="U442" s="247"/>
      <c r="V442" s="224"/>
      <c r="W442" s="224"/>
      <c r="Y442" s="221"/>
      <c r="Z442"/>
      <c r="AA442"/>
      <c r="AB442" s="1"/>
    </row>
    <row r="443" spans="1:28" s="219" customFormat="1" ht="51.75" hidden="1" customHeight="1" x14ac:dyDescent="0.35">
      <c r="A443" s="247"/>
      <c r="B443" s="247"/>
      <c r="C443" s="249"/>
      <c r="D443" s="247"/>
      <c r="E443" s="247"/>
      <c r="F443" s="247"/>
      <c r="G443" s="247"/>
      <c r="H443" s="247"/>
      <c r="I443" s="247"/>
      <c r="J443" s="247"/>
      <c r="K443" s="247"/>
      <c r="L443" s="247"/>
      <c r="M443" s="114"/>
      <c r="N443" s="114"/>
      <c r="O443" s="188"/>
      <c r="P443" s="247"/>
      <c r="Q443" s="247"/>
      <c r="R443" s="247"/>
      <c r="S443" s="247"/>
      <c r="T443" s="247"/>
      <c r="U443" s="247"/>
      <c r="V443" s="224"/>
      <c r="W443" s="224"/>
      <c r="Y443" s="221"/>
      <c r="Z443"/>
      <c r="AA443"/>
      <c r="AB443" s="1"/>
    </row>
    <row r="444" spans="1:28" s="219" customFormat="1" ht="51.75" hidden="1" customHeight="1" x14ac:dyDescent="0.35">
      <c r="A444" s="247"/>
      <c r="B444" s="247"/>
      <c r="C444" s="249"/>
      <c r="D444" s="247"/>
      <c r="E444" s="247"/>
      <c r="F444" s="247"/>
      <c r="G444" s="247"/>
      <c r="H444" s="247"/>
      <c r="I444" s="247"/>
      <c r="J444" s="247"/>
      <c r="K444" s="247"/>
      <c r="L444" s="247"/>
      <c r="M444" s="114"/>
      <c r="N444" s="114"/>
      <c r="O444" s="188"/>
      <c r="P444" s="247"/>
      <c r="Q444" s="247"/>
      <c r="R444" s="247"/>
      <c r="S444" s="247"/>
      <c r="T444" s="247"/>
      <c r="U444" s="247"/>
      <c r="V444" s="224"/>
      <c r="W444" s="224"/>
      <c r="Y444" s="221"/>
      <c r="Z444"/>
      <c r="AA444"/>
      <c r="AB444" s="1"/>
    </row>
    <row r="445" spans="1:28" s="219" customFormat="1" ht="51.75" hidden="1" customHeight="1" x14ac:dyDescent="0.35">
      <c r="A445" s="247"/>
      <c r="B445" s="247"/>
      <c r="C445" s="249"/>
      <c r="D445" s="247"/>
      <c r="E445" s="247"/>
      <c r="F445" s="247"/>
      <c r="G445" s="247"/>
      <c r="H445" s="247"/>
      <c r="I445" s="247"/>
      <c r="J445" s="247"/>
      <c r="K445" s="247"/>
      <c r="L445" s="247"/>
      <c r="M445" s="114"/>
      <c r="N445" s="114"/>
      <c r="O445" s="188"/>
      <c r="P445" s="247"/>
      <c r="Q445" s="247"/>
      <c r="R445" s="247"/>
      <c r="S445" s="247"/>
      <c r="T445" s="247"/>
      <c r="U445" s="247"/>
      <c r="V445" s="224"/>
      <c r="W445" s="224"/>
      <c r="Y445" s="221"/>
      <c r="Z445"/>
      <c r="AA445"/>
      <c r="AB445" s="1"/>
    </row>
    <row r="446" spans="1:28" s="219" customFormat="1" ht="51.75" hidden="1" customHeight="1" x14ac:dyDescent="0.35">
      <c r="A446" s="247"/>
      <c r="B446" s="247"/>
      <c r="C446" s="249"/>
      <c r="D446" s="247"/>
      <c r="E446" s="247"/>
      <c r="F446" s="247"/>
      <c r="G446" s="247"/>
      <c r="H446" s="247"/>
      <c r="I446" s="247"/>
      <c r="J446" s="247"/>
      <c r="K446" s="247"/>
      <c r="L446" s="247"/>
      <c r="M446" s="114"/>
      <c r="N446" s="114"/>
      <c r="O446" s="188"/>
      <c r="P446" s="247"/>
      <c r="Q446" s="247"/>
      <c r="R446" s="247"/>
      <c r="S446" s="247"/>
      <c r="T446" s="247"/>
      <c r="U446" s="247"/>
      <c r="V446" s="224"/>
      <c r="W446" s="224"/>
      <c r="Y446" s="221"/>
      <c r="Z446"/>
      <c r="AA446"/>
      <c r="AB446" s="1"/>
    </row>
    <row r="447" spans="1:28" s="219" customFormat="1" ht="51.75" hidden="1" customHeight="1" x14ac:dyDescent="0.35">
      <c r="A447" s="247"/>
      <c r="B447" s="247"/>
      <c r="C447" s="249"/>
      <c r="D447" s="247"/>
      <c r="E447" s="247"/>
      <c r="F447" s="247"/>
      <c r="G447" s="247"/>
      <c r="H447" s="247"/>
      <c r="I447" s="247"/>
      <c r="J447" s="247"/>
      <c r="K447" s="247"/>
      <c r="L447" s="247"/>
      <c r="M447" s="114"/>
      <c r="N447" s="114"/>
      <c r="O447" s="188"/>
      <c r="P447" s="247"/>
      <c r="Q447" s="247"/>
      <c r="R447" s="247"/>
      <c r="S447" s="247"/>
      <c r="T447" s="247"/>
      <c r="U447" s="247"/>
      <c r="V447" s="224"/>
      <c r="W447" s="224"/>
      <c r="Y447" s="221"/>
      <c r="Z447"/>
      <c r="AA447"/>
      <c r="AB447" s="1"/>
    </row>
    <row r="448" spans="1:28" s="219" customFormat="1" ht="51.75" hidden="1" customHeight="1" x14ac:dyDescent="0.35">
      <c r="A448" s="247"/>
      <c r="B448" s="247"/>
      <c r="C448" s="249"/>
      <c r="D448" s="247"/>
      <c r="E448" s="247"/>
      <c r="F448" s="247"/>
      <c r="G448" s="247"/>
      <c r="H448" s="247"/>
      <c r="I448" s="247"/>
      <c r="J448" s="247"/>
      <c r="K448" s="247"/>
      <c r="L448" s="247"/>
      <c r="M448" s="114"/>
      <c r="N448" s="114"/>
      <c r="O448" s="188"/>
      <c r="P448" s="247"/>
      <c r="Q448" s="247"/>
      <c r="R448" s="247"/>
      <c r="S448" s="247"/>
      <c r="T448" s="247"/>
      <c r="U448" s="247"/>
      <c r="V448" s="224"/>
      <c r="W448" s="224"/>
      <c r="Y448" s="221"/>
      <c r="Z448"/>
      <c r="AA448"/>
      <c r="AB448" s="1"/>
    </row>
    <row r="449" spans="1:28" s="219" customFormat="1" ht="51.75" hidden="1" customHeight="1" x14ac:dyDescent="0.35">
      <c r="A449" s="247"/>
      <c r="B449" s="247"/>
      <c r="C449" s="249"/>
      <c r="D449" s="247"/>
      <c r="E449" s="247"/>
      <c r="F449" s="247"/>
      <c r="G449" s="247"/>
      <c r="H449" s="247"/>
      <c r="I449" s="247"/>
      <c r="J449" s="247"/>
      <c r="K449" s="247"/>
      <c r="L449" s="247"/>
      <c r="M449" s="114"/>
      <c r="N449" s="114"/>
      <c r="O449" s="188"/>
      <c r="P449" s="247"/>
      <c r="Q449" s="247"/>
      <c r="R449" s="247"/>
      <c r="S449" s="247"/>
      <c r="T449" s="247"/>
      <c r="U449" s="247"/>
      <c r="V449" s="224"/>
      <c r="W449" s="224"/>
      <c r="Y449" s="221"/>
      <c r="Z449"/>
      <c r="AA449"/>
      <c r="AB449" s="1"/>
    </row>
    <row r="450" spans="1:28" s="219" customFormat="1" ht="51.75" hidden="1" customHeight="1" x14ac:dyDescent="0.35">
      <c r="A450" s="247"/>
      <c r="B450" s="247"/>
      <c r="C450" s="249"/>
      <c r="D450" s="247"/>
      <c r="E450" s="247"/>
      <c r="F450" s="247"/>
      <c r="G450" s="247"/>
      <c r="H450" s="247"/>
      <c r="I450" s="247"/>
      <c r="J450" s="247"/>
      <c r="K450" s="247"/>
      <c r="L450" s="247"/>
      <c r="M450" s="114"/>
      <c r="N450" s="114"/>
      <c r="O450" s="188"/>
      <c r="P450" s="247"/>
      <c r="Q450" s="247"/>
      <c r="R450" s="247"/>
      <c r="S450" s="247"/>
      <c r="T450" s="247"/>
      <c r="U450" s="247"/>
      <c r="V450" s="224"/>
      <c r="W450" s="224"/>
      <c r="Y450" s="221"/>
      <c r="Z450"/>
      <c r="AA450"/>
      <c r="AB450" s="1"/>
    </row>
    <row r="451" spans="1:28" s="219" customFormat="1" ht="51.75" hidden="1" customHeight="1" x14ac:dyDescent="0.35">
      <c r="A451" s="247"/>
      <c r="B451" s="247"/>
      <c r="C451" s="249"/>
      <c r="D451" s="247"/>
      <c r="E451" s="247"/>
      <c r="F451" s="247"/>
      <c r="G451" s="247"/>
      <c r="H451" s="247"/>
      <c r="I451" s="247"/>
      <c r="J451" s="247"/>
      <c r="K451" s="247"/>
      <c r="L451" s="247"/>
      <c r="M451" s="114"/>
      <c r="N451" s="114"/>
      <c r="O451" s="188"/>
      <c r="P451" s="247"/>
      <c r="Q451" s="247"/>
      <c r="R451" s="247"/>
      <c r="S451" s="247"/>
      <c r="T451" s="247"/>
      <c r="U451" s="247"/>
      <c r="V451" s="224"/>
      <c r="W451" s="224"/>
      <c r="Y451" s="221"/>
      <c r="Z451"/>
      <c r="AA451"/>
      <c r="AB451" s="1"/>
    </row>
    <row r="452" spans="1:28" s="219" customFormat="1" ht="51.75" hidden="1" customHeight="1" x14ac:dyDescent="0.35">
      <c r="A452" s="247"/>
      <c r="B452" s="247"/>
      <c r="C452" s="249"/>
      <c r="D452" s="247"/>
      <c r="E452" s="247"/>
      <c r="F452" s="247"/>
      <c r="G452" s="247"/>
      <c r="H452" s="247"/>
      <c r="I452" s="247"/>
      <c r="J452" s="247"/>
      <c r="K452" s="247"/>
      <c r="L452" s="247"/>
      <c r="M452" s="114"/>
      <c r="N452" s="114"/>
      <c r="O452" s="188"/>
      <c r="P452" s="247"/>
      <c r="Q452" s="247"/>
      <c r="R452" s="247"/>
      <c r="S452" s="247"/>
      <c r="T452" s="247"/>
      <c r="U452" s="247"/>
      <c r="V452" s="224"/>
      <c r="W452" s="224"/>
      <c r="Y452" s="221"/>
      <c r="Z452"/>
      <c r="AA452"/>
      <c r="AB452" s="1"/>
    </row>
    <row r="453" spans="1:28" s="219" customFormat="1" ht="51.75" hidden="1" customHeight="1" x14ac:dyDescent="0.35">
      <c r="A453" s="247"/>
      <c r="B453" s="247"/>
      <c r="C453" s="249"/>
      <c r="D453" s="247"/>
      <c r="E453" s="247"/>
      <c r="F453" s="247"/>
      <c r="G453" s="247"/>
      <c r="H453" s="247"/>
      <c r="I453" s="247"/>
      <c r="J453" s="247"/>
      <c r="K453" s="247"/>
      <c r="L453" s="247"/>
      <c r="M453" s="114"/>
      <c r="N453" s="114"/>
      <c r="O453" s="188"/>
      <c r="P453" s="247"/>
      <c r="Q453" s="247"/>
      <c r="R453" s="247"/>
      <c r="S453" s="247"/>
      <c r="T453" s="247"/>
      <c r="U453" s="247"/>
      <c r="V453" s="224"/>
      <c r="W453" s="224"/>
      <c r="Y453" s="221"/>
      <c r="Z453"/>
      <c r="AA453"/>
      <c r="AB453" s="1"/>
    </row>
    <row r="454" spans="1:28" s="219" customFormat="1" ht="51.75" hidden="1" customHeight="1" x14ac:dyDescent="0.35">
      <c r="A454" s="247"/>
      <c r="B454" s="247"/>
      <c r="C454" s="249"/>
      <c r="D454" s="247"/>
      <c r="E454" s="247"/>
      <c r="F454" s="247"/>
      <c r="G454" s="247"/>
      <c r="H454" s="247"/>
      <c r="I454" s="247"/>
      <c r="J454" s="247"/>
      <c r="K454" s="247"/>
      <c r="L454" s="247"/>
      <c r="M454" s="114"/>
      <c r="N454" s="114"/>
      <c r="O454" s="188"/>
      <c r="P454" s="247"/>
      <c r="Q454" s="247"/>
      <c r="R454" s="247"/>
      <c r="S454" s="247"/>
      <c r="T454" s="247"/>
      <c r="U454" s="247"/>
      <c r="V454" s="224"/>
      <c r="W454" s="224"/>
      <c r="Y454" s="221"/>
      <c r="Z454"/>
      <c r="AA454"/>
      <c r="AB454" s="1"/>
    </row>
    <row r="455" spans="1:28" s="219" customFormat="1" ht="51.75" hidden="1" customHeight="1" x14ac:dyDescent="0.35">
      <c r="A455" s="247"/>
      <c r="B455" s="247"/>
      <c r="C455" s="249"/>
      <c r="D455" s="247"/>
      <c r="E455" s="247"/>
      <c r="F455" s="247"/>
      <c r="G455" s="247"/>
      <c r="H455" s="247"/>
      <c r="I455" s="247"/>
      <c r="J455" s="247"/>
      <c r="K455" s="247"/>
      <c r="L455" s="247"/>
      <c r="M455" s="114"/>
      <c r="N455" s="114"/>
      <c r="O455" s="188"/>
      <c r="P455" s="247"/>
      <c r="Q455" s="247"/>
      <c r="R455" s="247"/>
      <c r="S455" s="247"/>
      <c r="T455" s="247"/>
      <c r="U455" s="247"/>
      <c r="V455" s="224"/>
      <c r="W455" s="224"/>
      <c r="Y455" s="221"/>
      <c r="Z455"/>
      <c r="AA455"/>
      <c r="AB455" s="1"/>
    </row>
    <row r="456" spans="1:28" s="219" customFormat="1" ht="51.75" hidden="1" customHeight="1" x14ac:dyDescent="0.35">
      <c r="A456" s="247"/>
      <c r="B456" s="247"/>
      <c r="C456" s="249"/>
      <c r="D456" s="247"/>
      <c r="E456" s="247"/>
      <c r="F456" s="247"/>
      <c r="G456" s="247"/>
      <c r="H456" s="247"/>
      <c r="I456" s="247"/>
      <c r="J456" s="247"/>
      <c r="K456" s="247"/>
      <c r="L456" s="247"/>
      <c r="M456" s="114"/>
      <c r="N456" s="114"/>
      <c r="O456" s="188"/>
      <c r="P456" s="247"/>
      <c r="Q456" s="247"/>
      <c r="R456" s="247"/>
      <c r="S456" s="247"/>
      <c r="T456" s="247"/>
      <c r="U456" s="247"/>
      <c r="V456" s="224"/>
      <c r="W456" s="224"/>
      <c r="Y456" s="221"/>
      <c r="Z456"/>
      <c r="AA456"/>
      <c r="AB456" s="1"/>
    </row>
    <row r="457" spans="1:28" s="219" customFormat="1" ht="51.75" hidden="1" customHeight="1" x14ac:dyDescent="0.35">
      <c r="A457" s="247"/>
      <c r="B457" s="247"/>
      <c r="C457" s="249"/>
      <c r="D457" s="247"/>
      <c r="E457" s="247"/>
      <c r="F457" s="247"/>
      <c r="G457" s="247"/>
      <c r="H457" s="247"/>
      <c r="I457" s="247"/>
      <c r="J457" s="247"/>
      <c r="K457" s="247"/>
      <c r="L457" s="247"/>
      <c r="M457" s="114"/>
      <c r="N457" s="114"/>
      <c r="O457" s="188"/>
      <c r="P457" s="247"/>
      <c r="Q457" s="247"/>
      <c r="R457" s="247"/>
      <c r="S457" s="247"/>
      <c r="T457" s="247"/>
      <c r="U457" s="247"/>
      <c r="V457" s="224"/>
      <c r="W457" s="224"/>
      <c r="Y457" s="221"/>
      <c r="Z457"/>
      <c r="AA457"/>
      <c r="AB457" s="1"/>
    </row>
    <row r="458" spans="1:28" s="219" customFormat="1" ht="51.75" hidden="1" customHeight="1" x14ac:dyDescent="0.35">
      <c r="A458" s="247"/>
      <c r="B458" s="247"/>
      <c r="C458" s="249"/>
      <c r="D458" s="247"/>
      <c r="E458" s="247"/>
      <c r="F458" s="247"/>
      <c r="G458" s="247"/>
      <c r="H458" s="247"/>
      <c r="I458" s="247"/>
      <c r="J458" s="247"/>
      <c r="K458" s="247"/>
      <c r="L458" s="247"/>
      <c r="M458" s="114"/>
      <c r="N458" s="114"/>
      <c r="O458" s="188"/>
      <c r="P458" s="247"/>
      <c r="Q458" s="247"/>
      <c r="R458" s="247"/>
      <c r="S458" s="247"/>
      <c r="T458" s="247"/>
      <c r="U458" s="247"/>
      <c r="V458" s="224"/>
      <c r="W458" s="224"/>
      <c r="Y458" s="221"/>
      <c r="Z458"/>
      <c r="AA458"/>
      <c r="AB458" s="1"/>
    </row>
    <row r="459" spans="1:28" s="219" customFormat="1" ht="51.75" hidden="1" customHeight="1" x14ac:dyDescent="0.35">
      <c r="A459" s="247"/>
      <c r="B459" s="247"/>
      <c r="C459" s="249"/>
      <c r="D459" s="247"/>
      <c r="E459" s="247"/>
      <c r="F459" s="247"/>
      <c r="G459" s="247"/>
      <c r="H459" s="247"/>
      <c r="I459" s="247"/>
      <c r="J459" s="247"/>
      <c r="K459" s="247"/>
      <c r="L459" s="247"/>
      <c r="M459" s="114"/>
      <c r="N459" s="114"/>
      <c r="O459" s="188"/>
      <c r="P459" s="247"/>
      <c r="Q459" s="247"/>
      <c r="R459" s="247"/>
      <c r="S459" s="247"/>
      <c r="T459" s="247"/>
      <c r="U459" s="247"/>
      <c r="V459" s="224"/>
      <c r="W459" s="224"/>
      <c r="Y459" s="221"/>
      <c r="Z459"/>
      <c r="AA459"/>
      <c r="AB459" s="1"/>
    </row>
    <row r="460" spans="1:28" s="219" customFormat="1" ht="51.75" hidden="1" customHeight="1" x14ac:dyDescent="0.35">
      <c r="A460" s="247"/>
      <c r="B460" s="247"/>
      <c r="C460" s="249"/>
      <c r="D460" s="247"/>
      <c r="E460" s="247"/>
      <c r="F460" s="247"/>
      <c r="G460" s="247"/>
      <c r="H460" s="247"/>
      <c r="I460" s="247"/>
      <c r="J460" s="247"/>
      <c r="K460" s="247"/>
      <c r="L460" s="247"/>
      <c r="M460" s="114"/>
      <c r="N460" s="114"/>
      <c r="O460" s="188"/>
      <c r="P460" s="247"/>
      <c r="Q460" s="247"/>
      <c r="R460" s="247"/>
      <c r="S460" s="247"/>
      <c r="T460" s="247"/>
      <c r="U460" s="247"/>
      <c r="V460" s="224"/>
      <c r="W460" s="224"/>
      <c r="Y460" s="221"/>
      <c r="Z460"/>
      <c r="AA460"/>
      <c r="AB460" s="1"/>
    </row>
    <row r="461" spans="1:28" s="219" customFormat="1" ht="51.75" hidden="1" customHeight="1" x14ac:dyDescent="0.35">
      <c r="A461" s="247"/>
      <c r="B461" s="247"/>
      <c r="C461" s="249"/>
      <c r="D461" s="247"/>
      <c r="E461" s="247"/>
      <c r="F461" s="247"/>
      <c r="G461" s="247"/>
      <c r="H461" s="247"/>
      <c r="I461" s="247"/>
      <c r="J461" s="247"/>
      <c r="K461" s="247"/>
      <c r="L461" s="247"/>
      <c r="M461" s="114"/>
      <c r="N461" s="114"/>
      <c r="O461" s="188"/>
      <c r="P461" s="247"/>
      <c r="Q461" s="247"/>
      <c r="R461" s="247"/>
      <c r="S461" s="247"/>
      <c r="T461" s="247"/>
      <c r="U461" s="247"/>
      <c r="V461" s="224"/>
      <c r="W461" s="224"/>
      <c r="Y461" s="221"/>
      <c r="Z461"/>
      <c r="AA461"/>
      <c r="AB461" s="1"/>
    </row>
    <row r="462" spans="1:28" s="219" customFormat="1" ht="51.75" hidden="1" customHeight="1" x14ac:dyDescent="0.35">
      <c r="A462" s="247"/>
      <c r="B462" s="247"/>
      <c r="C462" s="249"/>
      <c r="D462" s="247"/>
      <c r="E462" s="247"/>
      <c r="F462" s="247"/>
      <c r="G462" s="247"/>
      <c r="H462" s="247"/>
      <c r="I462" s="247"/>
      <c r="J462" s="247"/>
      <c r="K462" s="247"/>
      <c r="L462" s="247"/>
      <c r="M462" s="114"/>
      <c r="N462" s="114"/>
      <c r="O462" s="188"/>
      <c r="P462" s="247"/>
      <c r="Q462" s="247"/>
      <c r="R462" s="247"/>
      <c r="S462" s="247"/>
      <c r="T462" s="247"/>
      <c r="U462" s="247"/>
      <c r="V462" s="224"/>
      <c r="W462" s="224"/>
      <c r="Y462" s="221"/>
      <c r="Z462"/>
      <c r="AA462"/>
      <c r="AB462" s="1"/>
    </row>
    <row r="463" spans="1:28" s="219" customFormat="1" ht="51.75" hidden="1" customHeight="1" x14ac:dyDescent="0.35">
      <c r="A463" s="247"/>
      <c r="B463" s="247"/>
      <c r="C463" s="249"/>
      <c r="D463" s="247"/>
      <c r="E463" s="247"/>
      <c r="F463" s="247"/>
      <c r="G463" s="247"/>
      <c r="H463" s="247"/>
      <c r="I463" s="247"/>
      <c r="J463" s="247"/>
      <c r="K463" s="247"/>
      <c r="L463" s="247"/>
      <c r="M463" s="114"/>
      <c r="N463" s="114"/>
      <c r="O463" s="188"/>
      <c r="P463" s="247"/>
      <c r="Q463" s="247"/>
      <c r="R463" s="247"/>
      <c r="S463" s="247"/>
      <c r="T463" s="247"/>
      <c r="U463" s="247"/>
      <c r="V463" s="224"/>
      <c r="W463" s="224"/>
      <c r="Y463" s="221"/>
      <c r="Z463"/>
      <c r="AA463"/>
      <c r="AB463" s="1"/>
    </row>
    <row r="464" spans="1:28" s="219" customFormat="1" ht="51.75" hidden="1" customHeight="1" x14ac:dyDescent="0.35">
      <c r="A464" s="247"/>
      <c r="B464" s="247"/>
      <c r="C464" s="249"/>
      <c r="D464" s="247"/>
      <c r="E464" s="247"/>
      <c r="F464" s="247"/>
      <c r="G464" s="247"/>
      <c r="H464" s="247"/>
      <c r="I464" s="247"/>
      <c r="J464" s="247"/>
      <c r="K464" s="247"/>
      <c r="L464" s="247"/>
      <c r="M464" s="114"/>
      <c r="N464" s="114"/>
      <c r="O464" s="188"/>
      <c r="P464" s="247"/>
      <c r="Q464" s="247"/>
      <c r="R464" s="247"/>
      <c r="S464" s="247"/>
      <c r="T464" s="247"/>
      <c r="U464" s="247"/>
      <c r="V464" s="224"/>
      <c r="W464" s="224"/>
      <c r="Y464" s="221"/>
      <c r="Z464"/>
      <c r="AA464"/>
      <c r="AB464" s="1"/>
    </row>
    <row r="465" spans="1:28" s="219" customFormat="1" ht="51.75" hidden="1" customHeight="1" x14ac:dyDescent="0.35">
      <c r="A465" s="247"/>
      <c r="B465" s="247"/>
      <c r="C465" s="249"/>
      <c r="D465" s="247"/>
      <c r="E465" s="247"/>
      <c r="F465" s="247"/>
      <c r="G465" s="247"/>
      <c r="H465" s="247"/>
      <c r="I465" s="247"/>
      <c r="J465" s="247"/>
      <c r="K465" s="247"/>
      <c r="L465" s="247"/>
      <c r="M465" s="114"/>
      <c r="N465" s="114"/>
      <c r="O465" s="188"/>
      <c r="P465" s="247"/>
      <c r="Q465" s="247"/>
      <c r="R465" s="247"/>
      <c r="S465" s="247"/>
      <c r="T465" s="247"/>
      <c r="U465" s="247"/>
      <c r="V465" s="248"/>
      <c r="W465" s="224"/>
      <c r="Y465" s="221"/>
      <c r="Z465"/>
      <c r="AA465"/>
      <c r="AB465" s="1"/>
    </row>
  </sheetData>
  <protectedRanges>
    <protectedRange password="E1A2" sqref="AB2 Z136 Y2:Z2 Z139" name="Range1"/>
    <protectedRange password="E1A2" sqref="Z140 Z126:Z127 Y3:Z116 Z117:Z124 Z130:Z135 Y117:Y237" name="Range1_1"/>
    <protectedRange password="E1A2" sqref="Z125" name="Range1_2"/>
    <protectedRange password="E1A2" sqref="Z128" name="Range1_3"/>
    <protectedRange password="E1A2" sqref="Z129" name="Range1_4"/>
    <protectedRange password="E1A2" sqref="Z137:Z138" name="Range1_5"/>
    <protectedRange password="E1A2" sqref="Z221:Z222 Z212:Z214 Z199:Z206 Z197 Z191:Z195 Z181:Z189 Z159:Z166 Z144:Z147 Z142" name="Range1_6"/>
    <protectedRange password="E1A2" sqref="Z235 Z232 Z228:Z229" name="Range1_7"/>
    <protectedRange password="E1A2" sqref="Z237" name="Range1_8"/>
    <protectedRange password="E1A2" sqref="N119:O119" name="Range1_1_3_1_2"/>
    <protectedRange password="E1A2" sqref="O193:O196" name="Range1_1_3_78_4"/>
    <protectedRange password="E1A2" sqref="O222" name="Range1_1_3_92_4"/>
    <protectedRange password="E1A2" sqref="N222" name="Range1_10_1_3_4"/>
    <protectedRange password="E1A2" sqref="O229" name="Range1_1_3_95_4"/>
    <protectedRange password="E1A2" sqref="O220" name="Range1_1_3_88"/>
    <protectedRange password="E1A2" sqref="O223" name="Range1_1_3_83_1"/>
    <protectedRange password="E1A2" sqref="N223" name="Range1_11_2_1_1"/>
    <protectedRange password="E1A2" sqref="L185 L217 L3:L120" name="Range1_1_8_1_2_1"/>
    <protectedRange password="E1A2" sqref="N137 N3 N13:N31 N35:N36 N38:N42 N57:N59 N68 N72:N95 N97:N108 N44:N46 N61:N65" name="Range1_1_2_2_1_1"/>
    <protectedRange password="E1A2" sqref="O137 O3 O13:O31 O35:O36 O38:O42 O57:O59 O68 O72:O95 O97:O108 O44:O46 O61:O65" name="Range1_1_8_1_1_1_1"/>
    <protectedRange password="E1A2" sqref="O114:O118" name="Range1_1_3_14_1_1_1"/>
    <protectedRange password="E1A2" sqref="N114:N118" name="Range1_1_7_1_1_1_1"/>
    <protectedRange password="E1A2" sqref="O124:O127 O135:O136" name="Range1_1_3_5_1_1"/>
    <protectedRange password="E1A2" sqref="N124:N127 N135:N136" name="Range1_1_4_1_1_1"/>
    <protectedRange password="E1A2" sqref="O218" name="Range1_1_2_2_3"/>
    <protectedRange password="E1A2" sqref="O219" name="Range1_1_3_74_1_1_1"/>
    <protectedRange password="E1A2" sqref="O230" name="Range1_1_3_73_3"/>
    <protectedRange password="E1A2" sqref="O231" name="Range1_1_3_74_1_2"/>
    <protectedRange password="E1A2" sqref="O209" name="Range1_1_3_70_1"/>
    <protectedRange password="E1A2" sqref="N209" name="Range1_6_15_1_1"/>
    <protectedRange password="E1A2" sqref="N4:N8" name="Range1_1_2_2"/>
    <protectedRange password="E1A2" sqref="O4:O8" name="Range1_1_8_1_1"/>
    <protectedRange password="E1A2" sqref="N9" name="Range1_1_2_2_5"/>
    <protectedRange password="E1A2" sqref="O9" name="Range1_1_8_1_1_4"/>
    <protectedRange password="E1A2" sqref="N10" name="Range1_1_2_2_6"/>
    <protectedRange password="E1A2" sqref="O10" name="Range1_1_8_1_1_5"/>
    <protectedRange password="E1A2" sqref="N11" name="Range1_1_2_2_7"/>
    <protectedRange password="E1A2" sqref="O11" name="Range1_1_8_1_1_6"/>
    <protectedRange password="E1A2" sqref="N12" name="Range1_1_2_2_8"/>
    <protectedRange password="E1A2" sqref="O12" name="Range1_1_8_1_1_7"/>
    <protectedRange password="E1A2" sqref="N32" name="Range1_1_2_2_9"/>
    <protectedRange password="E1A2" sqref="O32" name="Range1_1_8_1_1_8"/>
    <protectedRange password="E1A2" sqref="N33" name="Range1_1_2_2_10"/>
    <protectedRange password="E1A2" sqref="O33" name="Range1_1_8_1_1_9"/>
    <protectedRange password="E1A2" sqref="N34" name="Range1_1_2_2_11"/>
    <protectedRange password="E1A2" sqref="O34" name="Range1_1_8_1_1_10"/>
    <protectedRange password="E1A2" sqref="N37" name="Range1_1_2_2_12"/>
    <protectedRange password="E1A2" sqref="O37" name="Range1_1_8_1_1_11"/>
    <protectedRange password="E1A2" sqref="N47:N53" name="Range1_1_2_2_13"/>
    <protectedRange password="E1A2" sqref="O47:O53" name="Range1_1_8_1_1_12"/>
    <protectedRange password="E1A2" sqref="N54" name="Range1_1_2_2_14"/>
    <protectedRange password="E1A2" sqref="O54" name="Range1_1_8_1_1_13"/>
    <protectedRange password="E1A2" sqref="N55" name="Range1_1_2_2_15"/>
    <protectedRange password="E1A2" sqref="O55" name="Range1_1_8_1_1_14"/>
    <protectedRange password="E1A2" sqref="N56" name="Range1_1_2_2_16"/>
    <protectedRange password="E1A2" sqref="O56" name="Range1_1_8_1_1_15"/>
    <protectedRange password="E1A2" sqref="N66" name="Range1_1_2_2_18"/>
    <protectedRange password="E1A2" sqref="O66" name="Range1_1_8_1_1_17"/>
    <protectedRange password="E1A2" sqref="N67" name="Range1_1_2_2_19"/>
    <protectedRange password="E1A2" sqref="O67" name="Range1_1_8_1_1_18"/>
    <protectedRange password="E1A2" sqref="N69" name="Range1_1_2_2_20"/>
    <protectedRange password="E1A2" sqref="O69" name="Range1_1_8_1_1_19"/>
    <protectedRange password="E1A2" sqref="N70" name="Range1_1_2_2_21"/>
    <protectedRange password="E1A2" sqref="O70" name="Range1_1_8_1_1_20"/>
    <protectedRange password="E1A2" sqref="N71" name="Range1_1_2_2_22"/>
    <protectedRange password="E1A2" sqref="O71" name="Range1_1_8_1_1_21"/>
    <protectedRange password="E1A2" sqref="N96" name="Range1_1_2_2_25"/>
    <protectedRange password="E1A2" sqref="O96" name="Range1_1_8_1_1_24"/>
    <protectedRange password="E1A2" sqref="N109" name="Range1_1_2_2_26"/>
    <protectedRange password="E1A2" sqref="O109" name="Range1_1_8_1_1_25"/>
    <protectedRange password="E1A2" sqref="N110" name="Range1_1_2_2_27"/>
    <protectedRange password="E1A2" sqref="O110" name="Range1_1_8_1_1_26"/>
    <protectedRange password="E1A2" sqref="N111" name="Range1_1_2_2_28"/>
    <protectedRange password="E1A2" sqref="O111" name="Range1_1_8_1_1_27"/>
    <protectedRange password="E1A2" sqref="N112" name="Range1_1_2_2_29"/>
    <protectedRange password="E1A2" sqref="O112" name="Range1_1_8_1_1_28"/>
    <protectedRange password="E1A2" sqref="N113" name="Range1_1_2_2_30"/>
    <protectedRange password="E1A2" sqref="O113" name="Range1_1_8_1_1_29"/>
    <protectedRange password="E1A2" sqref="N129" name="Range1_1_2_2_35"/>
    <protectedRange password="E1A2" sqref="O129" name="Range1_1_8_1_1_34"/>
    <protectedRange password="E1A2" sqref="N130" name="Range1_1_2_2_36"/>
    <protectedRange password="E1A2" sqref="O130" name="Range1_1_8_1_1_35"/>
    <protectedRange password="E1A2" sqref="N131" name="Range1_1_2_2_37"/>
    <protectedRange password="E1A2" sqref="O131" name="Range1_1_8_1_1_36"/>
    <protectedRange password="E1A2" sqref="N132" name="Range1_1_2_2_38"/>
    <protectedRange password="E1A2" sqref="O132" name="Range1_1_8_1_1_37"/>
    <protectedRange password="E1A2" sqref="N133" name="Range1_1_2_2_39"/>
    <protectedRange password="E1A2" sqref="O133" name="Range1_1_8_1_1_38"/>
    <protectedRange password="E1A2" sqref="N134" name="Range1_1_2_2_40"/>
    <protectedRange password="E1A2" sqref="O134" name="Range1_1_8_1_1_39"/>
    <protectedRange password="E1A2" sqref="N142:N143" name="Range1_1_2_2_41"/>
    <protectedRange password="E1A2" sqref="O142:O143" name="Range1_1_8_1_1_40"/>
    <protectedRange password="E1A2" sqref="N139" name="Range1_1_2_2_42"/>
    <protectedRange password="E1A2" sqref="O139" name="Range1_1_8_1_1_41"/>
    <protectedRange password="E1A2" sqref="N141" name="Range1_1_2_2_43"/>
    <protectedRange password="E1A2" sqref="O141" name="Range1_1_8_1_1_42"/>
    <protectedRange password="E1A2" sqref="N140 N43" name="Range1_1_2_2_44"/>
    <protectedRange password="E1A2" sqref="O140 O43" name="Range1_1_8_1_1_43"/>
    <protectedRange password="E1A2" sqref="N147:O147" name="Range1_1_3_2_1"/>
    <protectedRange password="E1A2" sqref="N146:O146" name="Range1_1_3_2_1_1"/>
    <protectedRange password="E1A2" sqref="N145" name="Range1_1_2_2_45"/>
    <protectedRange password="E1A2" sqref="O145" name="Range1_1_8_1_1_44"/>
    <protectedRange password="E1A2" sqref="N144" name="Range1_1_2_2_46"/>
    <protectedRange password="E1A2" sqref="O144" name="Range1_1_8_1_1_45"/>
    <protectedRange password="E1A2" sqref="N138" name="Range1_1_2_2_48"/>
    <protectedRange password="E1A2" sqref="O138" name="Range1_1_8_1_1_47"/>
    <protectedRange password="E1A2" sqref="N128" name="Range1_1_2_2_49"/>
    <protectedRange password="E1A2" sqref="O128" name="Range1_1_8_1_1_48"/>
    <protectedRange password="E1A2" sqref="N148" name="Range1_1_2_2_50"/>
    <protectedRange password="E1A2" sqref="O148" name="Range1_1_8_1_1_49"/>
    <protectedRange password="E1A2" sqref="N149 N151:N152" name="Range1_1_2_2_51"/>
    <protectedRange password="E1A2" sqref="O149 O151:O152" name="Range1_1_8_1_1_50"/>
    <protectedRange password="E1A2" sqref="N153" name="Range1_1_2_2_52"/>
    <protectedRange password="E1A2" sqref="O153" name="Range1_1_8_1_1_51"/>
    <protectedRange password="E1A2" sqref="N154" name="Range1_1_2_2_1_1_1"/>
    <protectedRange password="E1A2" sqref="O154" name="Range1_1_8_1_1_1_1_1"/>
    <protectedRange password="E1A2" sqref="N155" name="Range1_1_2_2_1_1_2"/>
    <protectedRange password="E1A2" sqref="O155" name="Range1_1_8_1_1_1_1_2"/>
    <protectedRange password="E1A2" sqref="N156" name="Range1_1_2_2_1_1_3"/>
    <protectedRange password="E1A2" sqref="O156" name="Range1_1_8_1_1_1_1_3"/>
    <protectedRange password="E1A2" sqref="O157" name="Range1_1_3_8_1"/>
    <protectedRange password="E1A2" sqref="N157" name="Range1_1_4_4_1"/>
    <protectedRange password="E1A2" sqref="O158" name="Range1_1_3_8_1_1"/>
    <protectedRange password="E1A2" sqref="N158" name="Range1_1_4_4_1_1"/>
    <protectedRange password="E1A2" sqref="O161" name="Range1_1_3_8_1_2"/>
    <protectedRange password="E1A2" sqref="N161" name="Range1_1_4_4_1_2"/>
    <protectedRange password="E1A2" sqref="O160" name="Range1_1_3_11_1"/>
    <protectedRange password="E1A2" sqref="N160" name="Range1_1_5_1_1"/>
    <protectedRange password="E1A2" sqref="O159" name="Range1_1_3_11_1_1"/>
    <protectedRange password="E1A2" sqref="N159" name="Range1_1_5_1_1_1"/>
    <protectedRange password="E1A2" sqref="O162:O163" name="Range1_1_3_14_1_1"/>
    <protectedRange password="E1A2" sqref="N162:N163" name="Range1_1_7_1_1_1"/>
    <protectedRange password="E1A2" sqref="O164" name="Range1_1_3_14_1_1_2"/>
    <protectedRange password="E1A2" sqref="N164" name="Range1_1_7_1_1_1_2"/>
    <protectedRange password="E1A2" sqref="O165" name="Range1_1_3_14_1_1_3"/>
    <protectedRange password="E1A2" sqref="N165" name="Range1_1_7_1_1_1_3"/>
    <protectedRange password="E1A2" sqref="O166" name="Range1_1_3_14_1_1_4"/>
    <protectedRange password="E1A2" sqref="N166" name="Range1_1_7_1_1_1_4"/>
    <protectedRange password="E1A2" sqref="O167" name="Range1_1_3_14_1_1_5"/>
    <protectedRange password="E1A2" sqref="N167" name="Range1_1_7_1_1_1_5"/>
    <protectedRange password="E1A2" sqref="O168" name="Range1_1_3_14_1_1_6"/>
    <protectedRange password="E1A2" sqref="N168" name="Range1_1_7_1_1_1_6"/>
    <protectedRange password="E1A2" sqref="O169" name="Range1_1_3_14_1_1_7"/>
    <protectedRange password="E1A2" sqref="N169" name="Range1_1_7_1_1_1_7"/>
    <protectedRange password="E1A2" sqref="O170" name="Range1_1_3_14_1_1_8"/>
    <protectedRange password="E1A2" sqref="N170" name="Range1_1_7_1_1_1_8"/>
    <protectedRange password="E1A2" sqref="O171" name="Range1_1_3_26_1_1"/>
    <protectedRange password="E1A2" sqref="N171" name="Range1_6_16_1_1_1"/>
    <protectedRange password="E1A2" sqref="O172" name="Range1_1_3_26_1_2"/>
    <protectedRange password="E1A2" sqref="N172" name="Range1_6_16_1_1_2"/>
    <protectedRange password="E1A2" sqref="O173:O174" name="Range1_1_3_26_1_3"/>
    <protectedRange password="E1A2" sqref="N173:N174" name="Range1_6_16_1_1_3"/>
    <protectedRange password="E1A2" sqref="O175" name="Range1_1_3_30_1"/>
    <protectedRange password="E1A2" sqref="O176" name="Range1_1_3_30_1_1"/>
    <protectedRange password="E1A2" sqref="O177" name="Range1_1_3_30_1_2"/>
    <protectedRange password="E1A2" sqref="O182" name="Range1_1_3_35_1"/>
    <protectedRange password="E1A2" sqref="O179" name="Range1_1_3_35_1_2"/>
    <protectedRange password="E1A2" sqref="O180" name="Range1_1_3_35_1_3"/>
    <protectedRange password="E1A2" sqref="O181" name="Range1_1_3_30_1_3"/>
    <protectedRange password="E1A2" sqref="O183:O192" name="Range1_1_3_64_3_1"/>
    <protectedRange password="E1A2" sqref="N211" name="Range1_1_2_2_56"/>
    <protectedRange password="E1A2" sqref="O211" name="Range1_1_8_1_1_55"/>
    <protectedRange password="E1A2" sqref="O210" name="Range1_1_3_80_1_1_1"/>
    <protectedRange password="E1A2" sqref="N216" name="Range1_1_2_2_57"/>
    <protectedRange password="E1A2" sqref="O216" name="Range1_1_8_1_1_56"/>
    <protectedRange password="E1A2" sqref="N225" name="Range1_1_2_2_58"/>
    <protectedRange password="E1A2" sqref="O225" name="Range1_1_8_1_1_57"/>
    <protectedRange password="E1A2" sqref="N226" name="Range1_1_2_2_59"/>
    <protectedRange password="E1A2" sqref="O226" name="Range1_1_8_1_1_58"/>
    <protectedRange password="E1A2" sqref="N227" name="Range1_1_2_2_60"/>
    <protectedRange password="E1A2" sqref="O227" name="Range1_1_8_1_1_59"/>
    <protectedRange password="E1A2" sqref="N228" name="Range1_1_2_2_61"/>
    <protectedRange password="E1A2" sqref="O228" name="Range1_1_8_1_1_60"/>
    <protectedRange password="E1A2" sqref="N232" name="Range1_1_2_2_62"/>
    <protectedRange password="E1A2" sqref="O232" name="Range1_1_8_1_1_61"/>
    <protectedRange password="E1A2" sqref="N233" name="Range1_1_2_2_63"/>
    <protectedRange password="E1A2" sqref="O233" name="Range1_1_8_1_1_62"/>
    <protectedRange password="E1A2" sqref="N234" name="Range1_1_2_2_64"/>
    <protectedRange password="E1A2" sqref="O234" name="Range1_1_8_1_1_63"/>
    <protectedRange password="E1A2" sqref="N235" name="Range1_1_2_2_65"/>
    <protectedRange password="E1A2" sqref="O235" name="Range1_1_8_1_1_64"/>
    <protectedRange password="E1A2" sqref="N236" name="Range1_1_2_2_66"/>
    <protectedRange password="E1A2" sqref="O236" name="Range1_1_8_1_1_65"/>
    <protectedRange password="E1A2" sqref="N237" name="Range1_1_2_2_67"/>
    <protectedRange password="E1A2" sqref="O237" name="Range1_1_8_1_1_66"/>
    <protectedRange password="E1A2" sqref="N60" name="Range1_1_7_1_1_1_2_1"/>
    <protectedRange password="E1A2" sqref="O60" name="Range1_1_3_14_1_1_2_1"/>
    <protectedRange password="E1A2" sqref="L151" name="Range1_1_8_1"/>
  </protectedRanges>
  <autoFilter ref="A2:AB237" xr:uid="{65658C93-7FBC-4845-B30D-A7C52D3435D9}"/>
  <phoneticPr fontId="26" type="noConversion"/>
  <conditionalFormatting sqref="J3:J237">
    <cfRule type="cellIs" dxfId="18" priority="357" stopIfTrue="1" operator="equal">
      <formula>"Fail"</formula>
    </cfRule>
    <cfRule type="cellIs" dxfId="17" priority="358" stopIfTrue="1" operator="equal">
      <formula>"Pass"</formula>
    </cfRule>
    <cfRule type="cellIs" dxfId="16" priority="359" stopIfTrue="1" operator="equal">
      <formula>"Info"</formula>
    </cfRule>
  </conditionalFormatting>
  <conditionalFormatting sqref="L3:L120 O224:O237">
    <cfRule type="expression" dxfId="15" priority="562" stopIfTrue="1">
      <formula>ISERROR(AA3)</formula>
    </cfRule>
  </conditionalFormatting>
  <conditionalFormatting sqref="L146">
    <cfRule type="expression" dxfId="14" priority="4" stopIfTrue="1">
      <formula>ISERROR(AA146)</formula>
    </cfRule>
  </conditionalFormatting>
  <conditionalFormatting sqref="L151">
    <cfRule type="expression" dxfId="13" priority="3" stopIfTrue="1">
      <formula>ISERROR(AA151)</formula>
    </cfRule>
  </conditionalFormatting>
  <conditionalFormatting sqref="L158">
    <cfRule type="expression" dxfId="12" priority="474" stopIfTrue="1">
      <formula>ISERROR(Z159)</formula>
    </cfRule>
  </conditionalFormatting>
  <conditionalFormatting sqref="L159">
    <cfRule type="expression" dxfId="11" priority="1" stopIfTrue="1">
      <formula>ISERROR(AA159)</formula>
    </cfRule>
  </conditionalFormatting>
  <conditionalFormatting sqref="L185">
    <cfRule type="expression" dxfId="10" priority="232" stopIfTrue="1">
      <formula>ISERROR(AA185)</formula>
    </cfRule>
  </conditionalFormatting>
  <conditionalFormatting sqref="L217">
    <cfRule type="expression" dxfId="9" priority="231" stopIfTrue="1">
      <formula>ISERROR(AA217)</formula>
    </cfRule>
  </conditionalFormatting>
  <conditionalFormatting sqref="N3:N174 N182:N237">
    <cfRule type="expression" dxfId="8" priority="6" stopIfTrue="1">
      <formula>ISERROR(AB3)</formula>
    </cfRule>
  </conditionalFormatting>
  <conditionalFormatting sqref="N175:N177">
    <cfRule type="expression" dxfId="7" priority="65" stopIfTrue="1">
      <formula>ISERROR(AC175)</formula>
    </cfRule>
  </conditionalFormatting>
  <conditionalFormatting sqref="N178:N180">
    <cfRule type="expression" dxfId="6" priority="56" stopIfTrue="1">
      <formula>ISERROR(AB178)</formula>
    </cfRule>
  </conditionalFormatting>
  <conditionalFormatting sqref="N181">
    <cfRule type="expression" dxfId="5" priority="55" stopIfTrue="1">
      <formula>ISERROR(AC181)</formula>
    </cfRule>
  </conditionalFormatting>
  <conditionalFormatting sqref="O3:O174">
    <cfRule type="expression" dxfId="4" priority="5" stopIfTrue="1">
      <formula>ISERROR(AD3)</formula>
    </cfRule>
  </conditionalFormatting>
  <conditionalFormatting sqref="O175:O177">
    <cfRule type="expression" dxfId="3" priority="64" stopIfTrue="1">
      <formula>ISERROR(AC175)</formula>
    </cfRule>
  </conditionalFormatting>
  <conditionalFormatting sqref="O178:O180">
    <cfRule type="expression" dxfId="2" priority="57" stopIfTrue="1">
      <formula>ISERROR(AD178)</formula>
    </cfRule>
  </conditionalFormatting>
  <conditionalFormatting sqref="O181">
    <cfRule type="expression" dxfId="1" priority="54" stopIfTrue="1">
      <formula>ISERROR(AC181)</formula>
    </cfRule>
  </conditionalFormatting>
  <conditionalFormatting sqref="O182:O222">
    <cfRule type="expression" dxfId="0" priority="30" stopIfTrue="1">
      <formula>ISERROR(AD182)</formula>
    </cfRule>
  </conditionalFormatting>
  <dataValidations count="2">
    <dataValidation type="list" allowBlank="1" showInputMessage="1" showErrorMessage="1" sqref="M3:M237" xr:uid="{0453A2A2-2AAA-8C4B-AC92-0ED6B000A1D8}">
      <formula1>$I$263:$I$266</formula1>
    </dataValidation>
    <dataValidation type="list" allowBlank="1" showInputMessage="1" showErrorMessage="1" sqref="J3:J237" xr:uid="{E461F35B-9E94-3945-997E-7D0ECA5EE4F7}">
      <formula1>$I$257:$I$260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8"/>
  <sheetViews>
    <sheetView zoomScaleNormal="100" workbookViewId="0"/>
  </sheetViews>
  <sheetFormatPr defaultColWidth="0" defaultRowHeight="12.75" customHeight="1" zeroHeight="1" x14ac:dyDescent="0.35"/>
  <cols>
    <col min="1" max="1" width="9.26953125" style="68" customWidth="1"/>
    <col min="2" max="2" width="13.26953125" style="68" customWidth="1"/>
    <col min="3" max="3" width="84.26953125" style="216" customWidth="1"/>
    <col min="4" max="4" width="33.7265625" style="68" customWidth="1"/>
    <col min="5" max="16384" width="9.26953125" style="68" hidden="1"/>
  </cols>
  <sheetData>
    <row r="1" spans="1:4" ht="14.5" x14ac:dyDescent="0.35">
      <c r="A1" s="232" t="s">
        <v>1302</v>
      </c>
      <c r="B1" s="232"/>
      <c r="C1" s="233"/>
      <c r="D1" s="232"/>
    </row>
    <row r="2" spans="1:4" ht="12.75" customHeight="1" x14ac:dyDescent="0.35">
      <c r="A2" s="234" t="s">
        <v>1303</v>
      </c>
      <c r="B2" s="234" t="s">
        <v>1304</v>
      </c>
      <c r="C2" s="235" t="s">
        <v>1305</v>
      </c>
      <c r="D2" s="234" t="s">
        <v>1306</v>
      </c>
    </row>
    <row r="3" spans="1:4" ht="14.5" x14ac:dyDescent="0.35">
      <c r="A3" s="237">
        <v>1</v>
      </c>
      <c r="B3" s="230">
        <v>41666</v>
      </c>
      <c r="C3" s="238" t="s">
        <v>1307</v>
      </c>
      <c r="D3" s="239" t="s">
        <v>1308</v>
      </c>
    </row>
    <row r="4" spans="1:4" ht="25" x14ac:dyDescent="0.35">
      <c r="A4" s="240">
        <v>1.1000000000000001</v>
      </c>
      <c r="B4" s="230">
        <v>42454</v>
      </c>
      <c r="C4" s="241" t="s">
        <v>1309</v>
      </c>
      <c r="D4" s="239" t="s">
        <v>1308</v>
      </c>
    </row>
    <row r="5" spans="1:4" ht="14.5" x14ac:dyDescent="0.35">
      <c r="A5" s="240">
        <v>1.2</v>
      </c>
      <c r="B5" s="230">
        <v>42643</v>
      </c>
      <c r="C5" s="241" t="s">
        <v>1310</v>
      </c>
      <c r="D5" s="239" t="s">
        <v>1308</v>
      </c>
    </row>
    <row r="6" spans="1:4" ht="16.399999999999999" customHeight="1" x14ac:dyDescent="0.35">
      <c r="A6" s="240">
        <v>1.3</v>
      </c>
      <c r="B6" s="230">
        <v>42766</v>
      </c>
      <c r="C6" s="241" t="s">
        <v>1311</v>
      </c>
      <c r="D6" s="239" t="s">
        <v>1308</v>
      </c>
    </row>
    <row r="7" spans="1:4" ht="12.75" customHeight="1" x14ac:dyDescent="0.35">
      <c r="A7" s="240">
        <v>1.3</v>
      </c>
      <c r="B7" s="230">
        <v>43008</v>
      </c>
      <c r="C7" s="241" t="s">
        <v>1312</v>
      </c>
      <c r="D7" s="239" t="s">
        <v>1308</v>
      </c>
    </row>
    <row r="8" spans="1:4" ht="12.75" customHeight="1" x14ac:dyDescent="0.35">
      <c r="A8" s="240">
        <v>1.3</v>
      </c>
      <c r="B8" s="230">
        <v>43131</v>
      </c>
      <c r="C8" s="241" t="s">
        <v>1313</v>
      </c>
      <c r="D8" s="239" t="s">
        <v>1308</v>
      </c>
    </row>
    <row r="9" spans="1:4" ht="12.75" customHeight="1" x14ac:dyDescent="0.35">
      <c r="A9" s="229">
        <v>1.4</v>
      </c>
      <c r="B9" s="230">
        <v>43373</v>
      </c>
      <c r="C9" s="236" t="s">
        <v>1314</v>
      </c>
      <c r="D9" s="239" t="s">
        <v>1308</v>
      </c>
    </row>
    <row r="10" spans="1:4" ht="12.75" customHeight="1" x14ac:dyDescent="0.35">
      <c r="A10" s="229">
        <v>1.4</v>
      </c>
      <c r="B10" s="230">
        <v>43555</v>
      </c>
      <c r="C10" s="236" t="s">
        <v>1315</v>
      </c>
      <c r="D10" s="239" t="s">
        <v>1308</v>
      </c>
    </row>
    <row r="11" spans="1:4" ht="12.75" customHeight="1" x14ac:dyDescent="0.35">
      <c r="A11" s="229">
        <v>1.4</v>
      </c>
      <c r="B11" s="230">
        <v>43738</v>
      </c>
      <c r="C11" s="236" t="s">
        <v>1316</v>
      </c>
      <c r="D11" s="239" t="s">
        <v>1308</v>
      </c>
    </row>
    <row r="12" spans="1:4" ht="12.75" customHeight="1" x14ac:dyDescent="0.35">
      <c r="A12" s="229">
        <v>2</v>
      </c>
      <c r="B12" s="230">
        <v>43921</v>
      </c>
      <c r="C12" s="236" t="s">
        <v>1317</v>
      </c>
      <c r="D12" s="239" t="s">
        <v>1308</v>
      </c>
    </row>
    <row r="13" spans="1:4" ht="12.75" customHeight="1" x14ac:dyDescent="0.35">
      <c r="A13" s="229">
        <v>2.1</v>
      </c>
      <c r="B13" s="230">
        <v>44104</v>
      </c>
      <c r="C13" s="236" t="s">
        <v>1318</v>
      </c>
      <c r="D13" s="239" t="s">
        <v>1308</v>
      </c>
    </row>
    <row r="14" spans="1:4" ht="32.15" customHeight="1" x14ac:dyDescent="0.35">
      <c r="A14" s="229">
        <v>3</v>
      </c>
      <c r="B14" s="230">
        <v>44469</v>
      </c>
      <c r="C14" s="236" t="s">
        <v>1319</v>
      </c>
      <c r="D14" s="239" t="s">
        <v>1308</v>
      </c>
    </row>
    <row r="15" spans="1:4" ht="17.25" customHeight="1" x14ac:dyDescent="0.35">
      <c r="A15" s="229">
        <v>3.1</v>
      </c>
      <c r="B15" s="230">
        <v>44469</v>
      </c>
      <c r="C15" s="236" t="s">
        <v>1320</v>
      </c>
      <c r="D15" s="239" t="s">
        <v>1308</v>
      </c>
    </row>
    <row r="16" spans="1:4" ht="17.25" customHeight="1" x14ac:dyDescent="0.35">
      <c r="A16" s="229">
        <v>3.2</v>
      </c>
      <c r="B16" s="230">
        <v>44834</v>
      </c>
      <c r="C16" s="236" t="s">
        <v>1321</v>
      </c>
      <c r="D16" s="239" t="s">
        <v>1308</v>
      </c>
    </row>
    <row r="17" spans="1:4" ht="17.25" customHeight="1" x14ac:dyDescent="0.35">
      <c r="A17" s="229">
        <v>4</v>
      </c>
      <c r="B17" s="230">
        <v>45016</v>
      </c>
      <c r="C17" s="236" t="s">
        <v>1322</v>
      </c>
      <c r="D17" s="239" t="s">
        <v>1308</v>
      </c>
    </row>
    <row r="18" spans="1:4" ht="17.25" customHeight="1" x14ac:dyDescent="0.35">
      <c r="A18" s="229">
        <v>4.0999999999999996</v>
      </c>
      <c r="B18" s="230">
        <v>45174</v>
      </c>
      <c r="C18" s="236" t="s">
        <v>1323</v>
      </c>
      <c r="D18" s="239" t="s">
        <v>1308</v>
      </c>
    </row>
    <row r="19" spans="1:4" ht="17.25" customHeight="1" x14ac:dyDescent="0.35">
      <c r="A19" s="229">
        <v>4.2</v>
      </c>
      <c r="B19" s="230">
        <v>45199</v>
      </c>
      <c r="C19" s="236" t="s">
        <v>1324</v>
      </c>
      <c r="D19" s="241" t="s">
        <v>1308</v>
      </c>
    </row>
    <row r="20" spans="1:4" ht="62.5" x14ac:dyDescent="0.35">
      <c r="A20" s="229">
        <v>5</v>
      </c>
      <c r="B20" s="230">
        <v>45747</v>
      </c>
      <c r="C20" s="236" t="s">
        <v>6103</v>
      </c>
      <c r="D20" s="241" t="s">
        <v>1308</v>
      </c>
    </row>
    <row r="21" spans="1:4" ht="17.25" customHeight="1" x14ac:dyDescent="0.35">
      <c r="A21" s="229"/>
      <c r="B21" s="230"/>
      <c r="C21" s="236"/>
      <c r="D21" s="231"/>
    </row>
    <row r="22" spans="1:4" ht="17.25" customHeight="1" x14ac:dyDescent="0.35">
      <c r="A22" s="229"/>
      <c r="B22" s="230"/>
      <c r="C22" s="236"/>
      <c r="D22" s="231"/>
    </row>
    <row r="23" spans="1:4" ht="17.25" customHeight="1" x14ac:dyDescent="0.35">
      <c r="A23" s="229"/>
      <c r="B23" s="230"/>
      <c r="C23" s="236"/>
      <c r="D23" s="231"/>
    </row>
    <row r="24" spans="1:4" ht="17.25" customHeight="1" x14ac:dyDescent="0.35">
      <c r="A24" s="229"/>
      <c r="B24" s="230"/>
      <c r="C24" s="236"/>
      <c r="D24" s="231"/>
    </row>
    <row r="25" spans="1:4" ht="17.25" customHeight="1" x14ac:dyDescent="0.35">
      <c r="A25" s="229"/>
      <c r="B25" s="230"/>
      <c r="C25" s="236"/>
      <c r="D25" s="231"/>
    </row>
    <row r="26" spans="1:4" ht="17.25" customHeight="1" x14ac:dyDescent="0.35">
      <c r="A26" s="229"/>
      <c r="B26" s="230"/>
      <c r="C26" s="236"/>
      <c r="D26" s="231"/>
    </row>
    <row r="27" spans="1:4" ht="17.25" customHeight="1" x14ac:dyDescent="0.35">
      <c r="A27" s="229"/>
      <c r="B27" s="230"/>
      <c r="C27" s="236"/>
      <c r="D27" s="231"/>
    </row>
    <row r="28" spans="1:4" ht="12.75"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7"/>
  <sheetViews>
    <sheetView zoomScale="90" zoomScaleNormal="90" workbookViewId="0"/>
  </sheetViews>
  <sheetFormatPr defaultColWidth="0" defaultRowHeight="12.75" customHeight="1" x14ac:dyDescent="0.35"/>
  <cols>
    <col min="1" max="1" width="13.453125" style="68" customWidth="1"/>
    <col min="2" max="2" width="19.26953125" style="68" customWidth="1"/>
    <col min="3" max="3" width="20.26953125" style="68" customWidth="1"/>
    <col min="4" max="4" width="18.7265625" style="68" customWidth="1"/>
    <col min="5" max="5" width="21.26953125" style="68" customWidth="1"/>
    <col min="6" max="6" width="31.453125" style="68" customWidth="1"/>
    <col min="7" max="7" width="13.7265625" style="68" customWidth="1"/>
    <col min="8" max="16384" width="9.26953125" style="68" hidden="1"/>
  </cols>
  <sheetData>
    <row r="1" spans="1:7" ht="14.5" x14ac:dyDescent="0.35">
      <c r="A1" s="163" t="s">
        <v>1325</v>
      </c>
      <c r="B1" s="164"/>
      <c r="C1" s="164"/>
      <c r="D1" s="164"/>
      <c r="E1" s="164"/>
      <c r="F1" s="164"/>
      <c r="G1" s="165"/>
    </row>
    <row r="2" spans="1:7" ht="12.75" customHeight="1" x14ac:dyDescent="0.35">
      <c r="A2" s="166" t="s">
        <v>1326</v>
      </c>
      <c r="B2" s="50"/>
      <c r="C2" s="50"/>
      <c r="D2" s="50"/>
      <c r="E2" s="50"/>
      <c r="F2" s="50"/>
      <c r="G2" s="167"/>
    </row>
    <row r="3" spans="1:7" ht="12.75" customHeight="1" x14ac:dyDescent="0.35">
      <c r="A3" s="168" t="s">
        <v>1327</v>
      </c>
      <c r="B3" s="142"/>
      <c r="C3" s="142"/>
      <c r="D3" s="142"/>
      <c r="E3" s="142"/>
      <c r="F3" s="142"/>
      <c r="G3" s="169"/>
    </row>
    <row r="4" spans="1:7" ht="14.5" x14ac:dyDescent="0.35">
      <c r="A4" s="170" t="s">
        <v>1328</v>
      </c>
      <c r="B4" s="70"/>
      <c r="C4" s="70"/>
      <c r="D4" s="70"/>
      <c r="E4" s="70"/>
      <c r="F4" s="70"/>
      <c r="G4" s="171"/>
    </row>
    <row r="5" spans="1:7" ht="14.5" x14ac:dyDescent="0.35">
      <c r="A5" s="170" t="s">
        <v>1329</v>
      </c>
      <c r="B5" s="70"/>
      <c r="C5" s="70"/>
      <c r="D5" s="70"/>
      <c r="E5" s="70"/>
      <c r="F5" s="70"/>
      <c r="G5" s="171"/>
    </row>
    <row r="6" spans="1:7" ht="14.5" x14ac:dyDescent="0.35">
      <c r="A6" s="170" t="s">
        <v>1330</v>
      </c>
      <c r="B6" s="70"/>
      <c r="C6" s="70"/>
      <c r="D6" s="70"/>
      <c r="E6" s="70"/>
      <c r="F6" s="70"/>
      <c r="G6" s="171"/>
    </row>
    <row r="7" spans="1:7" ht="14.5" x14ac:dyDescent="0.35">
      <c r="A7" s="170" t="s">
        <v>1331</v>
      </c>
      <c r="B7" s="70"/>
      <c r="C7" s="70"/>
      <c r="D7" s="70"/>
      <c r="E7" s="70"/>
      <c r="F7" s="70"/>
      <c r="G7" s="171"/>
    </row>
    <row r="8" spans="1:7" ht="14.25" customHeight="1" x14ac:dyDescent="0.35">
      <c r="A8" s="172" t="s">
        <v>1332</v>
      </c>
      <c r="B8" s="173"/>
      <c r="C8" s="173"/>
      <c r="D8" s="173"/>
      <c r="E8" s="173"/>
      <c r="F8" s="173"/>
      <c r="G8" s="174"/>
    </row>
    <row r="9" spans="1:7" ht="14.5" x14ac:dyDescent="0.35">
      <c r="G9" s="30"/>
    </row>
    <row r="10" spans="1:7" ht="12.75" customHeight="1" x14ac:dyDescent="0.35">
      <c r="A10" s="51" t="s">
        <v>1333</v>
      </c>
      <c r="B10" s="52"/>
      <c r="C10" s="52"/>
      <c r="D10" s="52"/>
      <c r="E10" s="52"/>
      <c r="F10" s="52"/>
      <c r="G10" s="181"/>
    </row>
    <row r="11" spans="1:7" ht="12.75" customHeight="1" x14ac:dyDescent="0.35">
      <c r="A11" s="53" t="s">
        <v>1334</v>
      </c>
      <c r="B11" s="54"/>
      <c r="C11" s="54"/>
      <c r="D11" s="54"/>
      <c r="E11" s="54"/>
      <c r="F11" s="54"/>
      <c r="G11" s="182"/>
    </row>
    <row r="12" spans="1:7" ht="12.75" customHeight="1" x14ac:dyDescent="0.35">
      <c r="A12" s="141" t="s">
        <v>1335</v>
      </c>
      <c r="B12" s="142"/>
      <c r="C12" s="142"/>
      <c r="D12" s="142"/>
      <c r="E12" s="142"/>
      <c r="F12" s="142"/>
      <c r="G12" s="169"/>
    </row>
    <row r="13" spans="1:7" ht="14.5" x14ac:dyDescent="0.35">
      <c r="A13" s="69" t="s">
        <v>1336</v>
      </c>
      <c r="B13" s="70"/>
      <c r="C13" s="70"/>
      <c r="D13" s="70"/>
      <c r="E13" s="70"/>
      <c r="F13" s="70"/>
      <c r="G13" s="171"/>
    </row>
    <row r="14" spans="1:7" ht="14.5" x14ac:dyDescent="0.35">
      <c r="A14" s="71" t="s">
        <v>1337</v>
      </c>
      <c r="B14" s="72"/>
      <c r="C14" s="72"/>
      <c r="D14" s="72"/>
      <c r="E14" s="72"/>
      <c r="F14" s="72"/>
      <c r="G14" s="183"/>
    </row>
    <row r="15" spans="1:7" ht="14.5" x14ac:dyDescent="0.35">
      <c r="G15" s="30"/>
    </row>
    <row r="16" spans="1:7" ht="12.75" customHeight="1" x14ac:dyDescent="0.35">
      <c r="A16" s="51" t="s">
        <v>1338</v>
      </c>
      <c r="B16" s="52"/>
      <c r="C16" s="52"/>
      <c r="D16" s="52"/>
      <c r="E16" s="52"/>
      <c r="F16" s="52"/>
      <c r="G16" s="181"/>
    </row>
    <row r="17" spans="1:7" ht="12.75" customHeight="1" x14ac:dyDescent="0.35">
      <c r="A17" s="53" t="s">
        <v>1339</v>
      </c>
      <c r="B17" s="54"/>
      <c r="C17" s="54"/>
      <c r="D17" s="54"/>
      <c r="E17" s="54"/>
      <c r="F17" s="54"/>
      <c r="G17" s="182"/>
    </row>
    <row r="18" spans="1:7" ht="12.75" customHeight="1" x14ac:dyDescent="0.35">
      <c r="A18" s="141" t="s">
        <v>1340</v>
      </c>
      <c r="B18" s="142"/>
      <c r="C18" s="142"/>
      <c r="D18" s="142"/>
      <c r="E18" s="142"/>
      <c r="F18" s="142"/>
      <c r="G18" s="169"/>
    </row>
    <row r="19" spans="1:7" ht="14.5" x14ac:dyDescent="0.35">
      <c r="A19" s="69" t="s">
        <v>1341</v>
      </c>
      <c r="B19" s="70"/>
      <c r="C19" s="70"/>
      <c r="D19" s="70"/>
      <c r="E19" s="70"/>
      <c r="F19" s="70"/>
      <c r="G19" s="171"/>
    </row>
    <row r="20" spans="1:7" ht="14.5" x14ac:dyDescent="0.35">
      <c r="A20" s="69" t="s">
        <v>1342</v>
      </c>
      <c r="B20" s="70"/>
      <c r="C20" s="70"/>
      <c r="D20" s="70"/>
      <c r="E20" s="70"/>
      <c r="F20" s="70"/>
      <c r="G20" s="171"/>
    </row>
    <row r="21" spans="1:7" ht="14.5" x14ac:dyDescent="0.35">
      <c r="A21" s="69" t="s">
        <v>1343</v>
      </c>
      <c r="B21" s="70"/>
      <c r="C21" s="70"/>
      <c r="D21" s="70"/>
      <c r="E21" s="70"/>
      <c r="F21" s="70"/>
      <c r="G21" s="171"/>
    </row>
    <row r="22" spans="1:7" ht="14.5" x14ac:dyDescent="0.35">
      <c r="A22" s="71"/>
      <c r="B22" s="72"/>
      <c r="C22" s="72"/>
      <c r="D22" s="72"/>
      <c r="E22" s="72"/>
      <c r="F22" s="72"/>
      <c r="G22" s="183"/>
    </row>
    <row r="23" spans="1:7" ht="14.5" x14ac:dyDescent="0.35">
      <c r="G23" s="30"/>
    </row>
    <row r="24" spans="1:7" ht="12.75" customHeight="1" x14ac:dyDescent="0.35">
      <c r="A24" s="51" t="s">
        <v>1344</v>
      </c>
      <c r="B24" s="52"/>
      <c r="C24" s="52"/>
      <c r="D24" s="52"/>
      <c r="E24" s="52"/>
      <c r="F24" s="52"/>
      <c r="G24" s="181"/>
    </row>
    <row r="25" spans="1:7" ht="12.75" customHeight="1" x14ac:dyDescent="0.35">
      <c r="A25" s="53" t="s">
        <v>1345</v>
      </c>
      <c r="B25" s="54"/>
      <c r="C25" s="54"/>
      <c r="D25" s="54"/>
      <c r="E25" s="54"/>
      <c r="F25" s="54"/>
      <c r="G25" s="182"/>
    </row>
    <row r="26" spans="1:7" ht="12.75" customHeight="1" x14ac:dyDescent="0.35">
      <c r="A26" s="141" t="s">
        <v>1346</v>
      </c>
      <c r="B26" s="142"/>
      <c r="C26" s="142"/>
      <c r="D26" s="142"/>
      <c r="E26" s="142"/>
      <c r="F26" s="142"/>
      <c r="G26" s="169"/>
    </row>
    <row r="27" spans="1:7" ht="14.5" x14ac:dyDescent="0.35">
      <c r="A27" s="69" t="s">
        <v>1347</v>
      </c>
      <c r="B27" s="70"/>
      <c r="C27" s="70"/>
      <c r="D27" s="70"/>
      <c r="E27" s="70"/>
      <c r="F27" s="70"/>
      <c r="G27" s="171"/>
    </row>
    <row r="28" spans="1:7" ht="14.5" x14ac:dyDescent="0.35">
      <c r="A28" s="71"/>
      <c r="B28" s="72"/>
      <c r="C28" s="72"/>
      <c r="D28" s="72"/>
      <c r="E28" s="72"/>
      <c r="F28" s="72"/>
      <c r="G28" s="183"/>
    </row>
    <row r="29" spans="1:7" ht="14.5" x14ac:dyDescent="0.35">
      <c r="G29" s="30"/>
    </row>
    <row r="30" spans="1:7" ht="44.15" customHeight="1" x14ac:dyDescent="0.35">
      <c r="A30" s="175" t="s">
        <v>1303</v>
      </c>
      <c r="B30" s="175" t="s">
        <v>1348</v>
      </c>
      <c r="C30" s="176" t="s">
        <v>6026</v>
      </c>
      <c r="D30" s="177" t="s">
        <v>6027</v>
      </c>
      <c r="E30" s="178" t="s">
        <v>6028</v>
      </c>
    </row>
    <row r="31" spans="1:7" ht="32.9" customHeight="1" x14ac:dyDescent="0.35">
      <c r="A31" s="136" t="s">
        <v>6029</v>
      </c>
      <c r="B31" s="180">
        <v>37917</v>
      </c>
      <c r="C31" s="180">
        <v>40817</v>
      </c>
      <c r="D31" s="180" t="s">
        <v>6037</v>
      </c>
      <c r="E31" s="180" t="s">
        <v>6036</v>
      </c>
    </row>
    <row r="32" spans="1:7" ht="32.9" customHeight="1" x14ac:dyDescent="0.35">
      <c r="A32" s="179" t="s">
        <v>6030</v>
      </c>
      <c r="B32" s="180">
        <v>38397</v>
      </c>
      <c r="C32" s="180">
        <v>41306</v>
      </c>
      <c r="D32" s="180" t="s">
        <v>6037</v>
      </c>
      <c r="E32" s="180" t="s">
        <v>6036</v>
      </c>
    </row>
    <row r="33" spans="1:5" ht="32.9" customHeight="1" x14ac:dyDescent="0.35">
      <c r="A33" s="179" t="s">
        <v>6031</v>
      </c>
      <c r="B33" s="180">
        <v>39156</v>
      </c>
      <c r="C33" s="180">
        <v>42887</v>
      </c>
      <c r="D33" s="180">
        <v>44136</v>
      </c>
      <c r="E33" s="180" t="s">
        <v>6036</v>
      </c>
    </row>
    <row r="34" spans="1:5" ht="32.9" customHeight="1" x14ac:dyDescent="0.35">
      <c r="A34" s="179" t="s">
        <v>6032</v>
      </c>
      <c r="B34" s="180">
        <v>40492</v>
      </c>
      <c r="C34" s="180">
        <v>44256</v>
      </c>
      <c r="D34" s="180">
        <v>45627</v>
      </c>
      <c r="E34" s="180" t="s">
        <v>6036</v>
      </c>
    </row>
    <row r="35" spans="1:5" ht="32.9" customHeight="1" x14ac:dyDescent="0.35">
      <c r="A35" s="179" t="s">
        <v>6033</v>
      </c>
      <c r="B35" s="180">
        <v>41800</v>
      </c>
      <c r="C35" s="180">
        <v>45627</v>
      </c>
      <c r="D35" s="180">
        <v>46905</v>
      </c>
      <c r="E35" s="180" t="s">
        <v>6036</v>
      </c>
    </row>
    <row r="36" spans="1:5" ht="29.15" customHeight="1" x14ac:dyDescent="0.35">
      <c r="A36" s="179" t="s">
        <v>6034</v>
      </c>
      <c r="B36" s="180">
        <v>43732</v>
      </c>
      <c r="C36" s="180">
        <v>47300</v>
      </c>
      <c r="D36" s="180">
        <v>48396</v>
      </c>
      <c r="E36" s="180" t="s">
        <v>6036</v>
      </c>
    </row>
    <row r="37" spans="1:5" ht="29.15" customHeight="1" x14ac:dyDescent="0.35">
      <c r="A37" s="179" t="s">
        <v>6035</v>
      </c>
      <c r="B37" s="180">
        <v>44713</v>
      </c>
      <c r="C37" s="180">
        <v>48366</v>
      </c>
      <c r="D37" s="180">
        <v>49461</v>
      </c>
      <c r="E37" s="180" t="s">
        <v>6036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A9E7D605-DB73-479D-8FA1-1A2FE8332F1A}">
  <ds:schemaRefs>
    <ds:schemaRef ds:uri="http://schemas.microsoft.com/sharepoint/v3/contenttype/forms"/>
  </ds:schemaRefs>
</ds:datastoreItem>
</file>

<file path=customXml/itemProps2.xml><?xml version="1.0" encoding="utf-8"?>
<ds:datastoreItem xmlns:ds="http://schemas.openxmlformats.org/officeDocument/2006/customXml" ds:itemID="{45C3C5AD-1019-47A5-9302-37FC0FCBB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73042C-DE42-4165-AC7D-E00C659BA192}">
  <ds:schemaRefs>
    <ds:schemaRef ds:uri="http://purl.org/dc/terms/"/>
    <ds:schemaRef ds:uri="2c75e67c-ed2d-4c91-baba-8aa4949e551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be105e32-4fe1-4160-ab0f-41a15f6ce0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OEL 7 Test Cases</vt:lpstr>
      <vt:lpstr>OEL 8 Test Cases</vt:lpstr>
      <vt:lpstr>OEL 9 Test Cases</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Draper Chris L</cp:lastModifiedBy>
  <cp:revision/>
  <dcterms:created xsi:type="dcterms:W3CDTF">2014-11-17T05:09:03Z</dcterms:created>
  <dcterms:modified xsi:type="dcterms:W3CDTF">2025-05-01T16:52:30Z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