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2527"/>
  <workbookPr codeName="ThisWorkbook"/>
  <mc:AlternateContent xmlns:mc="http://schemas.openxmlformats.org/markup-compatibility/2006">
    <mc:Choice Requires="x15">
      <x15ac:absPath xmlns:x15ac="http://schemas.microsoft.com/office/spreadsheetml/2010/11/ac" url="C:\Users\G02KB\Documents\G02KB_Documents\_Project Notebook 2032H5-18-00942 - FY18 LUMARK\Working\Safeguards SCSEM 2020\SCSEM Package 093020\Database\"/>
    </mc:Choice>
  </mc:AlternateContent>
  <xr:revisionPtr revIDLastSave="0" documentId="8_{BC53EABD-7B54-4CB7-95E5-4DD41FAA98C6}" xr6:coauthVersionLast="45" xr6:coauthVersionMax="45" xr10:uidLastSave="{00000000-0000-0000-0000-000000000000}"/>
  <bookViews>
    <workbookView xWindow="2850" yWindow="2850" windowWidth="15375" windowHeight="7875" tabRatio="719"/>
  </bookViews>
  <sheets>
    <sheet name="Dashboard" sheetId="5" r:id="rId1"/>
    <sheet name="Results" sheetId="4" r:id="rId2"/>
    <sheet name="Instructions" sheetId="6" r:id="rId3"/>
    <sheet name="Gen Test Cases" sheetId="9" r:id="rId4"/>
    <sheet name="Oracle 11G Test Cases" sheetId="2" r:id="rId5"/>
    <sheet name="Change Log" sheetId="7" r:id="rId6"/>
    <sheet name="Issue Code Table" sheetId="10" r:id="rId7"/>
  </sheets>
  <definedNames>
    <definedName name="_xlnm._FilterDatabase" localSheetId="3" hidden="1">'Gen Test Cases'!$A$2:$M$25</definedName>
    <definedName name="_xlnm._FilterDatabase" localSheetId="6" hidden="1">'Issue Code Table'!$A$1:$D$502</definedName>
    <definedName name="_xlnm._FilterDatabase" localSheetId="4" hidden="1">'Oracle 11G Test Cases'!$A$2:$T$157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13" i="9" l="1"/>
  <c r="AA3" i="2"/>
  <c r="AA4" i="2"/>
  <c r="AA5" i="2"/>
  <c r="AA6" i="2"/>
  <c r="AA7" i="2"/>
  <c r="AA8" i="2"/>
  <c r="AA9" i="2"/>
  <c r="AA10" i="2"/>
  <c r="AA11" i="2"/>
  <c r="AA12" i="2"/>
  <c r="AA13" i="2"/>
  <c r="AA14" i="2"/>
  <c r="AA15" i="2"/>
  <c r="AA16" i="2"/>
  <c r="AA17" i="2"/>
  <c r="AA18" i="2"/>
  <c r="AA19" i="2"/>
  <c r="AA20" i="2"/>
  <c r="AA21" i="2"/>
  <c r="AA22" i="2"/>
  <c r="AA23" i="2"/>
  <c r="AA24" i="2"/>
  <c r="AA25" i="2"/>
  <c r="AA26" i="2"/>
  <c r="AA27" i="2"/>
  <c r="AA28" i="2"/>
  <c r="AA29" i="2"/>
  <c r="AA30" i="2"/>
  <c r="AA31" i="2"/>
  <c r="AA32" i="2"/>
  <c r="AA33" i="2"/>
  <c r="AA34" i="2"/>
  <c r="AA35" i="2"/>
  <c r="AA36" i="2"/>
  <c r="AA37" i="2"/>
  <c r="AA38" i="2"/>
  <c r="AA39" i="2"/>
  <c r="AA40" i="2"/>
  <c r="AA41" i="2"/>
  <c r="AA42" i="2"/>
  <c r="AA43" i="2"/>
  <c r="AA44" i="2"/>
  <c r="AA45" i="2"/>
  <c r="AA46" i="2"/>
  <c r="AA47" i="2"/>
  <c r="AA48" i="2"/>
  <c r="AA49" i="2"/>
  <c r="AA50" i="2"/>
  <c r="AA51" i="2"/>
  <c r="AA52" i="2"/>
  <c r="AA53" i="2"/>
  <c r="AA54" i="2"/>
  <c r="AA55" i="2"/>
  <c r="AA56" i="2"/>
  <c r="AA57" i="2"/>
  <c r="AA58" i="2"/>
  <c r="AA59" i="2"/>
  <c r="AA60" i="2"/>
  <c r="AA61" i="2"/>
  <c r="AA62" i="2"/>
  <c r="AA63" i="2"/>
  <c r="AA64" i="2"/>
  <c r="AA65" i="2"/>
  <c r="AA66" i="2"/>
  <c r="AA67" i="2"/>
  <c r="AA68" i="2"/>
  <c r="AA69" i="2"/>
  <c r="AA70" i="2"/>
  <c r="AA71" i="2"/>
  <c r="AA72" i="2"/>
  <c r="AA73" i="2"/>
  <c r="AA74" i="2"/>
  <c r="AA75" i="2"/>
  <c r="AA76" i="2"/>
  <c r="AA77" i="2"/>
  <c r="AA78" i="2"/>
  <c r="AA79" i="2"/>
  <c r="AA80" i="2"/>
  <c r="AA81" i="2"/>
  <c r="AA82" i="2"/>
  <c r="AA83" i="2"/>
  <c r="AA84" i="2"/>
  <c r="AA85" i="2"/>
  <c r="AA86" i="2"/>
  <c r="AA87" i="2"/>
  <c r="AA88" i="2"/>
  <c r="AA89" i="2"/>
  <c r="AA90" i="2"/>
  <c r="AA91" i="2"/>
  <c r="AA92" i="2"/>
  <c r="AA93" i="2"/>
  <c r="AA94" i="2"/>
  <c r="AA95" i="2"/>
  <c r="AA96" i="2"/>
  <c r="AA97" i="2"/>
  <c r="AA98" i="2"/>
  <c r="AA99" i="2"/>
  <c r="AA100" i="2"/>
  <c r="AA101" i="2"/>
  <c r="AA102" i="2"/>
  <c r="AA103" i="2"/>
  <c r="AA104" i="2"/>
  <c r="AA105" i="2"/>
  <c r="AA106" i="2"/>
  <c r="AA107" i="2"/>
  <c r="AA108" i="2"/>
  <c r="AA109" i="2"/>
  <c r="AA110" i="2"/>
  <c r="AA111" i="2"/>
  <c r="AA112" i="2"/>
  <c r="AA113" i="2"/>
  <c r="AA114" i="2"/>
  <c r="AA115" i="2"/>
  <c r="AA116" i="2"/>
  <c r="AA117" i="2"/>
  <c r="AA118" i="2"/>
  <c r="AA119" i="2"/>
  <c r="AA120" i="2"/>
  <c r="AA121" i="2"/>
  <c r="AA122" i="2"/>
  <c r="AA123" i="2"/>
  <c r="AA124" i="2"/>
  <c r="AA125" i="2"/>
  <c r="AA126" i="2"/>
  <c r="AA127" i="2"/>
  <c r="AA128" i="2"/>
  <c r="AA129" i="2"/>
  <c r="AA130" i="2"/>
  <c r="AA131" i="2"/>
  <c r="AA132" i="2"/>
  <c r="AA133" i="2"/>
  <c r="AA134" i="2"/>
  <c r="AA135" i="2"/>
  <c r="AA136" i="2"/>
  <c r="AA137" i="2"/>
  <c r="AA138" i="2"/>
  <c r="AA139" i="2"/>
  <c r="AA140" i="2"/>
  <c r="AA141" i="2"/>
  <c r="AA142" i="2"/>
  <c r="AA143" i="2"/>
  <c r="AA144" i="2"/>
  <c r="AA145" i="2"/>
  <c r="AA146" i="2"/>
  <c r="AA147" i="2"/>
  <c r="AA148" i="2"/>
  <c r="AA149" i="2"/>
  <c r="AA150" i="2"/>
  <c r="AA151" i="2"/>
  <c r="AA152" i="2"/>
  <c r="AA153" i="2"/>
  <c r="AA154" i="2"/>
  <c r="AA155" i="2"/>
  <c r="AA156" i="2"/>
  <c r="AA157" i="2"/>
  <c r="AA3" i="9"/>
  <c r="AA4" i="9"/>
  <c r="AA5" i="9"/>
  <c r="AA6" i="9"/>
  <c r="AA7" i="9"/>
  <c r="AA8" i="9"/>
  <c r="AA9" i="9"/>
  <c r="AA10" i="9"/>
  <c r="AA11" i="9"/>
  <c r="AA12" i="9"/>
  <c r="AA14" i="9"/>
  <c r="AA15" i="9"/>
  <c r="AA16" i="9"/>
  <c r="AA17" i="9"/>
  <c r="AA18" i="9"/>
  <c r="AA19" i="9"/>
  <c r="AA20" i="9"/>
  <c r="AA21" i="9"/>
  <c r="AA22" i="9"/>
  <c r="AA23" i="9"/>
  <c r="AA24" i="9"/>
  <c r="AA25" i="9"/>
  <c r="B12" i="4"/>
  <c r="C12" i="4"/>
  <c r="F12" i="4"/>
  <c r="D12" i="4"/>
  <c r="E12" i="4"/>
  <c r="M12" i="4"/>
  <c r="O12" i="4"/>
  <c r="N12" i="4"/>
  <c r="A27" i="4"/>
  <c r="B27" i="4"/>
  <c r="B29" i="4"/>
  <c r="C23" i="4"/>
  <c r="D22" i="4"/>
  <c r="I22" i="4"/>
  <c r="E18" i="4"/>
  <c r="D20" i="4"/>
  <c r="I20" i="4"/>
  <c r="C19" i="4"/>
  <c r="E17" i="4"/>
  <c r="F22" i="4"/>
  <c r="D23" i="4"/>
  <c r="I23" i="4"/>
  <c r="E23" i="4"/>
  <c r="D21" i="4"/>
  <c r="I21" i="4"/>
  <c r="F19" i="4"/>
  <c r="E21" i="4"/>
  <c r="F23" i="4"/>
  <c r="H23" i="4"/>
  <c r="C20" i="4"/>
  <c r="D18" i="4"/>
  <c r="I18" i="4"/>
  <c r="C16" i="4"/>
  <c r="F18" i="4"/>
  <c r="D16" i="4"/>
  <c r="I16" i="4"/>
  <c r="A29" i="4"/>
  <c r="E19" i="4"/>
  <c r="F16" i="4"/>
  <c r="E20" i="4"/>
  <c r="E16" i="4"/>
  <c r="C18" i="4"/>
  <c r="H18" i="4"/>
  <c r="D19" i="4"/>
  <c r="I19" i="4"/>
  <c r="F17" i="4"/>
  <c r="C17" i="4"/>
  <c r="D17" i="4"/>
  <c r="I17" i="4"/>
  <c r="C22" i="4"/>
  <c r="H22" i="4"/>
  <c r="F20" i="4"/>
  <c r="F21" i="4"/>
  <c r="E22" i="4"/>
  <c r="C21" i="4"/>
  <c r="H21" i="4"/>
  <c r="H19" i="4"/>
  <c r="H16" i="4"/>
  <c r="D24" i="4"/>
  <c r="G12" i="4"/>
  <c r="H17" i="4"/>
  <c r="H20" i="4"/>
</calcChain>
</file>

<file path=xl/sharedStrings.xml><?xml version="1.0" encoding="utf-8"?>
<sst xmlns="http://schemas.openxmlformats.org/spreadsheetml/2006/main" count="4012" uniqueCount="2782">
  <si>
    <t>Internal Revenue Service</t>
  </si>
  <si>
    <t>Office of Safeguards</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</si>
  <si>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</si>
  <si>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</si>
  <si>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</si>
  <si>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</si>
  <si>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</si>
  <si>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</si>
  <si>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</si>
  <si>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</si>
  <si>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</si>
  <si>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</si>
  <si>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</si>
  <si>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</si>
  <si>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</si>
  <si>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</si>
  <si>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</si>
  <si>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OS/App Version:</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</si>
  <si>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</si>
  <si>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</si>
  <si>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</si>
  <si>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</si>
  <si>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</si>
  <si>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</si>
  <si>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</si>
  <si>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</si>
  <si>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</si>
  <si>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Testing Results</t>
  </si>
  <si>
    <t>INSTRUCTIONS:</t>
  </si>
  <si>
    <t>The 'Info' status is provided for use by the tester during test execution to indicate more information is needed to complete the test.</t>
  </si>
  <si>
    <t>It is not an acceptable final test status, all test cases should be Pass, Fail or N/A at the conclusion of testing.</t>
  </si>
  <si>
    <t>Complete</t>
  </si>
  <si>
    <t>Blank</t>
  </si>
  <si>
    <t>Available</t>
  </si>
  <si>
    <t>All SCSEM Tests</t>
  </si>
  <si>
    <t>Final Test Results</t>
  </si>
  <si>
    <t>Pass</t>
  </si>
  <si>
    <t>Fail</t>
  </si>
  <si>
    <t>Info</t>
  </si>
  <si>
    <t>N/A</t>
  </si>
  <si>
    <t>Instructions</t>
  </si>
  <si>
    <t>Introduction and Purpose:</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</si>
  <si>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</si>
  <si>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</si>
  <si>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</si>
  <si>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</si>
  <si>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</si>
  <si>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</si>
  <si>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</si>
  <si>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</si>
  <si>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</si>
  <si>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</si>
  <si>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</si>
  <si>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</si>
  <si>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</si>
  <si>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</si>
  <si>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</si>
  <si>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</si>
  <si>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</si>
  <si>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</si>
  <si>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</si>
  <si>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</si>
  <si>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</si>
  <si>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</si>
  <si>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</si>
  <si>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</si>
  <si>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</si>
  <si>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</si>
  <si>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Change Log</t>
  </si>
  <si>
    <t>Version</t>
  </si>
  <si>
    <t>Date</t>
  </si>
  <si>
    <t>Description of Changes</t>
  </si>
  <si>
    <t>Author</t>
  </si>
  <si>
    <t>First Release</t>
  </si>
  <si>
    <t>Booz Allen Hamilton</t>
  </si>
  <si>
    <t>Test ID</t>
  </si>
  <si>
    <t>NIST ID</t>
  </si>
  <si>
    <t>Test Method</t>
  </si>
  <si>
    <t>CIS Benchmark Section #</t>
  </si>
  <si>
    <t>Recommendation #</t>
  </si>
  <si>
    <t>Section Title</t>
  </si>
  <si>
    <t>Actual Results</t>
  </si>
  <si>
    <t>Status</t>
  </si>
  <si>
    <t>Notes/Evidence</t>
  </si>
  <si>
    <t>Expected Results</t>
  </si>
  <si>
    <t>Remediation Procedure</t>
  </si>
  <si>
    <t>Description</t>
  </si>
  <si>
    <t>Rationale Statement</t>
  </si>
  <si>
    <t>▪ Description</t>
  </si>
  <si>
    <t>executed using the applicable NIST 800-53A test method (Interview, Examine).</t>
  </si>
  <si>
    <t>Criticality Rating</t>
  </si>
  <si>
    <t>AC-2</t>
  </si>
  <si>
    <t>Account Management</t>
  </si>
  <si>
    <t>IA-5</t>
  </si>
  <si>
    <t>Authenticator Management</t>
  </si>
  <si>
    <t>AU-9</t>
  </si>
  <si>
    <t>Protection of Audit Information</t>
  </si>
  <si>
    <t>AU-2</t>
  </si>
  <si>
    <t>Audit Events</t>
  </si>
  <si>
    <t>AC-3</t>
  </si>
  <si>
    <t>Access Enforcement</t>
  </si>
  <si>
    <t>Test (Manual)</t>
  </si>
  <si>
    <t>SA-22</t>
  </si>
  <si>
    <t>Unsupported System Components</t>
  </si>
  <si>
    <t>Interview
Examine</t>
  </si>
  <si>
    <t>SI-10</t>
  </si>
  <si>
    <t>Information Input Validation</t>
  </si>
  <si>
    <t>Determine mechanisms are in place to check the data input.</t>
  </si>
  <si>
    <t xml:space="preserve">Verify the agency has implemented an account management process for the Database.
</t>
  </si>
  <si>
    <t>SC-4</t>
  </si>
  <si>
    <t>Information in Shared Resources</t>
  </si>
  <si>
    <t>Interview</t>
  </si>
  <si>
    <t>Verify original FTI is secured after loading into database.</t>
  </si>
  <si>
    <t>IA-2</t>
  </si>
  <si>
    <t>Identification and Authentication</t>
  </si>
  <si>
    <t>Ensure identification and authentication controls are implemented.</t>
  </si>
  <si>
    <t>IA-4</t>
  </si>
  <si>
    <t>Identifier Management</t>
  </si>
  <si>
    <t>Verify access restrictions are in place for database connections.</t>
  </si>
  <si>
    <t>Verify appropriate roles have been assigned to users.</t>
  </si>
  <si>
    <t>MP-3</t>
  </si>
  <si>
    <t>Media Marking</t>
  </si>
  <si>
    <t>FTI shall be labeled in a database environment.  Implementing specific labeling requirements allows for agency management, law enforcement and the IRS to investigate audit logs in the event of a potential unauthorized disclosure of FTI.</t>
  </si>
  <si>
    <t>Verify the database captures all changes made to data, including: additions, modifications, or deletions.  In addition the logs must capture the source of the
event, the outcome of the event, and the identity of any individuals or subjects associated with the event.</t>
  </si>
  <si>
    <t>AU-6</t>
  </si>
  <si>
    <t>Audit Review, Analysis, and Reporting</t>
  </si>
  <si>
    <t>Verify that audit trails are reviewed at a minimum weekly for anomalies (i.e. standard operations, unauthorized access attempts, etc.).
Exceptions and violations are properly analyzed and appropriate actions are taken.</t>
  </si>
  <si>
    <t>AU-8</t>
  </si>
  <si>
    <t>Time Stamps</t>
  </si>
  <si>
    <t>Audit trails cannot be read or modified by non-administrator users.</t>
  </si>
  <si>
    <t>AC-5</t>
  </si>
  <si>
    <t>Separation of Duties</t>
  </si>
  <si>
    <t>Verify that the DB system enforces a separation of duties for sensitive administrator roles.
There is an effective segregation of duties between the administration functions and the auditing functions of the DB system.</t>
  </si>
  <si>
    <t xml:space="preserve">Determine if the database version is a supported release.  Refer to the vendors support website to verify that support for it has not expired.  
</t>
  </si>
  <si>
    <t>Determine the mechanism(s) used to check data input to the database environment for completeness, accuracy and validity.</t>
  </si>
  <si>
    <t xml:space="preserve">Rules for checking the valid syntax of information system inputs (e.g., character set, length, numerical range, acceptable values) are in place to verify that inputs match specified definitions for format and content.  
Data that does not match the required format and content are rejected.
</t>
  </si>
  <si>
    <t xml:space="preserve">Determine if access attempts to the database environment require the user to be identified and authenticated prior to access being granted.
Note: There are various ways to access the database environment.  Ensure identification and authentication controls are implemented for the following access mechanisms:
a) Direct access to the backend database management system and data dictionary;  
b) Operating system access to the platform where the database resides; 
c) Access to the application used to query the database environment and produce reports.
2. Determine if there are any automated processes that access the database for data retrieval and verify the identification and authentication mechanism in place for these processes. 
</t>
  </si>
  <si>
    <t>Identification and authentication is required at the operating system, database and application level within the database environment.
Automated processes that access the database are identified and authenticated using process account credentials.</t>
  </si>
  <si>
    <t>Work with the administrator to view a list of all users of the system.</t>
  </si>
  <si>
    <t>All usernames are unique.
All administrative accounts are valid and all users have a need for access.</t>
  </si>
  <si>
    <t xml:space="preserve">Determine who has access to the database environment from all possible connection points including:
a) Direct access to the backend database management system and data dictionary;  
b) Operating system access to the platform where the database resides; 
c) Access to the application used to query the database environment and produce reports.
</t>
  </si>
  <si>
    <t xml:space="preserve">Access is restricted to authorized application end users, operating system administrators and database administrators.
Personnel who no longer require access to the database environment are promptly removed from the access list.
</t>
  </si>
  <si>
    <t>Determine if appropriate roles have been assigned.</t>
  </si>
  <si>
    <t>Varying level of roles have been established for access with no user having too high of privileges than necessary.</t>
  </si>
  <si>
    <t xml:space="preserve">The database design supports the requirement to label FTI so that specific FTI data elements are recognizable (ex. Tax, IRS, Fed, etc.)
The results of this test will differ based on the specific database implementation.
If an agency has a database that is composed entirely of FTI, labeling at the database level would be sufficient.  However, if an agency has FTI commingled with other information in a database, FTI has to be labeled at the level that separates from non-FTI data (i.e. data table, data element).  
</t>
  </si>
  <si>
    <t>Determine the security relevant events that are captured in the audit logs within the database environment.  
Verify that security events are captured in logs at the operating system, database and application level.</t>
  </si>
  <si>
    <t xml:space="preserve">The database captures all changes made to data, including: additions, modifications, or deletions.  In addition the DB captures the source of the
event, the outcome of the event, and the identity of any individuals or subjects associated with the event.
If a query is submitted, the audit log must identify the actual query being performed, the originator of the query, and relevant time/stamp information.
Security events are captured in logs at the operating system, database and application level.
Note: All users, including administrators, are subject to auditing.
</t>
  </si>
  <si>
    <t>Log files have appropriate permissions assigned and permissions are not excessive.</t>
  </si>
  <si>
    <t>Interview the DBA to identify the following:
- Personnel that review and clear audit logs.
- Personnel that perform non-audit administration such as create, modify, and delete access control rules; DB user access management.</t>
  </si>
  <si>
    <t xml:space="preserve">Personnel who review and clear audit logs are separate from personnel that perform non-audit administration.
</t>
  </si>
  <si>
    <t>Interview the DBA to determine if audit data is captured, backed up, and maintained. IRS practice has been to retain archived audit logs/trails for the remainder of the year they were made plus six years.</t>
  </si>
  <si>
    <t>Determine if password configurations meet IRS requirements for minimum length of 8 characters.</t>
  </si>
  <si>
    <t>Passwords are required to be a minimum of 8 characters in length.</t>
  </si>
  <si>
    <t>Determine if password configurations meet IRS requirements for password expiration.  Ask the administrator if users are forced to change passwords at a maximum of 90 days; 60 days for privileged users.</t>
  </si>
  <si>
    <t>Passwords are required to be changed every 60 days for privileged users and every 90 days for normal users.</t>
  </si>
  <si>
    <t>Users are prohibited from using their last 24 passwords.</t>
  </si>
  <si>
    <t>Verify that audit data is archived and maintained.
IRS practice has been to retain archived audit logs/trails for the remainder of the year they were made plus six years. (Total of 7 Years)</t>
  </si>
  <si>
    <t>Change the default password for 'APPQOSSYS'</t>
  </si>
  <si>
    <t>Change the default password for 'CTXSYS'</t>
  </si>
  <si>
    <t>Change the default password for 'DBSNMP'</t>
  </si>
  <si>
    <t>Change the default password for 'DIP'</t>
  </si>
  <si>
    <t>Change the default password for 'EXFSYS'</t>
  </si>
  <si>
    <t>Change the default password for 'MDDATA'</t>
  </si>
  <si>
    <t>Change the default password for 'MDSYS'</t>
  </si>
  <si>
    <t>Change the default password for 'LBACSYS'</t>
  </si>
  <si>
    <t>Change the default password for 'OLAPSYS'</t>
  </si>
  <si>
    <t>Change the default password for 'ORACLE_OCM'</t>
  </si>
  <si>
    <t>Change the default password for 'ORDDATA'</t>
  </si>
  <si>
    <t>Change the default password for 'ORDPLUGINS'</t>
  </si>
  <si>
    <t>Change the default password for 'ORDSYS'</t>
  </si>
  <si>
    <t>Change the default password for 'OUTLN'</t>
  </si>
  <si>
    <t>Change the default password for 'OWBSYS_AUDIT'</t>
  </si>
  <si>
    <t>Change the default password for 'OWBSYS'</t>
  </si>
  <si>
    <t>Change the default password for 'SI_INFORMTN_SCHEMA'</t>
  </si>
  <si>
    <t>Change the default password for 'SPATIAL_CSW_ADMIN_USR'</t>
  </si>
  <si>
    <t>Change the default password for 'SPATIAL_WFS_ADMIN_USR'</t>
  </si>
  <si>
    <t>Change the default password for 'SYS'</t>
  </si>
  <si>
    <t>Change the default password for 'SYSTEM'</t>
  </si>
  <si>
    <t>Change the default password for 'WK_TEST'</t>
  </si>
  <si>
    <t>Change the default password for 'WKPROXY'</t>
  </si>
  <si>
    <t>Change the default password for 'WKSYS'</t>
  </si>
  <si>
    <t>Change the default password for 'WMSYS'</t>
  </si>
  <si>
    <t>Change the default password for 'XDB'</t>
  </si>
  <si>
    <t>Remove the sample user 'BI'</t>
  </si>
  <si>
    <t>Remove the sample user 'HR'</t>
  </si>
  <si>
    <t>Remove the sample user 'IX'</t>
  </si>
  <si>
    <t>Remove the sample user 'OE'</t>
  </si>
  <si>
    <t>Remove the sample user 'PM'</t>
  </si>
  <si>
    <t>Remove the sample user 'SCOTT'</t>
  </si>
  <si>
    <t>Remove the sample user 'SH'</t>
  </si>
  <si>
    <t>Ensure the latest version/patches for Oracle software is installed</t>
  </si>
  <si>
    <t>Setting for the 'admin_restrictions_listener_name' parameter</t>
  </si>
  <si>
    <t>Setting for the 'audit_sys_operations' parameter</t>
  </si>
  <si>
    <t>Setting for the 'audit_trail' parameter</t>
  </si>
  <si>
    <t>Setting for the 'global_names' parameter</t>
  </si>
  <si>
    <t>Setting for the 'local_listener' parameter</t>
  </si>
  <si>
    <t>Setting for the 'o7_dictionary_accessibility' parameter</t>
  </si>
  <si>
    <t>Setting for the 'os_roles' parameter</t>
  </si>
  <si>
    <t>Setting for the 'remote_listener' parameter</t>
  </si>
  <si>
    <t>Setting for the 'remote_os_authent' parameter</t>
  </si>
  <si>
    <t>Setting for the 'remote_os_roles' parameter</t>
  </si>
  <si>
    <t>Setting for the 'utl_file_dir' parameter</t>
  </si>
  <si>
    <t>Setting for the 'sec_case_sensitive_logon' parameter</t>
  </si>
  <si>
    <t>Setting for the 'sec_max_failed_login_attempts' parameter</t>
  </si>
  <si>
    <t>Setting for the 'sec_protocol_error_further_action' parameter</t>
  </si>
  <si>
    <t>Setting for the 'sec_protocol_error_trace_action' parameter</t>
  </si>
  <si>
    <t>Setting for the 'sec_return_server_release_banner' parameter</t>
  </si>
  <si>
    <t>Setting for the 'sql92_security' parameter</t>
  </si>
  <si>
    <t>Setting for undocumented '_trace_files_public' parameter</t>
  </si>
  <si>
    <t>Restrictions on failed login attempts via the default DB profile</t>
  </si>
  <si>
    <t>Requirements for account locking via on the default DB profile</t>
  </si>
  <si>
    <t>Restrictions on password duration via the default DB profile</t>
  </si>
  <si>
    <t>Restrictions on password history via the default DB profile</t>
  </si>
  <si>
    <t>Restrictions on password use (reuse) via a DB profile</t>
  </si>
  <si>
    <t>Requirements for account locking (grace time) via a DB profile</t>
  </si>
  <si>
    <t>Requirements for limiting EXTERNAL user login capability</t>
  </si>
  <si>
    <t>Requirement for setting the password verification function</t>
  </si>
  <si>
    <t>Requirements for limiting the number of sessions per user</t>
  </si>
  <si>
    <t>Limit public access to the DBMS_ADVISOR package</t>
  </si>
  <si>
    <t>Limit public access to the DBMS_CRYPTO package</t>
  </si>
  <si>
    <t>Limit public access to the DBMS_JAVA package</t>
  </si>
  <si>
    <t>Limit public access to the DBMS_JAVA_TEST package</t>
  </si>
  <si>
    <t>Limit public access to the DBMS_JOB package</t>
  </si>
  <si>
    <t>Limit public access to the DBMS_LDAP package</t>
  </si>
  <si>
    <t>Limit public access to the DBMS_LOB package</t>
  </si>
  <si>
    <t>Limit public access to the DBMS_OBFUSCATION_TOOLKIT package</t>
  </si>
  <si>
    <t>Limit public access to the DBMS_RANDOM package</t>
  </si>
  <si>
    <t>Limit public access to the DBMS_SCHEDULER package</t>
  </si>
  <si>
    <t>Limit public access to the DBMS_SQL package</t>
  </si>
  <si>
    <t>Limit public access to the DBMS_XMLGEN package</t>
  </si>
  <si>
    <t>Limit public access to the DBMS_XMLQUERY package</t>
  </si>
  <si>
    <t>Limit public access to the UTL_FILE package</t>
  </si>
  <si>
    <t>Limit public access to the UTL_INADDR package</t>
  </si>
  <si>
    <t>Limit public access to the UTL_TCP package</t>
  </si>
  <si>
    <t>Limit public access to the UTL_MAIL package</t>
  </si>
  <si>
    <t>Limit public access to the UTL_SMTP package</t>
  </si>
  <si>
    <t>Limit public access to the UTL_DBWS package</t>
  </si>
  <si>
    <t>Limit public access to the UTL_ORAMTS package</t>
  </si>
  <si>
    <t>Limit public access to the UTL_HTTP package</t>
  </si>
  <si>
    <t>Limit public access to the HTTPURITYPE object type</t>
  </si>
  <si>
    <t>Limiting public user access to the DBMS_SYS_SQL package</t>
  </si>
  <si>
    <t>Limit public access to the DBMS_BACKUP_RESTORE package</t>
  </si>
  <si>
    <t>Limiting public user access to the DBMS_AQADM_SYSCALLS package</t>
  </si>
  <si>
    <t>Limiting public user access to the DBMS_REPACT_SQL_UTL package</t>
  </si>
  <si>
    <t>Limiting public user access to the INITJVMAUX package</t>
  </si>
  <si>
    <t>Limiting public user access to the DBMS_STREAMS_ADM_UTL package</t>
  </si>
  <si>
    <t>Limiting public user access to the DBMS_AQADM_SYS package</t>
  </si>
  <si>
    <t>Limiting public user access to the DBMS_STREAMS_RPC package</t>
  </si>
  <si>
    <t>Limiting public user access to the DBMS_PRVTAQIM package</t>
  </si>
  <si>
    <t>Limiting public user access to the LTADM package</t>
  </si>
  <si>
    <t>Limiting public user access to the WWV_DBMS_SQL package</t>
  </si>
  <si>
    <t>Limiting public user access to the WWV_EXECUTE_IMMEDIATE package</t>
  </si>
  <si>
    <t>Limiting public user access to the DBMS_IJOB package</t>
  </si>
  <si>
    <t>Limiting public user access to the DBMS_FILE_TRANSFER package</t>
  </si>
  <si>
    <t>Limiting users by restricting the SELECT ANY DICTIONARY privilege</t>
  </si>
  <si>
    <t>Limiting users by restricting the SELECT ANY TABLE privilege</t>
  </si>
  <si>
    <t>Limiting users by restricting the AUDIT SYSTEM privilege</t>
  </si>
  <si>
    <t>Limiting users by restricting the EXEMPT ACCESS POLICY</t>
  </si>
  <si>
    <t>Limiting users by restricting the BECOME USER privilege</t>
  </si>
  <si>
    <t>Limiting users by restricting the CREATE PROCEDURE privilege</t>
  </si>
  <si>
    <t>Limiting users by restricting the ALTER SYSTEM privilege</t>
  </si>
  <si>
    <t>Limiting users by restricting the CREATE ANY LIBRARY privilege</t>
  </si>
  <si>
    <t>Limiting users by restricting GRANT ANY ROLE privilege</t>
  </si>
  <si>
    <t>Limiting user authorizations for the DELETE_CATALOG_ROLE</t>
  </si>
  <si>
    <t>Limiting user authorizations for the SELECT_CATALOG_ROLE</t>
  </si>
  <si>
    <t>Limiting user authorizations for the EXECUTE_CATALOG role</t>
  </si>
  <si>
    <t>Limiting users by restricting the DBA role</t>
  </si>
  <si>
    <t>Limiting authorizations for the SYS.AUD$ table</t>
  </si>
  <si>
    <t>Limiting authorizations for the SYS.USER_HISTORY$ table</t>
  </si>
  <si>
    <t>Limiting authorizations for the SYS.LINK$ table</t>
  </si>
  <si>
    <t>Limiting authorizations for the SYS.USER$ table</t>
  </si>
  <si>
    <t>Limiting user authorizations for the DBA_% views</t>
  </si>
  <si>
    <t>Limiting authorizations for the SCHEDULER$_CREDENTIAL table</t>
  </si>
  <si>
    <t>Drop table sys.user$mig</t>
  </si>
  <si>
    <t>Limiting basic user privileges to restrict the ANY keyword</t>
  </si>
  <si>
    <t>Limiting users by restricting the WITH_ADMIN privilege</t>
  </si>
  <si>
    <t>Limit direct privileges for proxy user</t>
  </si>
  <si>
    <t>Revoke execute any procedure from user OUTLN</t>
  </si>
  <si>
    <t>Revoke execute any procedure from user DBSNMP</t>
  </si>
  <si>
    <t>Audit all CREATE SESSION (logon/logoff) activities</t>
  </si>
  <si>
    <t>Audit all CREATE USER object activities/requests</t>
  </si>
  <si>
    <t>Audit all ALTER USER object activities/requests</t>
  </si>
  <si>
    <t>Audit all DROP USER object activities/requests</t>
  </si>
  <si>
    <t>Audit all user ROLE activities/requests</t>
  </si>
  <si>
    <t>Audit all user GRANT ROLE activities/requests</t>
  </si>
  <si>
    <t>Audit all user CREATE PROFILE activities/requests</t>
  </si>
  <si>
    <t>Audit all user ALTER PROFILE activities/requests</t>
  </si>
  <si>
    <t>Audit all user DROP PROFILE activities/requests</t>
  </si>
  <si>
    <t>Audit all DATABASE LINK activities/requests</t>
  </si>
  <si>
    <t>Audit all PUBLIC DATABASE LINK activities/requests</t>
  </si>
  <si>
    <t>Audit all user SYNONYM activities/requests</t>
  </si>
  <si>
    <t>Audit all grants and revokes of privileges on directories</t>
  </si>
  <si>
    <t>Audit all user SELECT ANY DICTIONARY activities/requests</t>
  </si>
  <si>
    <t>Audit all user GRANT ANY OBJECT PRIVILEGE activities/requests</t>
  </si>
  <si>
    <t>Audit all user GRANT ANY PRIVILEGE activities/requests</t>
  </si>
  <si>
    <t>Audit all user CREATE PROCEDURE activities/requests</t>
  </si>
  <si>
    <t>Audit all user CREATE ANY PROCEDURE activities/requests</t>
  </si>
  <si>
    <t>Audit all user ALTER ANY PROCEDURE activities/requests</t>
  </si>
  <si>
    <t>Audit all user DROP ANY PROCEDURE activities/requests</t>
  </si>
  <si>
    <t>Audit all user CREATE ANY LIBRARY activities/requests</t>
  </si>
  <si>
    <t>Audit all user DROP ANY LIBRARY activities/requests</t>
  </si>
  <si>
    <t>Audit all user CREATE ANY TRIGGER activities/requests</t>
  </si>
  <si>
    <t>Audit all user ALTER ANY TRIGGER activities/requests</t>
  </si>
  <si>
    <t>Audit all user DROP ANY TRIGGER activities/requests</t>
  </si>
  <si>
    <t>Set AUDIT ALL ON SYS.AUD$ activities</t>
  </si>
  <si>
    <t>Audit all user ALTER SYSTEM activities/requests</t>
  </si>
  <si>
    <t>The APEX_040000 account owns the greatest part of the objects created by the database during the installation of Oracle Database Application Express (ODAE).</t>
  </si>
  <si>
    <t>The APPQOSSYS account manages/owns all Quality of Service objects and provides an intuitive, policy-driven system to manage service level requirements.</t>
  </si>
  <si>
    <t>The CTXSYS is used to administer Oracle Text.</t>
  </si>
  <si>
    <t>The DBSNMP account is used by the Oracle Enterprise Manager to monitor and manage the database.</t>
  </si>
  <si>
    <t>The DIP account supports the operation of the Oracle Internet Directory and Oracle Label Security.</t>
  </si>
  <si>
    <t>The EXFSYS account accesses the EXFSYS schema, which facilitates use of the Rules Manager and Expression Filter feature and allows the user to build complex PL/SQL rules and expressions.</t>
  </si>
  <si>
    <t>The MDDATA account owns the schema used by Oracle Spatial for storing Geocoder and router data, which allows the plotting of datapoints, such as market locations/types, against latitude and longitude on a map, in a way similar to a GPS presentation.</t>
  </si>
  <si>
    <t>The MDSYS is the user in that operationalizes the Oracle Multimedia Locator, which serves as part of the storage, management, and retrieval of audio/video images.</t>
  </si>
  <si>
    <t>The LBACSYS account administers the Oracle Label Security (OLS) feature.</t>
  </si>
  <si>
    <t>The OLAPSYS account owns the online analytical processing (OLAP) catalog. OLAP applications are developed/operate to use business intelligence and data warehousing systems and OLAP is optimized for this type of application.</t>
  </si>
  <si>
    <t>The ORACLE_OCM account supports the operation of the Configuration Manager with the instance and MyOracleSupport.</t>
  </si>
  <si>
    <t>The ORDDATA user operationalizes/owns the Oracle Multimedia DICOM modality: Digital Imaging and Communications in Medicine (DICOM), which is the industry standard for medical imaging, enables the Database to store, manage, and manipulate all DICOM format medical content.</t>
  </si>
  <si>
    <t>The ORDPLUGINS provide the plugins to enable the database to store, manage, and retrieve audio/video images, such as the DICOM medical data format .</t>
  </si>
  <si>
    <t>The ORDSYS user functions as the Oracle Multimedia administrator. DICOM modality: Digital Imaging and Communications in Medicine (DICOM), which is the industry standard for medical imaging, enables the Database to store, manage, and manipulate all DICOM format medical content.</t>
  </si>
  <si>
    <t>The OUTLN user helps preserve application stability by preventing changes to the database environment from overly impacting system performance characteristics.</t>
  </si>
  <si>
    <t>The OWBSYS_AUDIT account handles access to the OWBSYS audit/logging tables, which record Warehouse Builder workspace and user analysis/query operations.</t>
  </si>
  <si>
    <t>The OWBSYS account handles Oracle Warehouse Builder database administrative tasks, which is created during installation and defines the language of repository for the Warehouse Builder workspaces and user analysis/query operations.</t>
  </si>
  <si>
    <t>The SI_INFORMTN_SCHEMA functions as the location for storing plugins supplied by Oracle and all other third-party plugins.</t>
  </si>
  <si>
    <t>The SPATIAL_CSW_ADMIN_USR account owns the Catalog Services for the Web (CSW) capabilities, which are used by Oracle to load record-type metadata and instances from the DB into the main memory when these records are cached.</t>
  </si>
  <si>
    <t>The SPATIAL_WFS_ADMIN_USR account owns the Web Feature Service (WFS) capabilities, which are used by Oracle to load feature instance/metadata from the DB into the main memory when these are pulled from a cache.</t>
  </si>
  <si>
    <t>The SYS account is the highest level user created by the database installation.</t>
  </si>
  <si>
    <t>The SYSTEM user is created for administrative purposes during the database installation.</t>
  </si>
  <si>
    <t>The WK_TEST account handles access to Oracle Ultrasearch</t>
  </si>
  <si>
    <t>The WKPROXY account handles the Oracle 9i Application Ultra Search.</t>
  </si>
  <si>
    <t>The WKSYS account is the Ultra Search administrator.</t>
  </si>
  <si>
    <t>The WMSYS account stores manages all metadata for the Workspace manager, which provides a virtual environment to isolate workspaces, such as a collection of changes to production data, or keep a changes history, allowing the creation of "what if" scenarios.</t>
  </si>
  <si>
    <t>The XDB account enables high-performance storage and retrieval of XML data.</t>
  </si>
  <si>
    <t>The BI account owns the Business Intelligence (BI) sample schema.</t>
  </si>
  <si>
    <t>The HR account is used to manage the HR (Human Resources) sample schema.</t>
  </si>
  <si>
    <t>The IX account is used to manage the Information eXchange (IX) sample schema.</t>
  </si>
  <si>
    <t>The OE account is used to manage the Order Entry (OE) sample schema.</t>
  </si>
  <si>
    <t>The PM account is used to manage the product media (PM) sample schema for Business-to-Business.</t>
  </si>
  <si>
    <t>The SCOTT account is used in examples throughout the Oracle database.</t>
  </si>
  <si>
    <t>The SH account is used to manage the SH sales history schema, which stores business data.</t>
  </si>
  <si>
    <t>The Oracle installation version, along with the patch level, should be the most recent that is compatible with the organizations' operational needs.
	There are two ways to detect the patch level. Opatch is (only) checking if the files at the operating system level are patched properly. The view DBA_REGISTRY_HISTORY shows if the database related part was applied. If the result from DBA_REGISTRY_HISTORY is empty no (security) patch was applied
	To be on the safe side, the view DBA_REGISTRY history should be queried.</t>
  </si>
  <si>
    <t>The admin_restrictions_ setting in the listener.ora file can require that any attempted real-time alteration of the parameters in the listener via the set command file be refused unless the listener.ora file is manually altered then restarted by a privileged user.</t>
  </si>
  <si>
    <t>The AUDIT_SYS_OPERATIONS setting provides for the auditing of all user activities conducted under the SYSOPER and SYSDBA accounts.</t>
  </si>
  <si>
    <t>The audit_trail setting determines whether or not Oracle's basic audit features are enabled. These can be set to "Operating System"(OS), "DB,", "DB,EXTENDED", "XML" or "XML,EXTENDED".</t>
  </si>
  <si>
    <t>The global_names setting requires that the name of a database link matches that of the remote database it will connect to.</t>
  </si>
  <si>
    <t>The local_listener setting specifies a network name that resolves to an address of the Oracle TNS listener.</t>
  </si>
  <si>
    <t>The O7_dictionary_accessibility setting is a database initializations parameter that allows/disallows with the EXECUTE ANY PROCEDURE and SELECT ANY DICTIONARY access to objects in the SYS schema; this functionality was created for the ease of migration from Oracle 7 databases to later versions.</t>
  </si>
  <si>
    <t>The os_roles setting permits externally created groups to be applied to database management.</t>
  </si>
  <si>
    <t>The remote_listener setting determines whether or not a valid listener can be established on a system separate from the database instance.</t>
  </si>
  <si>
    <t>The remote_os_authent setting determines whether or not OS 'roles' with the attendant privileges are allowed for remote client connections.</t>
  </si>
  <si>
    <t>The remote_os_roles setting permits remote users' OS roles to be applied to database management.</t>
  </si>
  <si>
    <t>The utl_file_dir setting allows packages like utl_file to access (read/write/modify/delete) files specified in utl_file_dir. (This is deprecated but usable in 11g.)</t>
  </si>
  <si>
    <t>The SEC_CASE_SENSITIVE_LOGON information determines whether or not case-sensitivity is required for passwords during login.
	Due to the security bug CVE-2012-3137 it is recommended to set this parameter to TRUE if the October 2012 CPU/PSU or later was applied.
	If the patch was not applied it is recommended to set this parameter to FALSE to avoid that the vulnerability could be abused.</t>
  </si>
  <si>
    <t>The SEC_MAX_FAILED_LOGIN_ATTEMPTS parameter determines how many failed login attempts are allowed before Oracle closes the login connection.</t>
  </si>
  <si>
    <t>The SEC_PROTOCOL_ERROR_FURTHER_ACTION setting determines the Oracle's server's response to bad/malformed packets received from the client.</t>
  </si>
  <si>
    <t>The SEC_PROTOCOL_ERROR_TRACE_ACTION setting determines the Oracle's server's logging response level to bad/malformed packets received from the client, by generating ALERT, LOG, or TRACE levels of detail in the log files.</t>
  </si>
  <si>
    <t>The information about patch/update release number provides information about the exact patch/update release that is currently running on the database.</t>
  </si>
  <si>
    <t>The sql92_security parameter setting FALSE allows to grant only UPDATE or DELETE privileges without the need to grant SELECT privileges.</t>
  </si>
  <si>
    <t>The _trace_files_public setting determines whether or not the system's trace file is world readable.</t>
  </si>
  <si>
    <t>The failed_login_attempts setting determines how many failed login attempts are permitted before the system locks the user's account. While different profiles can have different and more restrictive settings, such as USERS and APPS, the minimum(s) recommended here should be set on the DEFAULT profile.</t>
  </si>
  <si>
    <t>The PASSWORD_LOCK_TIME setting determines how many days must pass for the user's account to be unlocked after the set number of failed login attempts has occurred.</t>
  </si>
  <si>
    <t>The password_life_time setting determines how long a password may be used before the user is required to be change it.</t>
  </si>
  <si>
    <t>The password_reuse_max setting determines how many different passwords must be used before the user is allowed to reuse a prior password.</t>
  </si>
  <si>
    <t>The password_reuse_time setting determines the amount of time in days that must pass before the same password may be reused.</t>
  </si>
  <si>
    <t>The password_grace_time setting determines how many days can pass after the user's password expires before the user's login capability is automatically locked out.</t>
  </si>
  <si>
    <t>The password='EXTERNAL' setting determines whether or not a user can be authenticated by a remote OS to allow access to the database with full authorization.</t>
  </si>
  <si>
    <t>The password_verify_function determines password settings requirements when a user password is changed at the SQL command prompt. This setting does not apply for users managed by the Oracle password file.</t>
  </si>
  <si>
    <t>The SESSIONS_PER_USER (Number of sessions allowed) determines the maximum number of user sessions that are allowed to be open concurrently.</t>
  </si>
  <si>
    <t>The Oracle database DBMS_ADVISOR package can be used to write files located on the server where the Oracle instance is installed.</t>
  </si>
  <si>
    <t>The DBMS_CRYPTO settings provide a toolset that determines the strength of the encryption algorithm used to encrypt application data and is part of the SYS schema. The DES (56-bit key), 3DES (168-bit key), 3DES-2KEY (112-bit key), AES (128/192/256-bit keys), and RC4 are available.</t>
  </si>
  <si>
    <t>The Oracle database DBMS_JAVA package can run Java classes (e.g. OS commands) or grant Java privileges.</t>
  </si>
  <si>
    <t>The Oracle database DBMS_JAVA_TEST package can run Java classes (e.g. OS commands) or grant Java privileges.</t>
  </si>
  <si>
    <t>The Oracle database DBMS_JOB package schedules and manages the jobs sent to the job queue and has been superseded by the DBMS_SCHEDULER package, even though DBMS_JOB has been retained for backwards compatibility.</t>
  </si>
  <si>
    <t>The Oracle database DBMS_LDAP package contains functions and procedures that enable programmers to access data from LDAP servers.</t>
  </si>
  <si>
    <t>The Oracle database DBMS_LOB package provides subprograms that can manipulate and read/write on BLOBs, CLOBs, NCLOBs, BFILEs, and temporary LOBs.</t>
  </si>
  <si>
    <t>The DBMS_OBFUSCATION_TOOLKIT settings provide one of the tools that determine the strength of the encryption algorithm used to encrypt application data and is part of the SYS schema. The DES (56-bit key) and 3DES (168-bit key) are the only two types available.</t>
  </si>
  <si>
    <t>The Oracle database DBMS_RANDOM package is used for generating random numbers but should not be used for cryptographic purposes.</t>
  </si>
  <si>
    <t>The Oracle database DBMS_SCHEDULER package schedules and manages the database and operating system jobs .</t>
  </si>
  <si>
    <t>The Oracle database DBMS_SQL package is used for running dynamic SQL statements.</t>
  </si>
  <si>
    <t>The DBMS_XMLGEN package takes an arbitrary SQL query as input, converts it to XML format, and returns the result as a CLOB.</t>
  </si>
  <si>
    <t>The Oracle package DBMS_XMLQUERY takes an arbitrary SQL query, converts it to XML format, and returns the result. This package is similar to DBMS_XMLGEN.</t>
  </si>
  <si>
    <t>The Oracle database UTL_FILE package can be used to read/write files located on the server where the Oracle instance is installed.</t>
  </si>
  <si>
    <t>The Oracle database UTL_INADDR package can be used to create specially crafted error messages or send information via DNS to the outside.</t>
  </si>
  <si>
    <t>The Oracle database UTL_TCP package can be used to read/write file to TCP sockets on the server where the Oracle instance is installed.</t>
  </si>
  <si>
    <t>The Oracle database UTL_MAIL package can be used to send email from the server where the Oracle instance is installed.</t>
  </si>
  <si>
    <t>The Oracle database UTL_SMTP package can be used to send email from the server where the Oracle instance is installed.</t>
  </si>
  <si>
    <t>The Oracle database UTL_DBWS package can be used to read/write file to web-based applications on the server where the Oracle instance is installed.</t>
  </si>
  <si>
    <t>The Oracle database UTL_ORAMTS package can be used to perform HTTP-requests. This could be used to send information to the outside.</t>
  </si>
  <si>
    <t>The Oracle database UTL_HTTP package can be used to perform HTTP-requests. This could be used to send information to the outside.</t>
  </si>
  <si>
    <t>The Oracle database HTTPURITYPE object type can be used to perform HTTP-requests. This could be used to send information to the outside.</t>
  </si>
  <si>
    <t>The Oracle database DBMS_SYS_SQL package is shipped as undocumented.</t>
  </si>
  <si>
    <t>The Oracle database DBMS_BACKUP_RESTORE package is used for applying PL/SQL commands to the native RMAN sequences.</t>
  </si>
  <si>
    <t>The Oracle database DBMS_AQADM_SYSCALLS package is shipped as undocumented and allows to run SQL commands as user SYS.</t>
  </si>
  <si>
    <t>The Oracle database DBMS_REPACT_SQL_UTL package is shipped as undocumented and allows to run SQL commands as user SYS.</t>
  </si>
  <si>
    <t>The Oracle database INITJVMAUX package is shipped as undocumented and allows to run SQL commands as user SYS.</t>
  </si>
  <si>
    <t>The Oracle database DBMS_STREAMS_ADM_UTL package is shipped as undocumented and allows to run SQL commands as user SYS.</t>
  </si>
  <si>
    <t>The Oracle database DBMS_AQADM_SYS package is shipped as undocumented and allows to run SQL commands as user SYS.</t>
  </si>
  <si>
    <t>The Oracle database DBMS_STREAMS_RPC package is shipped as undocumented and allows to run SQL commands as user SYS.</t>
  </si>
  <si>
    <t>The Oracle database DBMS_PRVTAQIM package is shipped as undocumented and allows to run SQL commands as user SYS.</t>
  </si>
  <si>
    <t>The Oracle database LTADM package is shipped as undocumented and allows privilege escalation if granted to unprivileged users.</t>
  </si>
  <si>
    <t>The Oracle database WWV_DBMS_SQL package is shipped as undocumented and allows Oracle Application Express to run dynamic SQL statements.</t>
  </si>
  <si>
    <t>The Oracle database WWV_EXECUTE_IMMEDIATE package is shipped as undocumented and allows Oracle Application Express to run dynamic SQL statements.</t>
  </si>
  <si>
    <t>The Oracle database DBMS_IJOB package is shipped as undocumented and allows to run database jobs in the context of another user.</t>
  </si>
  <si>
    <t>The Oracle database DBMS_FILE_TRANSFER package allows to transfer files from one database server to another.</t>
  </si>
  <si>
    <t>The Oracle database SELECT ANY DICTIONARY privilege allows the designated user to access SYS schema objects.</t>
  </si>
  <si>
    <t>The Oracle database SELECT ANY TABLE privilege allows the designated user to open any table, except of SYS, to view it.</t>
  </si>
  <si>
    <t>The Oracle database AUDIT SYSTEM privilege allows the change auditing activities on the system.</t>
  </si>
  <si>
    <t>The Oracle database EXEMPT ACCESS POLICY keyword provides the user the capability to access all the table rows regardless of row-level security lockouts.</t>
  </si>
  <si>
    <t>The Oracle database BECOME USER privilege allows the designated user to inherit the rights of another user.</t>
  </si>
  <si>
    <t>The Oracle database CREATE PROCEDURE privilege allows the designated user to create a stored procedure that will fire when given the correct command sequence.</t>
  </si>
  <si>
    <t>The Oracle database ALTER SYSTEM privilege allows the designated user to dynamically alter the instance's running operations.</t>
  </si>
  <si>
    <t>The Oracle database CREATE (ANY) LIBRARY privilege allows the designated user to create objects that are associated to the shared libraries.</t>
  </si>
  <si>
    <t>The Oracle database GRANT ANY OBJECT PRIVILEGE keyword provides the grantee the capability to grant access to any single or multiple combinations of objects to any grantee in the catalog of the database.</t>
  </si>
  <si>
    <t>The Oracle database GRANT ANY ROLE keyword provides the grantee the capability to grant any single role to any grantee in the catalog of the database.</t>
  </si>
  <si>
    <t>The Oracle database GRANT ANY PRIVILEGE keyword provides the grantee the capability to grant any single privilege to any item in the catalog of the database.</t>
  </si>
  <si>
    <t>The Oracle database DELETE_CATALOG_ROLE provides DELETE privileges for the records in the system's audit table (AUD$).</t>
  </si>
  <si>
    <t>The Oracle database SELECT_CATALOG_ROLE provides SELECT privileges on all data dictionary views held in the SYS schema.</t>
  </si>
  <si>
    <t>The Oracle database EXECUTE_CATALOG_ROLE provides EXECUTE privileges for a number of packages and procedures in the data dictionary in the SYS schema.</t>
  </si>
  <si>
    <t>The Oracle database DBA role is the default database administrator role provided for the allocation of administrative privileges.</t>
  </si>
  <si>
    <t>The Oracle database SYS.AUD$ table contains all the audit records for the database of the non-Data Manipulation Language (DML) events, such as ALTER, DROP, CREATE, and so forth. (DML changes need trigger-based audit events to record data alterations.)</t>
  </si>
  <si>
    <t>The Oracle database SYS.USER_HISTORY$ table contains all the audit records for the user's password change history. (This table gets updated by password changes if the user has an assigned profile that has password reuse limit set, e.g., PASSWORD_REUSE_TIME set to other than UNLIMITED.)</t>
  </si>
  <si>
    <t>The Oracle database SYS.LINK$ table contains all the user's password information and data table link information.</t>
  </si>
  <si>
    <t>The Oracle database SYS.USER$ table contains the users' hashed password information.</t>
  </si>
  <si>
    <t>The Oracle database DBA_ views show all information which is relevant to administrative accounts.</t>
  </si>
  <si>
    <t>The Oracle database SCHEDULER$_CREDENTIAL table contains the database scheduler credential information.</t>
  </si>
  <si>
    <t>The table sys.user$mig is created during migration and contains the Oracle password hashes before the migration starts.</t>
  </si>
  <si>
    <t>The Oracle database ANY keyword provides the user the capability to alter any item in the catalog of the database.</t>
  </si>
  <si>
    <t>The Oracle database WITH_ADMIN privilege allows the designated user to grant another user the same privileges.</t>
  </si>
  <si>
    <t>Do not grant privileges directly to proxy users</t>
  </si>
  <si>
    <t>Remove unneeded privileges from OUTLN</t>
  </si>
  <si>
    <t>Remove unneeded privileges from DBSNMP</t>
  </si>
  <si>
    <t>The logging of all CREATE SESSION activities, the logon/logoff equivalent to remote database access , will provide an audit trail of user connection; this is the minimum privilege required to request access to run operations against the database.</t>
  </si>
  <si>
    <t>The USER object for the Oracle database is a specification of an object which is an account through which either a human or an application can connect to, via a JDBC or log into, via a CLI, and interact with the database instance according to the roles and privileges allotted to account.</t>
  </si>
  <si>
    <t>The ROLE object allows for the creation of a set of privileges that can be granted to users/ other roles, both for application connection and database administrative purposes.</t>
  </si>
  <si>
    <t>The system grant allows to audit all type of grants and revokes.</t>
  </si>
  <si>
    <t>The PROFILE object allows for the creation of a set of database resource limits that can be assigned to a user, so that that user cannot exceed those resource limitations.</t>
  </si>
  <si>
    <t>All activities on database links should be audited.</t>
  </si>
  <si>
    <t>The PUBLIC DATABASE LINK object allows for the creation of a public link for an application-based "user" to access the database for connections/session creation .</t>
  </si>
  <si>
    <t>The PUBLIC SYNONYM object allows for the creation of an alternate description of an object and public synonyms are accessible by all users that have the appropriate privileges to the underlying object.</t>
  </si>
  <si>
    <t>The SYNONYM operation allows for the creation of a an alternative name for a database object such as a Java class schema object, materialized view, operator, package, procedure, sequence, stored function, table, view, user-defined object type, even another synonym; this synonym puts a dependency on its target and is rendered invalid if the target object is changed/dropped.</t>
  </si>
  <si>
    <t>The DIRECTORY object allows for the creation of a directory object that specifies an alias for a directory on the server file system, where the external binary file LOBs (BFILEs)/ table data are located.</t>
  </si>
  <si>
    <t>The SELECT ANY DICTIONARY capability allows the user to view the definitions of all schema objects in the database.</t>
  </si>
  <si>
    <t>The GRANT ANY OBJECT PRIVILEGE allows for the granting of any OBJECT privilege, which includes directories, flashbacks, mining models, etc.</t>
  </si>
  <si>
    <t>The AUDIT PROCEDURE audit command allows for the tracking a number of user activities, including the: 
	FUNCTION, the creation/dropping of a standalone stored function or a "Call specification" that is like a procedure, except functions return values to its original environment and can be in Java or other 3GL languages;
	LIBRARY, which is the creation/dropping of a schema object associated with an operating-system shared library;
	PACKAGE, which is the creation/dropping of a locally stored collection of related procedures, functions, and potentially other program objects stored together; and
	PROCEDURE, which is the creation/dropping of a procedure--this is a subprogram that performs a specified action that is stored in the database.</t>
  </si>
  <si>
    <t>The AUDIT CREATE ANY PROCEDURE command is auditing the creation of procedures in other schema.</t>
  </si>
  <si>
    <t>The AUDIT ALTER ANY PROCEDURE command is auditing the alteration of procedures in other schema.</t>
  </si>
  <si>
    <t>The AUDIT DROP ANY PROCEDURE command is auditing the creation of procedures in other schema.</t>
  </si>
  <si>
    <t>The AUDIT CREATE ANY LIBRARY command is auditing the creation of libraries.</t>
  </si>
  <si>
    <t>Auditing CREATE ANY TRIGGER allows to monitor who is creating trigger in other schema.</t>
  </si>
  <si>
    <t>Auditing ALTER ANY TRIGGER allows to monitor who is altering trigger code in other schema.</t>
  </si>
  <si>
    <t>Auditing DROP ANY TRIGGER allows to monitor who is dropping trigger in other schema.</t>
  </si>
  <si>
    <t>The logging of attempts to alter the audit trail in the SYS.AUD$ table (open for read/update/delete/view) will provide a record of any activities that may indicate unauthorized attempts to access the audit trail.</t>
  </si>
  <si>
    <t>Auditing ALTER SYSTEM allows to modify the database settings.</t>
  </si>
  <si>
    <t>ORA11G-02</t>
  </si>
  <si>
    <t>ORA11G-04</t>
  </si>
  <si>
    <t>ORA11G-05</t>
  </si>
  <si>
    <t>ORA11G-06</t>
  </si>
  <si>
    <t>ORA11G-07</t>
  </si>
  <si>
    <t>ORA11G-08</t>
  </si>
  <si>
    <t>ORA11G-09</t>
  </si>
  <si>
    <t>ORA11G-10</t>
  </si>
  <si>
    <t>ORA11G-11</t>
  </si>
  <si>
    <t>ORA11G-12</t>
  </si>
  <si>
    <t>ORA11G-13</t>
  </si>
  <si>
    <t>ORA11G-14</t>
  </si>
  <si>
    <t>ORA11G-15</t>
  </si>
  <si>
    <t>ORA11G-16</t>
  </si>
  <si>
    <t>ORA11G-17</t>
  </si>
  <si>
    <t>ORA11G-18</t>
  </si>
  <si>
    <t>ORA11G-19</t>
  </si>
  <si>
    <t>ORA11G-20</t>
  </si>
  <si>
    <t>ORA11G-21</t>
  </si>
  <si>
    <t>ORA11G-22</t>
  </si>
  <si>
    <t>ORA11G-23</t>
  </si>
  <si>
    <t>ORA11G-24</t>
  </si>
  <si>
    <t>ORA11G-25</t>
  </si>
  <si>
    <t>ORA11G-26</t>
  </si>
  <si>
    <t>ORA11G-27</t>
  </si>
  <si>
    <t>ORA11G-28</t>
  </si>
  <si>
    <t>ORA11G-30</t>
  </si>
  <si>
    <t>ORA11G-31</t>
  </si>
  <si>
    <t>ORA11G-32</t>
  </si>
  <si>
    <t>ORA11G-33</t>
  </si>
  <si>
    <t>ORA11G-34</t>
  </si>
  <si>
    <t>ORA11G-35</t>
  </si>
  <si>
    <t>ORA11G-36</t>
  </si>
  <si>
    <t>ORA11G-38</t>
  </si>
  <si>
    <t>ORA11G-40</t>
  </si>
  <si>
    <t>ORA11G-41</t>
  </si>
  <si>
    <t>ORA11G-43</t>
  </si>
  <si>
    <t>ORA11G-44</t>
  </si>
  <si>
    <t>ORA11G-45</t>
  </si>
  <si>
    <t>ORA11G-46</t>
  </si>
  <si>
    <t>ORA11G-47</t>
  </si>
  <si>
    <t>ORA11G-48</t>
  </si>
  <si>
    <t>ORA11G-49</t>
  </si>
  <si>
    <t>ORA11G-50</t>
  </si>
  <si>
    <t>ORA11G-51</t>
  </si>
  <si>
    <t>ORA11G-52</t>
  </si>
  <si>
    <t>ORA11G-53</t>
  </si>
  <si>
    <t>ORA11G-54</t>
  </si>
  <si>
    <t>ORA11G-55</t>
  </si>
  <si>
    <t>ORA11G-56</t>
  </si>
  <si>
    <t>ORA11G-57</t>
  </si>
  <si>
    <t>ORA11G-58</t>
  </si>
  <si>
    <t>ORA11G-59</t>
  </si>
  <si>
    <t>ORA11G-61</t>
  </si>
  <si>
    <t>ORA11G-62</t>
  </si>
  <si>
    <t>ORA11G-63</t>
  </si>
  <si>
    <t>ORA11G-64</t>
  </si>
  <si>
    <t>ORA11G-65</t>
  </si>
  <si>
    <t>ORA11G-66</t>
  </si>
  <si>
    <t>ORA11G-67</t>
  </si>
  <si>
    <t>ORA11G-68</t>
  </si>
  <si>
    <t>ORA11G-69</t>
  </si>
  <si>
    <t>ORA11G-71</t>
  </si>
  <si>
    <t>ORA11G-72</t>
  </si>
  <si>
    <t>ORA11G-73</t>
  </si>
  <si>
    <t>ORA11G-74</t>
  </si>
  <si>
    <t>ORA11G-75</t>
  </si>
  <si>
    <t>ORA11G-76</t>
  </si>
  <si>
    <t>ORA11G-77</t>
  </si>
  <si>
    <t>ORA11G-78</t>
  </si>
  <si>
    <t>ORA11G-79</t>
  </si>
  <si>
    <t>ORA11G-80</t>
  </si>
  <si>
    <t>ORA11G-81</t>
  </si>
  <si>
    <t>ORA11G-82</t>
  </si>
  <si>
    <t>ORA11G-83</t>
  </si>
  <si>
    <t>ORA11G-84</t>
  </si>
  <si>
    <t>ORA11G-85</t>
  </si>
  <si>
    <t>ORA11G-86</t>
  </si>
  <si>
    <t>ORA11G-87</t>
  </si>
  <si>
    <t>ORA11G-88</t>
  </si>
  <si>
    <t>ORA11G-89</t>
  </si>
  <si>
    <t>ORA11G-90</t>
  </si>
  <si>
    <t>ORA11G-91</t>
  </si>
  <si>
    <t>ORA11G-92</t>
  </si>
  <si>
    <t>ORA11G-94</t>
  </si>
  <si>
    <t>ORA11G-95</t>
  </si>
  <si>
    <t>ORA11G-96</t>
  </si>
  <si>
    <t>ORA11G-97</t>
  </si>
  <si>
    <t>ORA11G-98</t>
  </si>
  <si>
    <t>ORA11G-99</t>
  </si>
  <si>
    <t>ORA11G-100</t>
  </si>
  <si>
    <t>ORA11G-101</t>
  </si>
  <si>
    <t>ORA11G-102</t>
  </si>
  <si>
    <t>ORA11G-103</t>
  </si>
  <si>
    <t>ORA11G-104</t>
  </si>
  <si>
    <t>ORA11G-105</t>
  </si>
  <si>
    <t>ORA11G-106</t>
  </si>
  <si>
    <t>ORA11G-107</t>
  </si>
  <si>
    <t>ORA11G-108</t>
  </si>
  <si>
    <t>ORA11G-110</t>
  </si>
  <si>
    <t>ORA11G-111</t>
  </si>
  <si>
    <t>ORA11G-112</t>
  </si>
  <si>
    <t>ORA11G-113</t>
  </si>
  <si>
    <t>ORA11G-114</t>
  </si>
  <si>
    <t>ORA11G-115</t>
  </si>
  <si>
    <t>ORA11G-116</t>
  </si>
  <si>
    <t>ORA11G-117</t>
  </si>
  <si>
    <t>ORA11G-118</t>
  </si>
  <si>
    <t>ORA11G-119</t>
  </si>
  <si>
    <t>ORA11G-120</t>
  </si>
  <si>
    <t>ORA11G-122</t>
  </si>
  <si>
    <t>ORA11G-123</t>
  </si>
  <si>
    <t>ORA11G-124</t>
  </si>
  <si>
    <t>ORA11G-125</t>
  </si>
  <si>
    <t>ORA11G-127</t>
  </si>
  <si>
    <t>ORA11G-128</t>
  </si>
  <si>
    <t>ORA11G-129</t>
  </si>
  <si>
    <t>ORA11G-130</t>
  </si>
  <si>
    <t>ORA11G-131</t>
  </si>
  <si>
    <t>ORA11G-132</t>
  </si>
  <si>
    <t>ORA11G-133</t>
  </si>
  <si>
    <t>ORA11G-135</t>
  </si>
  <si>
    <t>ORA11G-136</t>
  </si>
  <si>
    <t>ORA11G-137</t>
  </si>
  <si>
    <t>ORA11G-138</t>
  </si>
  <si>
    <t>ORA11G-139</t>
  </si>
  <si>
    <t>ORA11G-141</t>
  </si>
  <si>
    <t>ORA11G-142</t>
  </si>
  <si>
    <t>ORA11G-143</t>
  </si>
  <si>
    <t>ORA11G-144</t>
  </si>
  <si>
    <t>ORA11G-145</t>
  </si>
  <si>
    <t>ORA11G-146</t>
  </si>
  <si>
    <t>ORA11G-147</t>
  </si>
  <si>
    <t>ORA11G-148</t>
  </si>
  <si>
    <t>ORA11G-149</t>
  </si>
  <si>
    <t>ORA11G-150</t>
  </si>
  <si>
    <t>ORA11G-151</t>
  </si>
  <si>
    <t>ORA11G-152</t>
  </si>
  <si>
    <t>ORA11G-153</t>
  </si>
  <si>
    <t>ORA11G-154</t>
  </si>
  <si>
    <t>ORA11G-155</t>
  </si>
  <si>
    <t>Change the default password for 'APEX_040000'</t>
  </si>
  <si>
    <t>1.1.1</t>
  </si>
  <si>
    <t>1.1.2</t>
  </si>
  <si>
    <t>1.1.3</t>
  </si>
  <si>
    <t>1.1.4</t>
  </si>
  <si>
    <t>1.1.5</t>
  </si>
  <si>
    <t>1.1.6</t>
  </si>
  <si>
    <t>1.1.7</t>
  </si>
  <si>
    <t>1.1.8</t>
  </si>
  <si>
    <t>1.1.9</t>
  </si>
  <si>
    <t>1.1.10</t>
  </si>
  <si>
    <t>1.1.11</t>
  </si>
  <si>
    <t>1.1.12</t>
  </si>
  <si>
    <t>1.1.13</t>
  </si>
  <si>
    <t>1.1.14</t>
  </si>
  <si>
    <t>1.1.15</t>
  </si>
  <si>
    <t>1.1.16</t>
  </si>
  <si>
    <t>1.1.17</t>
  </si>
  <si>
    <t>1.1.18</t>
  </si>
  <si>
    <t>1.1.19</t>
  </si>
  <si>
    <t>1.1.20</t>
  </si>
  <si>
    <t>1.1.21</t>
  </si>
  <si>
    <t>1.1.22</t>
  </si>
  <si>
    <t>1.1.23</t>
  </si>
  <si>
    <t>1.1.24</t>
  </si>
  <si>
    <t>1.1.25</t>
  </si>
  <si>
    <t>1.1.26</t>
  </si>
  <si>
    <t>1.1.27</t>
  </si>
  <si>
    <t>1.2.1</t>
  </si>
  <si>
    <t>1.2.2</t>
  </si>
  <si>
    <t>1.2.3</t>
  </si>
  <si>
    <t>1.2.4</t>
  </si>
  <si>
    <t>1.2.5</t>
  </si>
  <si>
    <t>1.2.6</t>
  </si>
  <si>
    <t>1.2.7</t>
  </si>
  <si>
    <t>2.1.3</t>
  </si>
  <si>
    <t>4.1.1</t>
  </si>
  <si>
    <t>4.1.2</t>
  </si>
  <si>
    <t>4.1.3</t>
  </si>
  <si>
    <t>4.1.4</t>
  </si>
  <si>
    <t>4.1.5</t>
  </si>
  <si>
    <t>4.1.6</t>
  </si>
  <si>
    <t>4.1.7</t>
  </si>
  <si>
    <t>4.1.8</t>
  </si>
  <si>
    <t>4.1.9</t>
  </si>
  <si>
    <t>4.1.10</t>
  </si>
  <si>
    <t>4.1.11</t>
  </si>
  <si>
    <t>4.1.12</t>
  </si>
  <si>
    <t>4.1.13</t>
  </si>
  <si>
    <t>4.1.14</t>
  </si>
  <si>
    <t>4.1.15</t>
  </si>
  <si>
    <t>4.1.16</t>
  </si>
  <si>
    <t>4.1.17</t>
  </si>
  <si>
    <t>4.1.18</t>
  </si>
  <si>
    <t>4.1.19</t>
  </si>
  <si>
    <t>4.1.20</t>
  </si>
  <si>
    <t>4.1.21</t>
  </si>
  <si>
    <t>4.1.22</t>
  </si>
  <si>
    <t>4.2.1</t>
  </si>
  <si>
    <t>4.2.2</t>
  </si>
  <si>
    <t>4.2.3</t>
  </si>
  <si>
    <t>4.2.4</t>
  </si>
  <si>
    <t>4.2.5</t>
  </si>
  <si>
    <t>4.2.6</t>
  </si>
  <si>
    <t>4.2.7</t>
  </si>
  <si>
    <t>4.2.8</t>
  </si>
  <si>
    <t>4.2.9</t>
  </si>
  <si>
    <t>4.2.10</t>
  </si>
  <si>
    <t>4.2.11</t>
  </si>
  <si>
    <t>4.2.12</t>
  </si>
  <si>
    <t>4.2.13</t>
  </si>
  <si>
    <t>4.2.14</t>
  </si>
  <si>
    <t>4.2.15</t>
  </si>
  <si>
    <t>4.3.1</t>
  </si>
  <si>
    <t>4.3.2</t>
  </si>
  <si>
    <t>4.3.3</t>
  </si>
  <si>
    <t>4.3.4</t>
  </si>
  <si>
    <t>4.3.5</t>
  </si>
  <si>
    <t>4.3.6</t>
  </si>
  <si>
    <t>4.3.7</t>
  </si>
  <si>
    <t>4.3.8</t>
  </si>
  <si>
    <t>4.3.9</t>
  </si>
  <si>
    <t>4.3.10</t>
  </si>
  <si>
    <t>4.3.11</t>
  </si>
  <si>
    <t>4.4.1</t>
  </si>
  <si>
    <t>4.4.2</t>
  </si>
  <si>
    <t>4.4.3</t>
  </si>
  <si>
    <t>4.4.4</t>
  </si>
  <si>
    <t>4.5.1</t>
  </si>
  <si>
    <t>4.5.2</t>
  </si>
  <si>
    <t>4.5.3</t>
  </si>
  <si>
    <t>4.5.4</t>
  </si>
  <si>
    <t>4.5.5</t>
  </si>
  <si>
    <t>4.5.6</t>
  </si>
  <si>
    <t>4.5.7</t>
  </si>
  <si>
    <t>Execute the following command to change the password
SQL&gt; password apex_040000
Enter the new password twice:
Changing password for apex_040000
New password:
Retype new password:
Password changed</t>
  </si>
  <si>
    <t>Execute the following command to change the password
SQL&gt; password appoqssys
Enter the new password twice:
Changing password for appqossys
New password:
Retype new password:
Password changed</t>
  </si>
  <si>
    <t>Execute the following command to change the password
SQL&gt; password ctxsys
Enter the new password twice:
Changing password for ctxsys
New password:
Retype new password:
Password changed</t>
  </si>
  <si>
    <t>Execute the following command to change the password
SQL&gt; password dbsnmp
Enter the new password twice:
Changing password for dbsnmp
New password:
Retype new password:
Password changed</t>
  </si>
  <si>
    <t>Execute the following command to change the password
SQL&gt; password dip
Enter the new password twice:
Changing password for dip
New password:
Retype new password:
Password changed</t>
  </si>
  <si>
    <t>Execute the following command to change the password
SQL&gt; password exfsys
Enter the new password twice:
Changing password for exfsys
New password:
Retype new password:
Password changed</t>
  </si>
  <si>
    <t>Execute the following command to change the password
SQL&gt; password mddata
Enter the new password twice:
Changing password for mddata
New password:
Retype new password:
Password changed</t>
  </si>
  <si>
    <t>Execute the following command to change the password
SQL&gt; password mdsys
Enter the new password twice:
Changing password for mdsys
New password:
Retype new password:
Password changed</t>
  </si>
  <si>
    <t>Execute the following command to change the password
SQL&gt; password lbacsys
Enter the new password twice:
Changing password for lbacsys
New password:
Retype new password:
Password changed</t>
  </si>
  <si>
    <t>Execute the following command to change the password
SQL&gt; password olapsys
Enter the new password twice:
Changing password for olapsys
New password:
Retype new password:
Password changed</t>
  </si>
  <si>
    <t>Execute the following command to change the password
SQL&gt; password oracle_ocm
Enter the new password twice:
Changing password for oracle_ocm
New password:
Retype new password:
Password changed</t>
  </si>
  <si>
    <t>Execute the following command to change the password
SQL&gt; password orddata
Enter the new password twice:
Changing password for orddata
New password:
Retype new password:
Password changed</t>
  </si>
  <si>
    <t>Execute the following command to change the password
SQL&gt; password ordplugins
Enter the new password twice:
Changing password for ordplugins
New password:
Retype new password:
Password changed</t>
  </si>
  <si>
    <t>Execute the following command to change the password
SQL&gt; password ordsys
Enter the new password twice:
Changing password for ordsys
New password:
Retype new password:
Password changed</t>
  </si>
  <si>
    <t>Execute the following command to change the password
SQL&gt; password outln
Enter the new password twice:
Changing password for outln
New password:
Retype new password:
Password changed</t>
  </si>
  <si>
    <t>Execute the following command to change the password
SQL&gt; password owbsys_audit
Enter the new password twice:
Changing password for owbsys_audit
New password:
Retype new password:
Password changed</t>
  </si>
  <si>
    <t>Execute the following command to change the password
SQL&gt; password owbsys
Enter the new password twice:
Changing password for owbsys
New password:
Retype new password:
Password changed</t>
  </si>
  <si>
    <t>Execute the following command to change the password
SQL&gt; password si_informtn_schema
Enter the new password twice:
Changing password for si_informtn_schema
New password:
Retype new password:
Password changed</t>
  </si>
  <si>
    <t>Execute the following command to change the password
SQL&gt; password spatial_csw_admin_usr
Enter the new password twice:
Changing password for spatial_csw_admin_usr
New password:
Retype new password:
Password changed</t>
  </si>
  <si>
    <t>Execute the following command to change the password
SQL&gt; password spatial_wfs_admin_usr
Enter the new password twice:
Changing password for spatial_wfs_admin_usr
New password:
Retype new password:
Password changed</t>
  </si>
  <si>
    <t>Execute the following command to change the password
SQL&gt; password sys
Enter the new password twice:
Changing password for sys
New password:
Retype new password:
Password changed</t>
  </si>
  <si>
    <t>Execute the following command to change the password
SQL&gt; password system
Enter the new password twice:
Changing password for system
New password:
Retype new password:
Password changed</t>
  </si>
  <si>
    <t>Execute the following command to change the password
SQL&gt; password wk_test
Enter the new password twice:
Changing password for wk_test
New password:
Retype new password:
Password changed</t>
  </si>
  <si>
    <t>Execute the following command to change the password
SQL&gt; password wkproxy
Enter the new password twice:
Changing password for wkproxy
New password:
Retype new password:
Password changed</t>
  </si>
  <si>
    <t>Execute the following command to change the password
SQL&gt; password wksys
Enter the new password twice:
Changing password for wksys
New password:
Retype new password:
Password changed</t>
  </si>
  <si>
    <t>Execute the following command to change the password
SQL&gt; password wmsys
Enter the new password twice:
Changing password for wmsys
New password:
Retype new password:
Password changed</t>
  </si>
  <si>
    <t>Execute the following command to change the password
SQL&gt; password xdb
Enter the new password twice:
Changing password for xdb
New password:
Retype new password:
Password changed</t>
  </si>
  <si>
    <t>Set the ADMIN_RESTRICTIONS_ to the value ON.</t>
  </si>
  <si>
    <t>Create a custom password verification function which fulfills the password requirements of the organization.</t>
  </si>
  <si>
    <t>ORAGEN-01</t>
  </si>
  <si>
    <t>ORAGEN-02</t>
  </si>
  <si>
    <t>ORAGEN-03</t>
  </si>
  <si>
    <t>ORAGEN-04</t>
  </si>
  <si>
    <t>ORAGEN-05</t>
  </si>
  <si>
    <t>ORAGEN-06</t>
  </si>
  <si>
    <t>ORAGEN-07</t>
  </si>
  <si>
    <t>ORAGEN-08</t>
  </si>
  <si>
    <t>ORAGEN-09</t>
  </si>
  <si>
    <t>ORAGEN-10</t>
  </si>
  <si>
    <t>ORAGEN-11</t>
  </si>
  <si>
    <t>ORAGEN-12</t>
  </si>
  <si>
    <t>ORAGEN-13</t>
  </si>
  <si>
    <t>ORAGEN-14</t>
  </si>
  <si>
    <t>ORAGEN-15</t>
  </si>
  <si>
    <t>ORAGEN-16</t>
  </si>
  <si>
    <t>ORAGEN-17</t>
  </si>
  <si>
    <t>ORAGEN-18</t>
  </si>
  <si>
    <t>ORAGEN-19</t>
  </si>
  <si>
    <t>ORAGEN-20</t>
  </si>
  <si>
    <t>ORAGEN-21</t>
  </si>
  <si>
    <t>ORAGEN-22</t>
  </si>
  <si>
    <t>The Oracle installation should be up to date.  Verify with the vendor website</t>
  </si>
  <si>
    <t>The query should return a value of "TRUE".</t>
  </si>
  <si>
    <t>The query should return a value of "NULL".</t>
  </si>
  <si>
    <t>ORA11G-60</t>
  </si>
  <si>
    <t>ORA11G-70</t>
  </si>
  <si>
    <t>ORA11G-93</t>
  </si>
  <si>
    <t>ORA11G-109</t>
  </si>
  <si>
    <t>ORA11G-121</t>
  </si>
  <si>
    <t>ORA11G-126</t>
  </si>
  <si>
    <t>ORA11G-134</t>
  </si>
  <si>
    <t>ORA11G-140</t>
  </si>
  <si>
    <t>The remote_login_passwordfile setting specifies whether or not Oracle checks for a password file during login and how many databases can use the password file.</t>
  </si>
  <si>
    <t>Setting for the 'remote_login_passwordfile' parameter</t>
  </si>
  <si>
    <t>SI-2</t>
  </si>
  <si>
    <t>Flaw Remediation</t>
  </si>
  <si>
    <t>HSI2</t>
  </si>
  <si>
    <t>HAC27</t>
  </si>
  <si>
    <t>AC-6</t>
  </si>
  <si>
    <t>Least Privilege</t>
  </si>
  <si>
    <t>HCM9</t>
  </si>
  <si>
    <t>HCM100</t>
  </si>
  <si>
    <t>HAU2</t>
  </si>
  <si>
    <t>IA-3</t>
  </si>
  <si>
    <t>Device Identification and Authentication</t>
  </si>
  <si>
    <t>CM-7</t>
  </si>
  <si>
    <t>Least Functionality</t>
  </si>
  <si>
    <t>Significant</t>
  </si>
  <si>
    <t>Moderate</t>
  </si>
  <si>
    <t>HAU100</t>
  </si>
  <si>
    <t xml:space="preserve"> The 'remote_os_authent' parameter should return a value of  "FALSE".</t>
  </si>
  <si>
    <t>The 'remote_os_roles' parameter should return a value of "FALSE"</t>
  </si>
  <si>
    <t>If UTL_FILE_DIR is in use, the applicable I/O directory is listed.
If UTL_FILE_DIR is not in use, confirm that the GRANTEE(S) and PRIVILEGE(S) have appropriate Execute/Read/Write permissions for the I/O file(s) identified by the DBA.</t>
  </si>
  <si>
    <t>The 'sec_return_server_ release_ banner' parameter should be set to FALSE.</t>
  </si>
  <si>
    <t>The '_trace_files_public' parameter should be set to FALSE.</t>
  </si>
  <si>
    <t>Identification and Authentication (Organizational Users)</t>
  </si>
  <si>
    <t xml:space="preserve">The following RESOURCE_NAME and LIMIT pairs must be present for each profile returned:
FAILED_LOGIN_ATTEMPTS = 3 or fewer
</t>
  </si>
  <si>
    <t>HAC11</t>
  </si>
  <si>
    <t xml:space="preserve">The following RESOURCE_NAME and LIMIT pairs must be present for each profile returned:
PASSWORD_REUSE_MAX = 24 or more
</t>
  </si>
  <si>
    <t>This query must not return any data, i.e., "no rows selected."</t>
  </si>
  <si>
    <t xml:space="preserve">The system user 'APEX_04000' default password has not been changed.  </t>
  </si>
  <si>
    <t xml:space="preserve">The system user ''APPQOSSYS' default password has not been changed.  </t>
  </si>
  <si>
    <t xml:space="preserve">The system user 'CTXSYS' default password has not been changed.  </t>
  </si>
  <si>
    <t xml:space="preserve">The system user 'DBSNMP' default password has not been changed.  </t>
  </si>
  <si>
    <t xml:space="preserve">The system user 'DIP' default password has not been changed.  </t>
  </si>
  <si>
    <t xml:space="preserve">The system user 'EXFSYS' default password has not been changed.  </t>
  </si>
  <si>
    <t xml:space="preserve">The system user 'MDDATA0' default password has not been changed.  </t>
  </si>
  <si>
    <t xml:space="preserve">The system user 'MDSYS' default password has not been changed.  </t>
  </si>
  <si>
    <t xml:space="preserve">The system user 'LBACSYS' default password has not been changed.  </t>
  </si>
  <si>
    <t xml:space="preserve">The system user 'OLAPSYS' default password has not been changed.  </t>
  </si>
  <si>
    <t xml:space="preserve">The system user 'ORCLE_OCM' default password has not been changed.  </t>
  </si>
  <si>
    <t xml:space="preserve">The system user 'ORDDATA' default password has not been changed.  </t>
  </si>
  <si>
    <t xml:space="preserve">The system user 'ORDPLUGINS' default password has not been changed.  </t>
  </si>
  <si>
    <t xml:space="preserve">The system user 'ORDSYS' default password has not been changed.  </t>
  </si>
  <si>
    <t xml:space="preserve">The system user 'OUTLN' default password has not been changed.  </t>
  </si>
  <si>
    <t xml:space="preserve">The system user 'OWBSYS_AUDIT' default password has not been changed.  </t>
  </si>
  <si>
    <t xml:space="preserve">The system user 'OWBSYS' default password has not been changed.  </t>
  </si>
  <si>
    <t xml:space="preserve">The system user 'SI_INFORMTN_SCHEMA' default password has not been changed.  </t>
  </si>
  <si>
    <t xml:space="preserve">The system user 'SPATIAL_CSW_ADMIN_USR' default password has not been changed.  </t>
  </si>
  <si>
    <t xml:space="preserve">The system user 'SPATIAL_WFS_ADMIN_USR' default password has not been changed.  </t>
  </si>
  <si>
    <t xml:space="preserve">The system user 'SYS' default password has not been changed.  </t>
  </si>
  <si>
    <t xml:space="preserve">The system user 'SYSTEM' default password has not been changed.  </t>
  </si>
  <si>
    <t xml:space="preserve">The system user ''WK_TEST'' default password has not been changed.  </t>
  </si>
  <si>
    <t xml:space="preserve">The system user 'WKPROXY' default password has not been changed.  </t>
  </si>
  <si>
    <t xml:space="preserve">The system user 'WKSYS' default password has not been changed.  </t>
  </si>
  <si>
    <t xml:space="preserve">The system user 'WMSYS' default password has not been changed.  </t>
  </si>
  <si>
    <t xml:space="preserve">The system user 'XDB' default password has not been changed.  </t>
  </si>
  <si>
    <t>The sample user 'SCOTT' has not been removed from the Oracle DBMS.</t>
  </si>
  <si>
    <t>The sample user 'SH' has not been removed from the Oracle DBMS.</t>
  </si>
  <si>
    <t>The sample user 'PM' has not been removed from the Oracle DBMS.</t>
  </si>
  <si>
    <t>The sample user 'OE' has not been removed from the Oracle DBMS.</t>
  </si>
  <si>
    <t>The sample user 'IX' has not been removed from the Oracle DBMS.</t>
  </si>
  <si>
    <t>The sample user 'HR' has not been removed from the Oracle DBMS.</t>
  </si>
  <si>
    <t>The sample user 'BI' has not been removed from the Oracle DBMS.</t>
  </si>
  <si>
    <t xml:space="preserve">The Oracle installation version, along with the patch level is not the most current and up to date version available.  </t>
  </si>
  <si>
    <t xml:space="preserve">The 'admin_restrictions_listener_name' parameter in the listener.ora file is not set to disallow real-time alteration of the listener.ora file.  </t>
  </si>
  <si>
    <t>HAC17</t>
  </si>
  <si>
    <t>SC-5</t>
  </si>
  <si>
    <t>Denial of Service Protection</t>
  </si>
  <si>
    <t>HSC17</t>
  </si>
  <si>
    <t>HAC15</t>
  </si>
  <si>
    <t>HPW11</t>
  </si>
  <si>
    <t>UTL_FILE_DIR is deprecated in 11g but usable. Oracle recommends the CREATE DIRECTORY feature instead of UTL_FILE_DIR for directory access verification.</t>
  </si>
  <si>
    <t xml:space="preserve">The following RESOURCE_NAME and LIMIT pairs must be present for each profile returned:
The sessions per user limit should be set to 10.  </t>
  </si>
  <si>
    <t xml:space="preserve">All SYS.AUD$ requests / activities are not audited.  </t>
  </si>
  <si>
    <t>The query should return a value of one of the following:
 "DB,EXTENDED", "XML", or XML, EXTENDED".</t>
  </si>
  <si>
    <t xml:space="preserve">The GLOBAL_NAMES parameter is not properly set.  </t>
  </si>
  <si>
    <t>A line of output, for each active listener, must be present:
ADMIN_RESTRICTIONS_listener_name = "TRUE"</t>
  </si>
  <si>
    <t xml:space="preserve">All grants and revokes of privileges on DIRECTORY are not being audited.  </t>
  </si>
  <si>
    <t xml:space="preserve">WARNING:  This will likely result in many applications failing and should not be enabled in production without thorough testing.  </t>
  </si>
  <si>
    <t xml:space="preserve">The SQL92_SECURITY parameter is incorrectly set.  </t>
  </si>
  <si>
    <t xml:space="preserve">The SEC_RETURN_SERVER parameter is incorrectly set.  </t>
  </si>
  <si>
    <t>Note:  Default is FALSE</t>
  </si>
  <si>
    <t>ORA11G-03</t>
  </si>
  <si>
    <t>ORA11G-29</t>
  </si>
  <si>
    <t>ORA11G-37</t>
  </si>
  <si>
    <t>ORA11G-39</t>
  </si>
  <si>
    <t>ORA11G-42</t>
  </si>
  <si>
    <t>The remote listener value should be set to a null string (i.e. remote_listener="").</t>
  </si>
  <si>
    <t>HPW2</t>
  </si>
  <si>
    <t>HAU10</t>
  </si>
  <si>
    <t>HPW6</t>
  </si>
  <si>
    <t>HPW100</t>
  </si>
  <si>
    <t xml:space="preserve">This query must not return any data, i.e., "no rows selected."
If any user is shown to allow remote OS authentication to the database this is a finding.  </t>
  </si>
  <si>
    <t>HRM7</t>
  </si>
  <si>
    <t>HAC100</t>
  </si>
  <si>
    <t>HRM12</t>
  </si>
  <si>
    <t xml:space="preserve">The SEC_MAX_FAILED_LOGIN_ATTEMPTS is not set to 3 or less.  </t>
  </si>
  <si>
    <t xml:space="preserve">The AUDIT_SYS_OPERATIONS parameter is incorrectly set to FALSE.  </t>
  </si>
  <si>
    <t xml:space="preserve"> ▪ SCSEM Subject: Oracle 11g</t>
  </si>
  <si>
    <t>Some pre-installed versions of APEX 4.0 come with a default password and can provide a point for database access/control by unauthorized users, opening up the tables, views, etc..</t>
  </si>
  <si>
    <t>Depending from the installation, the default DBSNMP account created by Oracle could have a well-known password and can be potentially used to retrieve the Oracle password hashes.</t>
  </si>
  <si>
    <t>Older versions of Oracle had a well-known password and with the "SYS and SYSDBA" login provides the most powerful a point for an unauthorized user if left at the default setting, this value should be changed according to the needs of the organization.</t>
  </si>
  <si>
    <t>In older versions of Oracle the default SYSTEM account had a well-known password and can provide a point for full dba access by unauthorized users if left at the default setting, this value should be changed according to the needs of the organization.</t>
  </si>
  <si>
    <t>As the default WKSYS account created by Oracle has a well-known password and can provide a point for database access by unauthorized users if left at the default setting, this value should be changed according to the needs of the organization.</t>
  </si>
  <si>
    <t>As the default WMSYS account created by Oracle has a well-known password and can provide a point for database access by unauthorized users if left at the default setting, this value should be changed according to the needs of the organization.</t>
  </si>
  <si>
    <t>As the default XDB account created by Oracle has a well-known password and can provide a point for database access by unauthorized users if left at the default setting, this value should be changed according to the needs of the organization.</t>
  </si>
  <si>
    <t>As using the most recent Oracle database software, along with all applicable patches can help limit the possibilities for vulnerabilities in the software, the installation version and/or patches applied during setup should be established according to the needs of the organization.</t>
  </si>
  <si>
    <t>As blocking unprivileged users from making alterations of the listener.ora file, where remote data/services are specified, will help protect data confidentiality, this value should be set to the needs of the organization.</t>
  </si>
  <si>
    <t>If the parameter AUDIT_SYS_OPERATIONS is FALSE all statements except of Startup/Shutdown and Logon by SYSDBA/SYSOPER users are not audited.</t>
  </si>
  <si>
    <t>The TNS poisoning attack allows to redirect TNS network traffic to another system by registering a listener to the TNS listener. This attack can be performed by unauthorized users with network access. By specifying the IPC protocol it is no longer possible to register listeners via TCP/IP.</t>
  </si>
  <si>
    <t>As permitting a remote listener for connections to the database instance can allow for the potential spoofing of connections and that could compromise data confidentiality and integrity, this value should be disabled/restricted according to the needs of the organization.</t>
  </si>
  <si>
    <t>As permitting OS roles for database connections to can allow the spoofing of connections and permit granting the privileges of an OS role to unauthorized users to make connections, this value should be restricted according to the needs of the organization.</t>
  </si>
  <si>
    <t>As using the utl_file_dir to create directories allows the manipulation of files in these directories.</t>
  </si>
  <si>
    <t>As allowing an unlimited number of login attempts for a user connection can facilitate both brute-force login attacks and the occurrence of Denial-of-Service , this value (10) should be set according to the needs of the organization.</t>
  </si>
  <si>
    <t>As bad packets received from the client can potentially indicate packet-based attacks on the system, such as "TCP SYN Flood" or "Smurf" attacks, which could result in a Denial-of-Service condition, this diagnostic/logging value for ALERT, LOG, or TRACE conditions should be set according to the needs of the organization.</t>
  </si>
  <si>
    <t>The default value FALSE of the parameter sql92_security is secure out-of-the-box. Several security guides recommend the unsecure setting TRUE. This unsecure setting TRUE allows users which need only UPDATE/DELETE privileges to select data directly instead of guessing it.</t>
  </si>
  <si>
    <t>As allowing remote OS authentication of a user to the database can potentially allow supposed "privileged users" to connect as "authenticated," even when the remote system is compromised, these logins should be disabled/restricted according to the needs of the organization.</t>
  </si>
  <si>
    <t>The DBMS_JAVA package could allow an attacker to run operating system commands from the database.</t>
  </si>
  <si>
    <t>The DBMS_JAVA_TEST package could allow an attacker to run operating system commands from the database..</t>
  </si>
  <si>
    <t>As use of the DBMS_LDAP package can be used to create specially crafted error messages or send information via DNS to the outside.</t>
  </si>
  <si>
    <t>As use of the DBMS_SCHEDULER package could allow an unauthorized user to run database or operating system jobs.</t>
  </si>
  <si>
    <t>The DBMS_SQL package could allow privilege escalation if the input validation is not done properly.</t>
  </si>
  <si>
    <t>As use of the UTL_FILE package could allow an user to read files at the operating system. These files could contain sensitive information (e.g. passwords in .bash_history).</t>
  </si>
  <si>
    <t>As use of the UTL_INADDR package is often used in SQL Injection attacks from the web it should be revoked from public.</t>
  </si>
  <si>
    <t>As use of the DBMS_SYS_SQL package could allow an user to run code as a different user without entering user credentials.</t>
  </si>
  <si>
    <t>As assignment of use of the DBMS_BACKUP_RESTORE package can allow to access file permissions on operating system level.</t>
  </si>
  <si>
    <t>As use of the DBMS_AQADM_SYSCALLS package could allow an unauthorized user to run SQL commands as user SYS.</t>
  </si>
  <si>
    <t>As use of the DBMS_REPACT_SQL_UTL package could allow an unauthorized user to run SQL commands as user SYS.</t>
  </si>
  <si>
    <t>As use of the INITJVMAUX package could allow an unauthorized user to run SQL commands as user SYS.</t>
  </si>
  <si>
    <t>As use of the DBMS_STREAMS_ADM_UTL package could allow an unauthorized user to run SQL commands as user SYS.</t>
  </si>
  <si>
    <t>As use of the DBMS_AQADM_SYS package could allow an unauthorized user to run SQL commands as user SYS.</t>
  </si>
  <si>
    <t>As use of the DBMS_STREAMS_RPC package could allow an unauthorized user to run SQL commands as user SYS.</t>
  </si>
  <si>
    <t>As use of the DBMS_AQADM_SYS package could allow any user to run SQL commands as user SYS.</t>
  </si>
  <si>
    <t>As use of the DBMS_PRVTAQIM package could allow an unauthorized user to escalate privileges because any SQL statements could be executed as user SYS.</t>
  </si>
  <si>
    <t>As use of the LTADM package could allow an unauthorized user to run any SQL command as user SYS.</t>
  </si>
  <si>
    <t>As use of the WWV_DBMS_SQL package could allow an unauthorized user to run SQL statements as Application Express (APEX) user.</t>
  </si>
  <si>
    <t>As use of the WWV_EXECUTE_IMMEDIATE package could allow an unauthorized user to run SQL statements as Application Express (APEX) user.</t>
  </si>
  <si>
    <t>As use of the DBMS_IJOB package could allow an attacker to change identities by using a different username to execute a database job.</t>
  </si>
  <si>
    <t>As use of the DBMS_FILE_TRANSFER package could allow to transfer files from one database server to another.</t>
  </si>
  <si>
    <t>The Oracle database SELECT ANY DICTIONARY privilege allows the designated user to access SYS schema objects. The Oracle password hashes are part of the SYS schema and can be selected using SELECT ANY DICTIONARY privileges.</t>
  </si>
  <si>
    <t>As permitting non-privileged users to manipulate or view the SYS.LINK$ table can allow capture of password information and/or corrupt the primary database linkages, this capability should be restricted according to the needs of the organization.</t>
  </si>
  <si>
    <t>As permitting users the authorization to manipulate the DBA_ views can expose sensitive data.</t>
  </si>
  <si>
    <t>As permitting non-privileged users the authorization to open the SYS.SCHEDULER$_CREDENTIAL table.</t>
  </si>
  <si>
    <t>The table sys.user$mig is not deleted after the migration. An attacker could access the table containing the Oracle password hashes.</t>
  </si>
  <si>
    <t>A proxy user should only have the ability to connect to the database.</t>
  </si>
  <si>
    <t>Migrated OUTLN users have more privileges than required.</t>
  </si>
  <si>
    <t>Migrated DBSNMP users have more privileges than required.</t>
  </si>
  <si>
    <t>Dropping procedures of another user could be part of an privilege escalation exploit and should be audited.</t>
  </si>
  <si>
    <t>Trigger in other schema can be used to escalate privileges.</t>
  </si>
  <si>
    <t>Dropping Trigger in other schema can be used to remove restrictions on a schema or an object.</t>
  </si>
  <si>
    <t>Alter system allows one to change instance settings, including security settings and auditing options. Additionally alter system can be used to run operating system commands using undocumented Oracle functionality.</t>
  </si>
  <si>
    <t>ORA11G-01</t>
  </si>
  <si>
    <t>Test the following query:
select 'defaultpwd' as defaultpassword 
from sys.user$ 
where name='APEX_040000' 
 and substr(spare4,3,40)=rawtohex(utl_raw.cast_to_varchar2(sys.dbms_crypto.hash(utl_raw.cast_to_raw('oracle')||hextoraw(substr(spare4,43,20)), 3)))
union
select 'defaultpwd' from sys.user$ where name='APEX_040000' and password='EE7785338B8FFE3D';</t>
  </si>
  <si>
    <t>Test the following query:
select 'defaultpwd' as defaultpassword 
from sys.user$ 
where name='APPQOSSYS' 
 and substr(spare4,3,40)=rawtohex(utl_raw.cast_to_varchar2(sys.dbms_crypto.hash(utl_raw.cast_to_raw('appqossys')||hextoraw(substr(spare4,43,20)), 3)))
union
select 'defaultpwd' from dba_users_with_defpwd where username='APPQOSSYS';</t>
  </si>
  <si>
    <t>Test the following query:
select 'defaultpwd' as defaultpassword 
from sys.user$ 
where name='CTXSYS' 
 and substr(spare4,3,40)=rawtohex(utl_raw.cast_to_varchar2(sys.dbms_crypto.hash(utl_raw.cast_to_raw('ctxsys')||hextoraw(substr(spare4,43,20)), 3)))
union
select 'defaultpwd' as defaultpassword 
from sys.user$ 
where name='CTXSYS' 
 and substr(spare4,3,40)=rawtohex(utl_raw.cast_to_varchar2(sys.dbms_crypto.hash(utl_raw.cast_to_raw('change_on_install')||hextoraw(substr(spare4,43,20)), 3)))
union
select 'defaultpwd' from dba_users_with_defpwd where username='CTXSYS';</t>
  </si>
  <si>
    <t>Test the following query:
select 'defaultpwd' as defaultpassword 
from sys.user$ 
where name='DBSNMP' 
 and substr(spare4,3,40)=rawtohex(utl_raw.cast_to_varchar2(sys.dbms_crypto.hash(utl_raw.cast_to_raw('dbsnmp')||hextoraw(substr(spare4,43,20)), 3)))
union
select 'defaultpwd' from dba_users_with_defpwd where username='DBSNMP';</t>
  </si>
  <si>
    <t>Test the following query:
select 'defaultpwd' as defaultpassword 
from sys.user$ 
where name='DIP' 
 and substr(spare4,3,40)=rawtohex(utl_raw.cast_to_varchar2(sys.dbms_crypto.hash(utl_raw.cast_to_raw('dip')||hextoraw(substr(spare4,43,20)), 3)))
union
select 'defaultpwd' from dba_users_with_defpwd where username='DIP';</t>
  </si>
  <si>
    <t>Test the following query:
select 'defaultpwd' as defaultpassword 
from sys.user$ 
where name='EXFSYS' 
 and substr(spare4,3,40)=rawtohex(utl_raw.cast_to_varchar2(sys.dbms_crypto.hash(utl_raw.cast_to_raw('exfsys')||hextoraw(substr(spare4,43,20)), 3)))
union
select 'defaultpwd' from dba_users_with_defpwd where username='EXFSYS';</t>
  </si>
  <si>
    <t>Test the following query:
select 'defaultpwd' as defaultpassword 
from sys.user$ 
where name='MDDATA' 
 and substr(spare4,3,40)=rawtohex(utl_raw.cast_to_varchar2(sys.dbms_crypto.hash(utl_raw.cast_to_raw('mddata')||hextoraw(substr(spare4,43,20)), 3)))
union
select 'defaultpwd' from dba_users_with_defpwd where username='MDDATA';</t>
  </si>
  <si>
    <t>Test the following query:
select 'defaultpwd' as defaultpassword 
from sys.user$ 
where name='MDSYS' 
 and substr(spare4,3,40)=rawtohex(utl_raw.cast_to_varchar2(sys.dbms_crypto.hash(utl_raw.cast_to_raw('sys')||hextoraw(substr(spare4,43,20)), 3)))
union
select 'defaultpwd' as defaultpassword 
from sys.user$ 
where name='MDSYS' 
 and substr(spare4,3,40)=rawtohex(utl_raw.cast_to_varchar2(sys.dbms_crypto.hash(utl_raw.cast_to_raw('mdsys')||hextoraw(substr(spare4,43,20)), 3)))
union
select 'defaultpwd' from dba_users_with_defpwd where username='MDSYS';</t>
  </si>
  <si>
    <t>Test the following query:
select 'defaultpwd' as defaultpassword 
from sys.user$ 
where name='LBACSYS' 
 and substr(spare4,3,40)=rawtohex(utl_raw.cast_to_varchar2(sys.dbms_crypto.hash(utl_raw.cast_to_raw('lbacsys')||hextoraw(substr(spare4,43,20)), 3)))
union
select 'defaultpwd' from dba_users_with_defpwd where username='LBACSYS';</t>
  </si>
  <si>
    <t>Test the following query:
select 'defaultpwd' as defaultpassword 
from sys.user$ 
where name='OLAPSYS' 
 and substr(spare4,3,40)=rawtohex(utl_raw.cast_to_varchar2(sys.dbms_crypto.hash(utl_raw.cast_to_raw('manager')||hextoraw(substr(spare4,43,20)), 3)))
union
select 'defaultpwd' from dba_users_with_defpwd where username='OLAPSYS';</t>
  </si>
  <si>
    <t>Test the following query:
select 'defaultpwd' as defaultpassword 
from sys.user$ 
where name='ORACLE_OCM' 
 and substr(spare4,3,40)=rawtohex(utl_raw.cast_to_varchar2(sys.dbms_crypto.hash(utl_raw.cast_to_raw('oracle_ocm')||hextoraw(substr(spare4,43,20)), 3)))
union
select 'defaultpwd' from dba_users_with_defpwd where username='ORACLE_COM';</t>
  </si>
  <si>
    <t>Test the following query:
select 'defaultpwd' as defaultpassword 
from sys.user$ 
where name='ORDDATA' 
 and substr(spare4,3,40)=rawtohex(utl_raw.cast_to_varchar2(sys.dbms_crypto.hash(utl_raw.cast_to_raw('orddata')||hextoraw(substr(spare4,43,20)), 3)))
union
select 'defaultpwd' from dba_users_with_defpwd where username='ORDDATA';</t>
  </si>
  <si>
    <t>Test the following query:
select 'defaultpwd' as defaultpassword 
from sys.user$ 
where name='ORDPLUGINS' 
 and substr(spare4,3,40)=rawtohex(utl_raw.cast_to_varchar2(sys.dbms_crypto.hash(utl_raw.cast_to_raw('ordplugins')||hextoraw(substr(spare4,43,20)), 3)))
union
select 'defaultpwd' from dba_users_with_defpwd where username='ORDPLUGINS';</t>
  </si>
  <si>
    <t>Test the following query:
select 'defaultpwd' as defaultpassword 
from sys.user$ 
where name='ORDSYS' 
 and substr(spare4,3,40)=rawtohex(utl_raw.cast_to_varchar2(sys.dbms_crypto.hash(utl_raw.cast_to_raw('ordsys')||hextoraw(substr(spare4,43,20)), 3)))
union
select 'defaultpwd' from dba_users_with_defpwd where username='ORDSYS';</t>
  </si>
  <si>
    <t>Test the following query:
select 'defaultpwd' as defaultpassword 
from sys.user$ 
where name='OUTLN' 
 and substr(spare4,3,40)=rawtohex(utl_raw.cast_to_varchar2(sys.dbms_crypto.hash(utl_raw.cast_to_raw('outln')||hextoraw(substr(spare4,43,20)), 3)))
union
select 'defaultpwd' from dba_users_with_defpwd where username='OUTLN';</t>
  </si>
  <si>
    <t>Test the following query:
select 'defaultpwd' as defaultpassword 
from sys.user$ 
where name='OWBSYS_AUDIT' 
 and substr(spare4,3,40)=rawtohex(utl_raw.cast_to_varchar2(sys.dbms_crypto.hash(utl_raw.cast_to_raw('owbsys_audit')||hextoraw(substr(spare4,43,20)), 3)))
union
select 'defaultpwd' from dba_users_with_defpwd where username='OWBSYS_AUDIT';</t>
  </si>
  <si>
    <t>Test the following query:
select 'defaultpwd' as defaultpassword 
from sys.user$ 
where name='OWBSYS' 
 and substr(spare4,3,40)=rawtohex(utl_raw.cast_to_varchar2(sys.dbms_crypto.hash(utl_raw.cast_to_raw('owbsys')||hextoraw(substr(spare4,43,20)), 3)))
union
select 'defaultpwd' from dba_users_with_defpwd where username='OWBSYS';</t>
  </si>
  <si>
    <t>Test the following query:
select 'defaultpwd' as defaultpassword 
from sys.user$ 
where name='SI_INFORMTN_SCHEMA' 
 and substr(spare4,3,40)=rawtohex(utl_raw.cast_to_varchar2(sys.dbms_crypto.hash(utl_raw.cast_to_raw('si_informtn_schema')||hextoraw(substr(spare4,43,20)), 3)))
union
select 'defaultpwd' from dba_users_with_defpwd where username='SI_INFORMTN_SCHEMA';</t>
  </si>
  <si>
    <t>Test the following query:
select 'defaultpwd' as defaultpassword 
from sys.user$ 
where name='SPATIAL_CSW_ADMIN_USR' 
 and substr(spare4,3,40)=rawtohex(utl_raw.cast_to_varchar2(sys.dbms_crypto.hash(utl_raw.cast_to_raw('spatial_csw_admin_usr')||hextoraw(substr(spare4,43,20)), 3)))
union
select 'defaultpwd' from dba_users_with_defpwd where username='SPATIAL_CSW_ADMIN_USR';</t>
  </si>
  <si>
    <t>Test the following query:
select 'defaultpwd' as defaultpassword 
from sys.user$ 
where name='SPATIAL_WFS_ADMIN_USR' 
 and substr(spare4,3,40)=rawtohex(utl_raw.cast_to_varchar2(sys.dbms_crypto.hash(utl_raw.cast_to_raw('spatial_wfs_admin_usr')||hextoraw(substr(spare4,43,20)), 3)))
union
select 'defaultpwd' from dba_users_with_defpwd where username='SPATIAL_WFS_ADMIN_USR';</t>
  </si>
  <si>
    <t>Test the following query:
select 'defaultpwd' as defaultpassword from sys.user$ where name='SYS' and substr(spare4,3,40)=rawtohex(utl_raw.cast_to_varchar2(sys.dbms_crypto.hash(utl_raw.cast_to_raw('manager')||hextoraw(substr(spare4,43,20)), 3))) union select 'defaultpwd' as defaultpassword from sys.user$ where name='SYS' and substr(spare4,3,40)=rawtohex(utl_raw.cast_to_varchar2(sys.dbms_crypto.hash(utl_raw.cast_to_raw('change_on_install')||hextoraw(substr(spare4,43,20)), 3))) union select 'defaultpwd' as defaultpassword from sys.user$ where name='SYS' and substr(spare4,3,40)=rawtohex(utl_raw.cast_to_varchar2(sys.dbms_crypto.hash(utl_raw.cast_to_raw('d_syspw')||hextoraw(substr(spare4,43,20)), 3))) union select 'defaultpwd' from dba_users_with_defpwd where username='SYS';</t>
  </si>
  <si>
    <t>Test the following query:
select 'defaultpwd' as defaultpassword from sys.user$ where name='SYSTEM' and substr(spare4,3,40)=rawtohex(utl_raw.cast_to_varchar2(sys.dbms_crypto.hash(utl_raw.cast_to_raw('manager')||hextoraw(substr(spare4,43,20)), 3))) union select 'defaultpwd' as defaultpassword from sys.user$ where name='SYSTEM' and substr(spare4,3,40)=rawtohex(utl_raw.cast_to_varchar2(sys.dbms_crypto.hash(utl_raw.cast_to_raw('d_systpw')||hextoraw(substr(spare4,43,20)), 3))) union select 'defaultpwd' from dba_users_with_defpwd where username='SYSTEM';</t>
  </si>
  <si>
    <t>Test the following query:
select 'defaultpwd' as defaultpassword 
from sys.user$ 
where name='WK_TEST' 
 and substr(spare4,3,40)=rawtohex(utl_raw.cast_to_varchar2(sys.dbms_crypto.hash(utl_raw.cast_to_raw('wk_test')||hextoraw(substr(spare4,43,20)), 3)))
union
select 'defaultpwd' from dba_users_with_defpwd where username='WK_TEST';
-------------------------</t>
  </si>
  <si>
    <t>Test the following query:
select 'defaultpwd' as defaultpassword 
from sys.user$ 
where name='WKPROXY' 
 and substr(spare4,3,40)=rawtohex(utl_raw.cast_to_varchar2(sys.dbms_crypto.hash(utl_raw.cast_to_raw('change_on_install')||hextoraw(substr(spare4,43,20)), 3)))
union
select 'defaultpwd' as defaultpassword 
from sys.user$ 
where name='WKPROXY' 
 and substr(spare4,3,40)=rawtohex(utl_raw.cast_to_varchar2(sys.dbms_crypto.hash(utl_raw.cast_to_raw('wkproxy')||hextoraw(substr(spare4,43,20)), 3)))
union
select 'defaultpwd' from dba_users_with_defpwd where username='WKPROXY';</t>
  </si>
  <si>
    <t>Test the following query:
select 'defaultpwd' as defaultpassword 
from sys.user$ 
where name='WKSYS' 
 and substr(spare4,3,40)=rawtohex(utl_raw.cast_to_varchar2(sys.dbms_crypto.hash(utl_raw.cast_to_raw('wksys')||hextoraw(substr(spare4,43,20)), 3)))
union
select 'defaultpwd' from dba_users_with_defpwd where username='WKSYS';</t>
  </si>
  <si>
    <t>Test the following query:
select 'defaultpwd' as defaultpassword 
from sys.user$ 
where name='WMSYS' 
 and substr(spare4,3,40)=rawtohex(utl_raw.cast_to_varchar2(sys.dbms_crypto.hash(utl_raw.cast_to_raw('wmsys')||hextoraw(substr(spare4,43,20)), 3)))
union
select 'defaultpwd' from dba_users_with_defpwd where username='WMSYS';</t>
  </si>
  <si>
    <t>Test the following query:
select 'defaultpwd' as defaultpassword 
from sys.user$ 
where name='XDB' 
 and substr(spare4,3,40)=rawtohex(utl_raw.cast_to_varchar2(sys.dbms_crypto.hash(utl_raw.cast_to_raw('xdb')||hextoraw(substr(spare4,43,20)), 3)))
union
select 'defaultpwd' as defaultpassword 
from sys.user$ 
where name='XDB' 
 and substr(spare4,3,40)=rawtohex(utl_raw.cast_to_varchar2(sys.dbms_crypto.hash(utl_raw.cast_to_raw('change_on_install')||hextoraw(substr(spare4,43,20)), 3)))
union
select 'defaultpwd' from dba_users_with_defpwd where username='XDB';</t>
  </si>
  <si>
    <t>Test the following query:
select value from v$parameter where upper(name)='AUDIT_SYS_OPERATIONS';</t>
  </si>
  <si>
    <t>Test the following query:
select value from v$parameter where upper(name)='AUDIT_TRAIL';</t>
  </si>
  <si>
    <t>Test the following query:
select value from v$parameter where upper(name)='GLOBAL_NAMES';</t>
  </si>
  <si>
    <t>Test the following query:
select value from v$parameter a where upper(name) = 'LOCAL_LISTENER';</t>
  </si>
  <si>
    <t>Test the following query:
select value from v$parameter where upper(name)='O7_DICTIONARY_ACCESSIBILITY';</t>
  </si>
  <si>
    <t>Test the following query:
select value from v$parameter where upper(name)='OS_ROLES';</t>
  </si>
  <si>
    <t>Test the following query:
select value from v$parameter a where upper(name) = 'REMOTE_LISTENER';</t>
  </si>
  <si>
    <t>Test the following query:
select value from v$parameter where upper(name)='REMOTE_LOGIN_PASSWORDFILE';</t>
  </si>
  <si>
    <t>Test the following query:
select value from v$parameter where upper(name)='REMOTE_OS_AUTHENT';</t>
  </si>
  <si>
    <t>Test the following query:
select value from v$parameter a where upper(name) = 'REMOTE_OS_ROLES';</t>
  </si>
  <si>
    <t>Test the following query:
select value from v$parameter where upper(name)='UTL_FILE_DIR';</t>
  </si>
  <si>
    <t>Test the following query:
select value from v$parameter where upper(name)='SEC_CASE_SENSITIVE_LOGON';</t>
  </si>
  <si>
    <t>Test the following query:
select value from v$parameter where upper(name)='SEC_MAX_FAILED_LOGIN_ATTEMPTS';</t>
  </si>
  <si>
    <t>Test the following query:
select value from v$parameter where upper(name)='SEC_PROTOCOL_ERROR_FURTHER_ACTION';</t>
  </si>
  <si>
    <t>Test the following query:
select value from v$parameter where upper(name)='SEC_PROTOCOL_ERROR_TRACE_ACTION';</t>
  </si>
  <si>
    <t>Test the following query:
select value from v$parameter where upper(name)='SEC_RETURN_SERVER_RELEASE_BANNER';</t>
  </si>
  <si>
    <t>Test the following query:
select value from v$parameter where upper(name)='SQL92_SECURITY';</t>
  </si>
  <si>
    <t>Test the following query:
select value from v$parameter where lower(name)='_trace_files_public';</t>
  </si>
  <si>
    <t>Test the following query:
SELECT PROFILE, RESOURCE_NAME, LIMIT FROM DBA_PROFILES WHERE PROFILE='DEFAULT' AND RESOURCE_NAME='FAILED_LOGIN_ATTEMPTS';</t>
  </si>
  <si>
    <t>Test the following query:
SELECT PROFILE, RESOURCE_NAME, LIMIT FROM DBA_PROFILES WHERE PROFILE='DEFAULT' AND RESOURCE_NAME='PASSWORD_LOCK_TIME';</t>
  </si>
  <si>
    <t>Test the following query:
SELECT PROFILE, RESOURCE_NAME, LIMIT FROM DBA_PROFILES WHERE PROFILE='DEFAULT' AND RESOURCE_NAME='PASSWORD_LIFE_TIME';</t>
  </si>
  <si>
    <t>Test the following query:
SELECT PROFILE, RESOURCE_NAME, LIMIT FROM DBA_PROFILES WHERE PROFILE='DEFAULT' AND RESOURCE_NAME='PASSWORD_REUSE_MAX';</t>
  </si>
  <si>
    <t>Test the following query:
SELECT PROFILE, RESOURCE_NAME, LIMIT FROM DBA_PROFILES WHERE PROFILE='DEFAULT'AND RESOURCE_NAME='PASSWORD_REUSE_TIME';</t>
  </si>
  <si>
    <t>Test the following query:
SELECT PROFILE, RESOURCE_NAME, LIMIT FROM DBA_PROFILES WHERE PROFILE='DEFAULT'AND RESOURCE_NAME='PASSWORD_GRACE_TIME';</t>
  </si>
  <si>
    <t>Test the following query:
SELECT USERNAME FROM DBA_USERS WHERE AUTHENTICATION_TYPE='EXTERNAL';</t>
  </si>
  <si>
    <t>Test the following query:
SELECT PROFILE, RESOURCE_NAME FROM DBA_PROFILES WHERE RESOURCE_NAME='PASSWORD_VERIFY_FUNCTION';
Review accounts where PASSWORD= 'EXTERNAL'</t>
  </si>
  <si>
    <t>Test the following query:
SELECT PROFILE, RESOURCE_NAME, LIMIT FROM DBA_PROFILES WHERE RESOURCE_NAME='SESSIONS_PER_USER' AND PROFILE='DEFAULT';</t>
  </si>
  <si>
    <t>Test the following query:
SELECT GRANTEE, TABLE_NAME FROM DBA_TAB_PRIVS where TABLE_NAME='DBMS_ADVISOR' AND GRANTEE ='PUBLIC';</t>
  </si>
  <si>
    <t>Test the following query:
SELECT GRANTEE, PRIVILEGE, TABLE_NAME FROM DBA_TAB_PRIVS WHERE TABLE_NAME='DBMS_CRYPTO';</t>
  </si>
  <si>
    <t>Test the following query:
SELECT GRANTEE, TABLE_NAME FROM DBA_TAB_PRIVS where TABLE_NAME='DBMS_JAVA' AND GRANTEE = 'PUBLIC';</t>
  </si>
  <si>
    <t>Test the following query:
SELECT GRANTEE, TABLE_NAME FROM DBA_TAB_PRIVS where TABLE_NAME='DBMS_JAVA_TEST' AND GRANTEE ='PUBLIC';</t>
  </si>
  <si>
    <t>Test the following query:
SELECT GRANTEE, TABLE_NAME FROM DBA_TAB_PRIVS WHERE TABLE_NAME='DBMS_JOB' AND GRANTEE='PUBLIC';</t>
  </si>
  <si>
    <t>Test the following query:
SELECT GRANTEE, TABLE_NAME FROM DBA_TAB_PRIVS where TABLE_NAME='DBMS_LDAP' AND GRANTEE ='PUBLIC';</t>
  </si>
  <si>
    <t>Test the following query:
SELECT GRANTEE, TABLE_NAME FROM DBA_TAB_PRIVS where TABLE_NAME='DBMS_LOB' AND GRANTEE = 'PUBLIC';</t>
  </si>
  <si>
    <t>Test the following query:
SELECT GRANTEE, PRIVILEGE, TABLE_NAME FROM DBA_TAB_PRIVS WHERE TABLE_NAME='DBMS_OBFUSCATION_TOOLKIT';</t>
  </si>
  <si>
    <t>Test the following query:
SELECT GRANTEE FROM DBA_TAB_PRIVS WHERE TABLE_NAME= 'DBMS_RANDOM' AND GRANTEE='PUBLIC';</t>
  </si>
  <si>
    <t>Test the following query:
SELECT GRANTEE, TABLE_NAME FROM DBA_TAB_PRIVS WHERE TABLE_NAME='DBMS_SCHEDULER' AND GRANTEE='PUBLIC';</t>
  </si>
  <si>
    <t>Test the following query:
SELECT GRANTEE, TABLE_NAME FROM DBA_TAB_PRIVS where TABLE_NAME='DBMS_SQL' and GRANTEE='PUBLIC';</t>
  </si>
  <si>
    <t>Test the following query:
SELECT GRANTEE, TABLE_NAME FROM DBA_TAB_PRIVS where TABLE_NAME='DBMS_XMLGEN' AND GRANTEE='PUBLIC';</t>
  </si>
  <si>
    <t>Test the following query:
SELECT GRANTEE, TABLE_NAME FROM DBA_TAB_PRIVS where TABLE_NAME='DBMS_XMLQUERY' AND GRANTEE='PUBLIC';</t>
  </si>
  <si>
    <t>Test the following query:
SELECT GRANTEE, TABLE_NAME FROM DBA_TAB_PRIVS where TABLE_NAME='UTL_FILE' AND GRANTEE = ('PUBLIC');</t>
  </si>
  <si>
    <t>Test the following query:
SELECT GRANTEE, TABLE_NAME FROM DBA_TAB_PRIVS where TABLE_NAME='UTL_INADDR' AND GRANTEE ='PUBLIC';</t>
  </si>
  <si>
    <t>Test the following query:
SELECT GRANTEE, TABLE_NAME FROM DBA_TAB_PRIVS WHERE TABLE_NAME='UTL_TCP' AND GRANTEE = 'PUBLIC';</t>
  </si>
  <si>
    <t>Test the following query:
SELECT GRANTEE, TABLE_NAME FROM DBA_TAB_PRIVS where TABLE_NAME='UTL_MAIL' and GRANTEE ='PUBLIC';</t>
  </si>
  <si>
    <t>Test the following query:
SELECT GRANTEE, TABLE_NAME FROM DBA_TAB_PRIVS where TABLE_NAME='UTL_SMTP' and GRANTEE = 'PUBLIC';</t>
  </si>
  <si>
    <t>Test the following query:
SELECT GRANTEE, TABLE_NAME FROM DBA_TAB_PRIVS where TABLE_NAME='UTL_DBWS' AND GRANTEE ='PUBLIC';</t>
  </si>
  <si>
    <t>Test the following query:
SELECT GRANTEE, TABLE_NAME FROM DBA_TAB_PRIVS where TABLE_NAME='UTL_ORAMTS' AND GRANTEE ='PUBLIC';</t>
  </si>
  <si>
    <t>Test the following query:
SELECT GRANTEE, TABLE_NAME FROM DBA_TAB_PRIVS where TABLE_NAME='UTL_HTTP' AND GRANTEE = 'PUBLIC';</t>
  </si>
  <si>
    <t>Test the following query:
SELECT GRANTEE, TABLE_NAME FROM DBA_TAB_PRIVS where TABLE_NAME='HTTPURITYPE' AND GRANTEE ='PUBLIC' ;</t>
  </si>
  <si>
    <t>Test the following query:
SELECT GRANTEE, TABLE_NAME FROM DBA_TAB_PRIVS where TABLE_NAME='DBMS_SYS_SQL' and grantee='PUBLIC';</t>
  </si>
  <si>
    <t>Test the following query:
SELECT GRANTEE FROM DBA_TAB_PRIVS WHERE TABLE_NAME= 'DBMS_BACKUP_RESTORE' and grantee='PUBLIC';</t>
  </si>
  <si>
    <t>Test the following query:
SELECT GRANTEE, TABLE_NAME FROM DBA_TAB_PRIVS where TABLE_NAME='DBMS_AQADM_SYSCALLS' and grantee='PUBLIC';</t>
  </si>
  <si>
    <t>Test the following query:
SELECT GRANTEE, TABLE_NAME FROM DBA_TAB_PRIVS where TABLE_NAME='DBMS_REPACT_SQL_UTL' and grantee='PUBLIC';</t>
  </si>
  <si>
    <t>Test the following query:   
SELECT GRANTEE, TABLE_NAME FROM DBA_TAB_PRIVS where TABLE_NAME='INITJVMAUX' and grantee='PUBLIC';</t>
  </si>
  <si>
    <t>Test the following query:   
SELECT GRANTEE, TABLE_NAME FROM DBA_TAB_PRIVS where TABLE_NAME='DBMS_STREAMS_ADM_UTL' and grantee='PUBLIC';</t>
  </si>
  <si>
    <t>Test the following query:   
SELECT GRANTEE, TABLE_NAME FROM DBA_TAB_PRIVS where TABLE_NAME='DBMS_AQADM_SYS' and grantee='PUBLIC';</t>
  </si>
  <si>
    <t>Test the following query:   
SELECT GRANTEE, TABLE_NAME FROM DBA_TAB_PRIVS where TABLE_NAME='DBMS_STREAMS_RPC' and grantee='PUBLIC';</t>
  </si>
  <si>
    <t>Test the following query:   
SELECT GRANTEE, TABLE_NAME FROM DBA_TAB_PRIVS where TABLE_NAME='DBMS_PRVTAQIM' and grantee='PUBLIC';</t>
  </si>
  <si>
    <t>Test the following query:   
SELECT GRANTEE, TABLE_NAME FROM DBA_TAB_PRIVS where TABLE_NAME='LTADM' and grantee='PUBLIC';</t>
  </si>
  <si>
    <t>Test the following query:   
SELECT GRANTEE, TABLE_NAME FROM DBA_TAB_PRIVS where TABLE_NAME='WWV_DBMS_SQL' and grantee='PUBLIC';</t>
  </si>
  <si>
    <t>Test the following query:   
SELECT GRANTEE, TABLE_NAME FROM DBA_TAB_PRIVS where TABLE_NAME='WWV_EXECUTE_IMMEDIATE' and grantee='PUBLIC';</t>
  </si>
  <si>
    <t>Test the following query:   
SELECT GRANTEE, TABLE_NAME FROM DBA_TAB_PRIVS where TABLE_NAME='DBMS_IJOB' and grantee='PUBLIC';</t>
  </si>
  <si>
    <t>Test the following query:  
SELECT GRANTEE, TABLE_NAME FROM DBA_TAB_PRIVS where TABLE_NAME='DBMS_FILE_TRANSFER' and GRANTEE='PUBLIC';</t>
  </si>
  <si>
    <t>Test the following query:   
SELECT GRANTEE, PRIVILEGE FROM DBA_SYS_PRIVS where PRIVILEGE='SELECT ANY DICTIONARY' AND GRANTEE NOT IN ('DBA','DBSNMP','OEM_MONITOR','OLAPSYS','ORACLE_OCM','SYSMAN','WMSYS');</t>
  </si>
  <si>
    <t>Test the following query:   
SELECT GRANTEE, PRIVILEGE FROM DBA_SYS_PRIVS where PRIVILEGE='SELECT_ANY_TABLE';</t>
  </si>
  <si>
    <t>Test the following query:   
SELECT GRANTEE, PRIVILEGE FROM DBA_SYS_PRIVS where 
PRIVILEGE='AUDIT SYSTEM' AND GRANTEE NOT IN ('DBA','DATAPUMP_IMP_FULL_DATABASE','IMP_FULL_DATABASE','SYS');</t>
  </si>
  <si>
    <t>Test the following query:   
SELECT * FROM DBA_SYS_PRIVS WHERE PRIVILEGE='EXEMPT ACCESS POLICY';</t>
  </si>
  <si>
    <t>Test the following query:   
SELECT GRANTEE, PRIVILEGE FROM DBA_SYS_PRIVS where PRIVILEGE='BECOME USER' AND GRANTEE NOT IN ('DBA','SYS','IMP_FULL_DATABASE');</t>
  </si>
  <si>
    <t>Test the following query:   
SELECT GRANTEE, PRIVILEGE FROM DBA_SYS_PRIVS where PRIVILEGE='CREATE PROCEDURE' and GRANTEE NOT IN ( 'DBA','DBSNMP','MDSYS','OLAPSYS','OWB$CLIENT','OWBSYS','RECOVERY_CATALOG_OWNER','SPATIAL_CSW_ADMIN_USR','SPATIAL_WFS_ADMIN_USR','SYS','APEX_030200','APEX_040000','APEX_040100','APEX_040200');</t>
  </si>
  <si>
    <t>Test the following query:  
SELECT GRANTEE, PRIVILEGE FROM DBA_SYS_PRIVS WHERE PRIVILEGE='ALTER SYSTEM' and GRANTEE NOT IN ('SYS','SYSTEM','APEX_030200','APEX_040000','APEX_040100','APEX_040200');</t>
  </si>
  <si>
    <t>Test the following query:  
SELECT * FROM DBA_SYS_PRIVS where (PRIVILEGE='CREATE LIBRARY' or PRIVILEGE='CREATE ANY LIBRARY') AND GRANTEE NOT IN ('SYS','SYSTEM','DBA');</t>
  </si>
  <si>
    <t>Test the following query:   
SELECT * FROM DBA_SYS_PRIVS WHERE PRIVILEGE='GRANT ANY OBJECT PRIVILEGE' AND GRANTEE NOT IN ('DBA','SYS','IMP_FULL_DATABASE','DATAPUMP_IMP_FULL_DATABASE');</t>
  </si>
  <si>
    <t>Test the following query:   
SELECT * FROM DBA_SYS_PRIVS WHERE PRIVILEGE='GRANT ANY ROLE' AND GRANTEE NOT IN ('DBA','SYS','DATAPUMP_IMP_FULL_DATABASE','IMP_FULL_DATABASE','SPATIAL_WFS_ADMIN_USR','SPATIAL_CSW_ADMIN_USR');</t>
  </si>
  <si>
    <t>Test the following query:   
SELECT * FROM DBA_SYS_PRIVS WHERE PRIVILEGE='GRANT ANY PRIVILEGE' AND GRANTEE NOT IN ('DBA','SYS','IMP_FULL_DATABASE','DATAPUMP_IMP_FULL_DATABASE');</t>
  </si>
  <si>
    <t>Test the following query:   
SELECT * FROM DBA_ROLE_PRIVS where granted_role='DELETE_CATALOG_ROLE' and grantee not in ('DBA','SYS');</t>
  </si>
  <si>
    <t>Test the following query:   
SELECT * FROM DBA_ROLE_PRIVS where granted_role='SELECT_CATALOG_ROLE' and grantee not in ('DBA','SYS','IMP_FULL_DATABASE','EXP_FULL_DATABASE','OEM_MONITOR');</t>
  </si>
  <si>
    <t>Test the following query:   
SELECT * FROM DBA_ROLE_PRIVS where granted_role='EXECUTE_CATALOG_ROLE' and grantee not in ('DBA','SYS','IMP_FULL_DATABASE','EXP_FULL_DATABASE');</t>
  </si>
  <si>
    <t>Test the following query:   
SELECT GRANTEE, GRANTED_ROLE FROM DBA_ROLE_PRIVS WHERE GRANTED_ROLE='DBA' AND GRANTEE NOT IN ('SYS','SYSTEM');</t>
  </si>
  <si>
    <t>Test the following query:   
SELECT GRANTEE, PRIVILEGE FROM DBA_TAB_PRIVS WHERE TABLE_NAME='AUD$' and grantee not in ('DELETE_CATALOG_ROLE');</t>
  </si>
  <si>
    <t>Test the following query:   
SELECT GRANTEE, PRIVILEGE FROM DBA_TAB_PRIVS WHERE TABLE_NAME='USER_HISTORY$';</t>
  </si>
  <si>
    <t>Test the following query:   
SELECT GRANTEE, PRIVILEGE FROM DBA_TAB_PRIVS WHERE TABLE_NAME='LINK$';</t>
  </si>
  <si>
    <t>Test the following query:   
SELECT GRANTEE, PRIVILEGE FROM DBA_TAB_PRIVS WHERE TABLE_NAME='USER$' and grantee not in ('CTXSYS','XDB','APEX_030200', 'APEX_040000','APEX_040100','APEX_040200');</t>
  </si>
  <si>
    <t>Test the following query:  
 SELECT * FROM dba_tab_privs WHERE TABLE_NAME LIKE 'DBA_%' and grantee not in ('APEX_030200','APPQOSSYS','AQ_ADMINISTRATOR_ROLE','CTXSYS','EXFSYS','MDSYS','OLAP_XS_ADMIN','OLAPSYS','ORDSYS','OWB$CLIENT','OWBSYS','SELECT_CATALOG_ROLE','WM_ADMIN_ROLE','WMSYS','XDBADMIN') and table_name not in ('DBA_SDO_MAPS','DBA_SDO_STYLES','DBA_SDO_THEMES','LBACSYS','ADM_PARALLEL_EXECUTE_TASK');</t>
  </si>
  <si>
    <t>Test the following query:   
SELECT GRANTEE, PRIVILEGE FROM DBA_TAB_PRIVS WHERE TABLE_NAME='SCHEDULER$_CREDENTIAL';</t>
  </si>
  <si>
    <t>Test the following query:   
select owner,table_name from all_tables where owner='SYS' and table_name='USER$MIG';</t>
  </si>
  <si>
    <t>Test the following query:   
SELECT * FROM DBA_SYS_PRIVS WHERE PRIVILEGE LIKE '%ANY%' AND GRANTEE NOT IN ('AQ_ADMINISTRATOR_ROLE','DBA','DBSNMP','EXFSYS','EXP_FULL_DATABASE','IMP_FULL_DATABASE','DATAPUMP_IMP_FULL_DATABASE','JAVADEBUGPRIV','MDSYS','OEM_MONITOR','OLAPSYS','OLAP_DBA','ORACLE_OCM','OWB$CLIENT','OWBSYS','SCHEDULER_ADMIN','SPATIAL_CSW_ADMIN_USR','SPATIAL_WFS_ADMIN_USR','SYS','SYSMAN','SYSTEM','WMSYS','APEX_030200','APEX_040000','APEX_040100','APEX_040200','LBACSYS');</t>
  </si>
  <si>
    <t>Test the following query:   
SELECT * FROM DBA_SYS_PRIVS WHERE ADMIN_OPTION='YES' and GRANTEE not in ('AQ_ADMINISTRATOR_ROLE','DBA','OWBSYS', 'SCHEDULER_ADMIN','SYS','SYSTEM','WMSYS');</t>
  </si>
  <si>
    <t>Test the following query:   
SELECT * FROM DBA_SYS_PRIVS where privilege='EXECUTE ANY PROCEDURE' and grantee='OUTLN';</t>
  </si>
  <si>
    <t>Test the following query:   
SELECT * FROM DBA_SYS_PRIVS where privilege='EXECUTE ANY PROCEDURE' and grantee='DBSNMP';</t>
  </si>
  <si>
    <t>Test the following query:   
SELECT USER_NAME, SUCCESS, FAILURE FROM DBA_PRIV_AUDIT_OPTS WHERE PRIVILEGE='CREATE SESSION';</t>
  </si>
  <si>
    <t>Test the following query:   
select USER_NAME, SUCCESS, FAILURE from DBA_STMT_AUDIT_OPTS where AUDIT_OPTION in ('CREATE USER','USER');</t>
  </si>
  <si>
    <t>Test the following query:   
select USER_NAME, SUCCESS, FAILURE from DBA_STMT_AUDIT_OPTS where AUDIT_OPTION in ('ALTER USER', 'USER');</t>
  </si>
  <si>
    <t>Test the following query:   
select USER_NAME, SUCCESS, FAILURE from DBA_STMT_AUDIT_OPTS where AUDIT_OPTION in ('DROP USER','USER');</t>
  </si>
  <si>
    <t>Test the following query:   
select USER_NAME, SUCCESS, FAILURE from DBA_STMT_AUDIT_OPTS where AUDIT_OPTION in ('ROLE');</t>
  </si>
  <si>
    <t>Test the following query:   
select USER_NAME, SUCCESS, FAILURE from DBA_STMT_AUDIT_OPTS where AUDIT_OPTION='SYSTEM GRANT';</t>
  </si>
  <si>
    <t>Test the following query:   
select USER_NAME, SUCCESS, FAILURE from DBA_STMT_AUDIT_OPTS where AUDIT_OPTION in ('CREATE PROFILE','PROFILE');</t>
  </si>
  <si>
    <t>Test the following query:   
select USER_NAME, SUCCESS, FAILURE from DBA_STMT_AUDIT_OPTS where AUDIT_OPTION in ('ALTER PROFILE','PROFILE');</t>
  </si>
  <si>
    <t>Test the following query:   
select USER_NAME, SUCCESS, FAILURE from DBA_STMT_AUDIT_OPTS where AUDIT_OPTION in ('DROP PROFILE','PROFILE');</t>
  </si>
  <si>
    <t>Test the following query:   
select * from dba_stmt_audit_opts where audit_option='DATABASE LINK';</t>
  </si>
  <si>
    <t>Test the following query:   
select * from dba_stmt_audit_opts where audit_option='PUBLIC DATABASE LINK';</t>
  </si>
  <si>
    <t>Test the following query:   
select * from dba_stmt_audit_opts where audit_option='PUBLIC SYNONYM';</t>
  </si>
  <si>
    <t>Test the following query:   
select * from dba_stmt_audit_opts where audit_option='SYNONYM';</t>
  </si>
  <si>
    <t>Test the following query:   
select * from dba_stmt_audit_opts where audit_option='GRANT DIRECTORY';</t>
  </si>
  <si>
    <t>Test the following query:   
SELECT * FROM DBA_STMT_AUDIT_OPTS WHERE AUDIT_OPTION='SELECT ANY DICTIONARY';</t>
  </si>
  <si>
    <t>Test the following query:   
select * from DBA_PRIV_AUDIT_OPTS where privilege='GRANT ANY OBJECT PRIVILEGE';</t>
  </si>
  <si>
    <t>Test the following query:   
select * from DBA_PRIV_AUDIT_OPTS where privilege='GRANT ANY PRIVILEGE';</t>
  </si>
  <si>
    <t>Test the following query:   
SELECT USER_NAME, SUCCESS, FAILURE FROM DBA_PRIV_AUDIT_OPTS WHERE PRIVILEGE='CREATE PROCEDURE';</t>
  </si>
  <si>
    <t>Test the following query:   
select * from dba_stmt_audit_opts where audit_option = 'CREATE ANY PROCEDURE';</t>
  </si>
  <si>
    <t>Test the following query:   
select * from dba_stmt_audit_opts where audit_option = 'ALTER ANY PROCEDURE';</t>
  </si>
  <si>
    <t>Test the following query:   
select * from dba_stmt_audit_opts where audit_option = 'DROP ANY PROCEDURE';</t>
  </si>
  <si>
    <t>Test the following query:   
select * from dba_stmt_audit_opts where audit_option='PROCEDURE' or audit_option = 'CREATE ANY LIBRARY' or audit_option = 'CREATE LIBRARY';</t>
  </si>
  <si>
    <t>Test the following query:   
SELECT USER_NAME, SUCCESS, FAILURE FROM DBA_PRIV_AUDIT_OPTS WHERE PRIVILEGE='DROP ANY LIBRARY';</t>
  </si>
  <si>
    <t>Test the following query:   
SELECT USER_NAME, SUCCESS, FAILURE FROM DBA_PRIV_AUDIT_OPTS WHERE PRIVILEGE='CREATE ANY TRIGGER';</t>
  </si>
  <si>
    <t>Test the following query:   
SELECT USER_NAME, SUCCESS, FAILURE FROM DBA_PRIV_AUDIT_OPTS WHERE PRIVILEGE='ALTER ANY TRIGGER';</t>
  </si>
  <si>
    <t>Test the following query:   
SELECT USER_NAME, SUCCESS, FAILURE FROM DBA_PRIV_AUDIT_OPTS WHERE PRIVILEGE='DROP ANY TRIGGER';</t>
  </si>
  <si>
    <t>Test the following query:   
SELECT * from DBA_OBJ_AUDIT_OPTS where OBJECT_NAME='AUD$';</t>
  </si>
  <si>
    <t>Test the following query:   
SELECT USER_NAME, SUCCESS, FAILURE FROM DBA_PRIV_AUDIT_OPTS WHERE PRIVILEGE='ALTER SYSTEM';</t>
  </si>
  <si>
    <t>The following RESOURCE_NAME and LIMIT pairs must be present for each profile returned:
PASSWORD_REUSE_TIME = 365 or more</t>
  </si>
  <si>
    <t>Test (Automated)</t>
  </si>
  <si>
    <t>Execute the following command to change the setting
SQL&gt; ALTER SYSTEM SET AUDIT_SYS_OPERATIONS = true SCOPE=SPFILE;</t>
  </si>
  <si>
    <t>Execute the following command to change the setting
SQL&gt; alter system set global_names = true scope = spfile;</t>
  </si>
  <si>
    <t>Execute the following command to change the setting
SQL&gt; alter system set local_listener='(DESCRIPTION=(ADDRESS= (PROTOCOL=IPC)(KEY=REGISTER)))' scope = both;</t>
  </si>
  <si>
    <t>Execute the following command to change the setting
SQL&gt; ALTER SYSTEM SET O7_DICTIONARY_ACCESSIBILITY=FALSE scope=spfile;</t>
  </si>
  <si>
    <t>Execute the following command to change the setting
SQL&gt; ALTER SYSTEM SET OS_ROLES=false SCOPE=SPFILE;</t>
  </si>
  <si>
    <t>Execute the following command to change the setting
SQL&gt; alter system set remote_listener ='' scope = spfile;</t>
  </si>
  <si>
    <t>Execute the following command to change the setting: SQL&gt; drop table sys.user$mig;</t>
  </si>
  <si>
    <t>Execute the following command to change the setting: SQL&gt; REVOKE ALL ON '' FROM ;</t>
  </si>
  <si>
    <t>Execute the following command to change the setting: SQL&gt; REVOKE  FROM __;</t>
  </si>
  <si>
    <t>Execute the following command to change the setting: SQL&gt; revoke privilege from ;</t>
  </si>
  <si>
    <t>Execute the following command to change the setting: SQL&gt; revoke EXECUTE ANY PROCEDURE from OUTLN;</t>
  </si>
  <si>
    <t>Execute the following command to change the setting: SQL&gt; revoke EXECUTE ANY PROCEDURE from DBSNMP;</t>
  </si>
  <si>
    <t>Execute the following command to change the setting: SQL&gt; AUDIT CREATE SESSION;</t>
  </si>
  <si>
    <t>Execute the following command to change the setting: SQL&gt; AUDIT CREATE USER;</t>
  </si>
  <si>
    <t>Execute the following command to change the setting: SQL&gt; AUDIT ALTER USER;</t>
  </si>
  <si>
    <t>Execute the following command to change the setting: SQL&gt; AUDIT DROP USER;</t>
  </si>
  <si>
    <t>Execute the following command to change the setting: SQL&gt; AUDIT ROLE;</t>
  </si>
  <si>
    <t>Execute the following command to change the setting: SQL&gt; AUDIT SYSTEM GRANT;</t>
  </si>
  <si>
    <t>Execute the following command to change the setting: SQL&gt; AUDIT CREATE PROFILE;</t>
  </si>
  <si>
    <t>Execute the following command to change the setting: SQL&gt; AUDIT ALTER PROFILE;</t>
  </si>
  <si>
    <t>Execute the following command to change the setting: SQL&gt; AUDIT DROP PROFILE;</t>
  </si>
  <si>
    <t>Execute the following command to change the setting: SQL&gt; AUDIT DATABASE LINK;</t>
  </si>
  <si>
    <t>Execute the following command to change the setting: SQL&gt; audit public database link;</t>
  </si>
  <si>
    <t>Execute the following command to change the setting: SQL&gt; AUDIT PUBLIC SYNONYM;</t>
  </si>
  <si>
    <t>Execute the following command to change the setting: SQL&gt; AUDIT SYNONYM;</t>
  </si>
  <si>
    <t>Execute the following command to change the setting: SQL&gt; AUDIT GRANT DIRECTORY;</t>
  </si>
  <si>
    <t>Execute the following command to change the setting: SQL&gt; AUDIT SELECT ANY DICTIONARY;</t>
  </si>
  <si>
    <t>Execute the following command to change the setting: SQL&gt; AUDIT GRANT ANY OBJECT PRIVILEGE;</t>
  </si>
  <si>
    <t>Execute the following command to change the setting: SQL&gt; AUDIT GRANT ANY PRIVILEGE;</t>
  </si>
  <si>
    <t>Execute the following command to change the setting: SQL&gt; AUDIT CREATE PROCEDURE;</t>
  </si>
  <si>
    <t>Execute the following command to change the setting: SQL&gt; AUDIT CREATE ANY PROCEDURE;</t>
  </si>
  <si>
    <t>Execute the following command to change the setting: SQL&gt; AUDIT ALTER ANY PROCEDURE;</t>
  </si>
  <si>
    <t>Execute the following command to change the setting: SQL&gt; AUDIT DROP ANY PROCEDURE;</t>
  </si>
  <si>
    <t>Execute the following command to change the setting: SQL&gt; AUDIT CREATE ANY LIBRARY;</t>
  </si>
  <si>
    <t>Execute the following command to change the setting: SQL&gt; AUDIT DROP ANY LIBRARY;</t>
  </si>
  <si>
    <t>Execute the following command to change the setting: SQL&gt; AUDIT CREATE ANY TRIGGER;</t>
  </si>
  <si>
    <t>Execute the following command to change the setting: SQL&gt; AUDIT ALTER ANY TRIGGER;</t>
  </si>
  <si>
    <t>Execute the following command to change the setting: SQL&gt; AUDIT DROP ANY TRIGGER BY ACCESS;</t>
  </si>
  <si>
    <t>Execute the following command to change the setting: SQL&gt; AUDIT ALL on SYS.AUD$;</t>
  </si>
  <si>
    <t>Execute the following command to change the setting: SQL&gt; AUDIT ALTER SYSTEM;</t>
  </si>
  <si>
    <t>Execute the following command to change the setting: SQL&gt; ALTER PROFILE DEFAULT LIMIT SESSIONS_PER_USER 10;</t>
  </si>
  <si>
    <t>Execute the following command to change the setting: SQL&gt; REVOKE EXECUTE ON DBMS_ADVISOR FROM PUBLIC;</t>
  </si>
  <si>
    <t>Execute the following command to change the setting: SQL&gt; REVOKE EXECUTE ON DBMS_CRYPTO FROM PUBLIC;</t>
  </si>
  <si>
    <t>Execute the following command to change the setting: SQL&gt; REVOKE EXECUTE ON DBMS_JAVA FROM PUBLIC;</t>
  </si>
  <si>
    <t>Execute the following command to change the setting: SQL&gt; REVOKE EXECUTE ON DBMS_JAVA_TEST FROM PUBLIC;</t>
  </si>
  <si>
    <t>Execute the following command to change the setting: SQL&gt; REVOKE EXECUTE ON DBMS_JOB FROM PUBLIC;</t>
  </si>
  <si>
    <t>Execute the following command to change the setting: SQL&gt; REVOKE EXECUTE ON DBMS_LDAP FROM PUBLIC;</t>
  </si>
  <si>
    <t>Execute the following command to change the setting: SQL&gt; REVOKE EXECUTE ON DBMS_LOB FROM PUBLIC;</t>
  </si>
  <si>
    <t>Execute the following command to change the setting: SQL&gt; REVOKE EXECUTE ON DBMS_OBFUSCATION_TOOLKIT FROM PUBLIC;</t>
  </si>
  <si>
    <t>Execute the following command to change the setting: SQL&gt; REVOKE EXECUTE ON DBMS_BACKUP_RESTORE FROM _PUBLIC_;</t>
  </si>
  <si>
    <t>Execute the following command to change the setting: SQL&gt; REVOKE EXECUTE ON DBMS_SCHEDULER FROM PUBLIC;</t>
  </si>
  <si>
    <t>Execute the following command to change the setting: SQL&gt; REVOKE EXECUTE ON DBMS_SQL FROM PUBLIC;</t>
  </si>
  <si>
    <t>Execute the following command to change the setting: SQL&gt; REVOKE EXECUTE ON DBMS_XMLGEN FROM PUBLIC;</t>
  </si>
  <si>
    <t>Execute the following command to change the setting: SQL&gt; REVOKE EXECUTE ON DBMS_XMLQUERY FROM _PUBLIC_;</t>
  </si>
  <si>
    <t>Execute the following command to change the setting: SQL&gt; REVOKE EXECUTE ON UTL_FILE FROM PUBLIC;</t>
  </si>
  <si>
    <t>Execute the following command to change the setting: SQL&gt; REVOKE EXECUTE ON UTL_INADDR FROM PUBLIC;</t>
  </si>
  <si>
    <t>Execute the following command to change the setting: SQL&gt; REVOKE EXECUTE ON UTL_TCP FROM PUBLIC;</t>
  </si>
  <si>
    <t>Execute the following command to change the setting: SQL&gt; REVOKE EXECUTE ON UTL_MAIL FROM _PUBLIC_;</t>
  </si>
  <si>
    <t>Execute the following command to change the setting: SQL&gt; REVOKE EXECUTE ON UTL_SMTP FROM PUBLIC;</t>
  </si>
  <si>
    <t>Execute the following command to change the setting: SQL&gt; REVOKE EXECUTE ON UTL_DBWS FROM 'PUBLIC';</t>
  </si>
  <si>
    <t>Execute the following command to change the setting: SQL&gt; REVOKE EXECUTE ON UTL_ORAMTS FROM PUBLIC;</t>
  </si>
  <si>
    <t>Execute the following command to change the setting: SQL&gt; REVOKE EXECUTE ON UTL_HTTP FROM PUBLIC;</t>
  </si>
  <si>
    <t>Execute the following command to change the setting: SQL&gt; REVOKE EXECUTE ON HTTPURITYPE FROM PUBLIC;</t>
  </si>
  <si>
    <t>Execute the following command to change the setting: SQL&gt; REVOKE EXECUTE ON DBMS_SYS_SQL FROM _PUBLIC_;</t>
  </si>
  <si>
    <t>Execute the following command to change the setting: SQL&gt; REVOKE EXECUTE ON DBMS_AQADM_SYSCALLS FROM PUBLIC;</t>
  </si>
  <si>
    <t>Execute the following command to change the setting: SQL&gt; revoke execute on DBMS_REPACT_SQL_UTL from PUBLIC;</t>
  </si>
  <si>
    <t>Execute the following command to change the setting: SQL&gt; Revoke execute on INITJVMAUX from PUBLIC;</t>
  </si>
  <si>
    <t>Execute the following command to change the setting: SQL&gt; Revoke execute on DBMS_STREAMS_ADM_UTL from PUBLIC;</t>
  </si>
  <si>
    <t>Execute the following command to change the setting: SQL&gt; Revoke execute on DBMS_AQADM_SYS from PUBLIC;</t>
  </si>
  <si>
    <t>Execute the following command to change the setting: SQL&gt; Revoke execute on DBMS_STREAMS_RPC from PUBLIC;</t>
  </si>
  <si>
    <t>Execute the following command to change the setting: SQL&gt; Revoke execute on DBMS_PRVTAQIM from PUBLIC;</t>
  </si>
  <si>
    <t>Execute the following command to change the setting: SQL&gt; Revoke execute on LTADM from PUBLIC;</t>
  </si>
  <si>
    <t>Execute the following command to change the setting: SQL&gt; Revoke execute on WWV_DBMS_SQL from PUBLIC;</t>
  </si>
  <si>
    <t>Execute the following command to change the setting: SQL&gt; Revoke execute on WWV_EXECUTE_IMMEDIATE from PUBLIC;</t>
  </si>
  <si>
    <t>Execute the following command to change the setting: SQL&gt; Revoke execute on DBMS_IJOB from PUBLIC;</t>
  </si>
  <si>
    <t>Execute the following command to change the setting: SQL&gt; Revoke execute on DBMS_FILE_TRANSFER from PUBLIC;</t>
  </si>
  <si>
    <t>Execute the following command to change the setting: SQL&gt;REVOKE SELECT_ANY_DICTIONARY from ;</t>
  </si>
  <si>
    <t>Execute the following command to change the setting: SQL&gt; REVOKE SELECT_ANY_TABLE from __;</t>
  </si>
  <si>
    <t>Execute the following command to change the setting: SQL&gt; REVOKE AUDIT SYSTEM from __;</t>
  </si>
  <si>
    <t>Execute the following command to change the setting: SQL&gt; REVOKE EXEMPT ACCESS POLICY FROM __;</t>
  </si>
  <si>
    <t>Execute the following command to change the setting: SQL&gt; REVOKE BECOME USER from __;</t>
  </si>
  <si>
    <t>Execute the following command to change the setting: REVOKE CREATE_PROCEDURE from __;</t>
  </si>
  <si>
    <t>Execute the following command to change the setting: SQL&gt; REVOKE ALTER SYSTEM from __;</t>
  </si>
  <si>
    <t>Execute the following command to change the setting: SQL&gt; REVOKE CREATE LIBRARY FROM ;
SQL&gt; REVOKE CREATE ANY LIBRARY FROM __;</t>
  </si>
  <si>
    <t>Execute the following command to change the setting: SQL&gt; REVOKE GRANT ANY OBJECT PRIVILEGE FROM _; _</t>
  </si>
  <si>
    <t>Execute the following command to change the setting: SQL&gt; REVOKE GRANT ANY ROLE FROM _;_</t>
  </si>
  <si>
    <t>Execute the following command to change the setting: SQL&gt; REVOKE GRANT ANY PRIVILEGE FROM _;_</t>
  </si>
  <si>
    <t>Execute the following command to change the setting: SQL&gt; REVOKE DELETE_CATALOG_ROLE FROM __;</t>
  </si>
  <si>
    <t>Execute the following command to change the setting: SQL&gt; REVOKE SELECT_CATALOG_ROLE FROM __;</t>
  </si>
  <si>
    <t>Execute the following command to change the setting: SQL&gt; REVOKE _EXECUTE_CATALOG_ROLE_ FROM __;</t>
  </si>
  <si>
    <t>Execute the following command to change the setting: SQL&gt; REVOKE DBA from __;</t>
  </si>
  <si>
    <t>Execute the following command to change the setting: SQL&gt; REVOKE ALL ON AUD$ FROM ;</t>
  </si>
  <si>
    <t>Execute the following command to change the setting: SQL&gt; REVOKE ALL ON USER_HISTORY$ FROM ;</t>
  </si>
  <si>
    <t>Execute the following command to change the setting: SQL&gt; REVOKE ALL ON LINK$ FROM ;</t>
  </si>
  <si>
    <t>Execute the following command to change the setting: SQL&gt; REVOKE ALL ON SYS.USER$ FROM ;</t>
  </si>
  <si>
    <t>Execute the following command to change the setting: SQL&gt; alter system set "_trace_files_public"=false scope=spfile;</t>
  </si>
  <si>
    <t>Execute the following command to change the setting: SQL&gt; ALTER PROFILE DEFAULT LIMIT FAILED_LOGIN_ATTEMPTS 3;</t>
  </si>
  <si>
    <t>Execute the following command to change the setting: SQL&gt; ALTER PROFILE DEFAULT LIMIT PASSWORD_REUSE_MAX 24;</t>
  </si>
  <si>
    <t>Execute the following command to change the setting: SQL&gt; ALTER PROFILE DEFAULT PASSWORD_REUSE_TIME 365;</t>
  </si>
  <si>
    <t>Execute the following command to change the setting: SQL&gt; ALTER USER username IDENTIFIED BY password;</t>
  </si>
  <si>
    <t>Execute the following command to change the setting: SQL&gt; alter system set remote_os_authent = false scope = spfile;</t>
  </si>
  <si>
    <t>Execute the following command to change the setting: SQL&gt; ALTER SYSTEM SET REMOTE_OS_ROLES=false SCOPE=SPFILE;</t>
  </si>
  <si>
    <t>Execute the following command to change the setting: SQL&gt; ALTER SYSTEM SET UTIL_FILE_DIR = '' SCOPE=SPFILE;</t>
  </si>
  <si>
    <t>Execute the following command to change the setting: SQL&gt; ALTER SYSTEM SET SEC_CASE_SENSITIVE_LOGON=TRUE scope=spfile;</t>
  </si>
  <si>
    <t>Execute the following command to change the setting: SQL&gt; ALTER SYSTEM SET SEC_MAX_FAILED_LOGIN_ATTEMPTS = 10 scope=spfile;</t>
  </si>
  <si>
    <t>Execute the following command to change the setting: SQL&gt; ALTER SYSTEM SET SEC_PROTOCOL_ERROR_TRACE_ACTION=LOG scope=spfile;</t>
  </si>
  <si>
    <t>Execute the following command to change the setting: SQL&gt; ALTER SYSTEM SET sec_return_server_release_banner=false scope=spfile;</t>
  </si>
  <si>
    <t>Execute the following command to change the setting: SQL&gt; ALTER SYSTEM SET sql92_security=FALSE SCOPE=SPFILE;</t>
  </si>
  <si>
    <t xml:space="preserve">Public access to the DBMS_ADVISOR package has not been limited. </t>
  </si>
  <si>
    <t xml:space="preserve">Public access to the DBMS_CRYPTO package has not been limited. </t>
  </si>
  <si>
    <t xml:space="preserve">Public access to the DBMS_JAVA package has not been limited. </t>
  </si>
  <si>
    <t xml:space="preserve">Public access to the DBMS_JAVA_TEST package has not been limited. </t>
  </si>
  <si>
    <t xml:space="preserve">Public access to the DBMS_JOB package has not been limited. </t>
  </si>
  <si>
    <t xml:space="preserve">Public access to the DBMS_LDAP package has not been limited. </t>
  </si>
  <si>
    <t xml:space="preserve">Public access to the DBMS_LOB package has not been limited. </t>
  </si>
  <si>
    <t xml:space="preserve">Public access to the DBMS_OBFUSCATION_TOOLKIT package has not been limited. </t>
  </si>
  <si>
    <t xml:space="preserve">Public access to the DBMS_RANDOM package has not been limited. </t>
  </si>
  <si>
    <t>Public access to the DBMS_SQL package has not been limited.</t>
  </si>
  <si>
    <t>Public access to the DBMS_XMLGEN package has not been limited.</t>
  </si>
  <si>
    <t>Users have not been restricted access to the  SELECT ANY DICTIONARY privilege.</t>
  </si>
  <si>
    <t>Users have not been restricted access to the  SELECT ANY TABLE privilege.</t>
  </si>
  <si>
    <t>Users have not been restricted access to the  AUDIT SYSTEM privilege.</t>
  </si>
  <si>
    <t>Users have not been restricted access to the  EXEMPT ACCESS POLICY.</t>
  </si>
  <si>
    <t>Users have not been restricted access to the  BECOME USER privilege.</t>
  </si>
  <si>
    <t>Users have not been restricted access to the  CREATE PROCEDURE privilege.</t>
  </si>
  <si>
    <t>Users have not been restricted access to the  ALTER SYSTEM privilege.</t>
  </si>
  <si>
    <t>Users have not been restricted access to the  CREATE ANY LIBRARY privilege.</t>
  </si>
  <si>
    <t>Users have not been restricted access to the GRANT ANY ROLE privilege.</t>
  </si>
  <si>
    <t>Public user access to the DBMS_FILE_TRANSFER package has not been limited.</t>
  </si>
  <si>
    <t>Public user access to the DBMS_IJOB package has not been limited.</t>
  </si>
  <si>
    <t>Public user access to the WWV_EXECUTE_IMMEDIATE package has not been limited.</t>
  </si>
  <si>
    <t>Public user access to the WWV_DBMS_SQL package has not been limited.</t>
  </si>
  <si>
    <t>Public user access to the DBMS_STREAMS_RPC package has not been limited.</t>
  </si>
  <si>
    <t>Public user access to the DBMS_AQADM_SYS package has not been limited.</t>
  </si>
  <si>
    <t>Public user access to the DBMS_PRVTAQIM package has not been limited.</t>
  </si>
  <si>
    <t>Public user access to the LTADM package has not been limited.</t>
  </si>
  <si>
    <t>Public access to the DBMS_SCHEDULER package has not been limited.</t>
  </si>
  <si>
    <t>Public access to the DBMS_XMLQUERY package has not been limited.</t>
  </si>
  <si>
    <t>Public access to the UTL_FILE package has not been limited.</t>
  </si>
  <si>
    <t>Public access to the UTL_INADDR package has not been limited.</t>
  </si>
  <si>
    <t>Public access to the UTL_TCP package has not been limited.</t>
  </si>
  <si>
    <t>Public access to the UTL_MAIL package has not been limited.</t>
  </si>
  <si>
    <t>Public access to the UTL_SMTP package has not been limited.</t>
  </si>
  <si>
    <t>Public access to the UTL_DBWS package has not been limited.</t>
  </si>
  <si>
    <t>Public access to the UTL_ORAMTS package has not been limited.</t>
  </si>
  <si>
    <t>Public access to the UTL_HTTP package has not been limited.</t>
  </si>
  <si>
    <t>Public access to the HTTPURITYPE object type has not been limited.</t>
  </si>
  <si>
    <t>Public user access to the DBMS_SYS_SQL package has not been limited.</t>
  </si>
  <si>
    <t>Public access to the DBMS_BACKUP_RESTORE package has not been limited.</t>
  </si>
  <si>
    <t>Public user access to the DBMS_AQADM_SYSCALLS package has not been limited.</t>
  </si>
  <si>
    <t>Public user access to the DBMS_REPACT_SQL_UTL package has not been limited.</t>
  </si>
  <si>
    <t>Public user access to the INITJVMAUX package has not been limited.</t>
  </si>
  <si>
    <t>Public user access to the DBMS_STREAMS_ADM_UTL package has not been limited.</t>
  </si>
  <si>
    <t>User authorizations have not been limited to the DELETE_CATALOG_ROLE.</t>
  </si>
  <si>
    <t>User authorizations have not been limited to the SELECT_CATALOG_ROLE.</t>
  </si>
  <si>
    <t>User authorizations have not been limited to the EXECUTE_CATALOG role.</t>
  </si>
  <si>
    <t xml:space="preserve">The DBA role has not been restricted to appropriate individuals.  </t>
  </si>
  <si>
    <t>Non-privileged users have access to the SYS.AUD$ table.</t>
  </si>
  <si>
    <t>Non-privileged users have access to the SYS.USER_HISTORY$ table.</t>
  </si>
  <si>
    <t>Non-privileged users have access to the SYS.LINK$ table.</t>
  </si>
  <si>
    <t>Non-privileged users have access to the SYS.USER$ table.</t>
  </si>
  <si>
    <t>Non-privileged users have access to the DBA_% views.</t>
  </si>
  <si>
    <t>Non-privileged users have access to the SCHEDULER$_CREDENTIAL table.</t>
  </si>
  <si>
    <t>The sys.user$mig table has not been deleted.</t>
  </si>
  <si>
    <t xml:space="preserve">The WITH_ADMIN privilege has not been limited to appropriate individuals.  </t>
  </si>
  <si>
    <t xml:space="preserve">The AUDIT_TRAIL parameter is not properly set.  </t>
  </si>
  <si>
    <t xml:space="preserve">The LOCAL_LISTENER parameter is not properly set.  </t>
  </si>
  <si>
    <t xml:space="preserve">The O7_DICTIONARY_ACCESSIBILITY parameter is not properly set.  </t>
  </si>
  <si>
    <t xml:space="preserve">The OS_ROLES parameter is not properly set.  </t>
  </si>
  <si>
    <t xml:space="preserve">The REMOTE_LISTENER parameter is not properly set.  </t>
  </si>
  <si>
    <t xml:space="preserve">The REMOTE_LOGIN_PASSWORDFILE parameter is not properly set.  </t>
  </si>
  <si>
    <t xml:space="preserve">The OS_AUTHENT parameter is not properly set.  </t>
  </si>
  <si>
    <t xml:space="preserve">The REMOTE_OS_ROLES parameter is not properly set.  </t>
  </si>
  <si>
    <t xml:space="preserve">The UTL_FILE_DIR parameter is not properly set.  </t>
  </si>
  <si>
    <t xml:space="preserve">Use of the ANY keyword has not been limited.  </t>
  </si>
  <si>
    <t xml:space="preserve">Proxy users have been granted necessary privileges.  </t>
  </si>
  <si>
    <t>OUTLN users have more privileges than required.</t>
  </si>
  <si>
    <t>DBSNMP users have more privileges than required.</t>
  </si>
  <si>
    <t xml:space="preserve">Logon/logoff activities are not being audited for all CREATE SESSION activities.  </t>
  </si>
  <si>
    <t xml:space="preserve">ALTER USER object activities/requests are not being audited. </t>
  </si>
  <si>
    <t xml:space="preserve">DROP USER object activities/requests are not being audited. </t>
  </si>
  <si>
    <t xml:space="preserve">CREATE USER object activities/requests are not being audited. </t>
  </si>
  <si>
    <t xml:space="preserve">User ROLE activities/requests are not being audited. </t>
  </si>
  <si>
    <t xml:space="preserve">User GRANT ROLE activities/requests are not being audited. </t>
  </si>
  <si>
    <t xml:space="preserve">User CREATE PROFILE activities/requests are not being audited. </t>
  </si>
  <si>
    <t xml:space="preserve">User ALTER PROFILE activities/requests are not being audited. </t>
  </si>
  <si>
    <t xml:space="preserve">User DROP PROFILE activities/requests are not being audited. </t>
  </si>
  <si>
    <t xml:space="preserve">All DATABASE LINK activities/requests are not being audited. </t>
  </si>
  <si>
    <t xml:space="preserve">All PUBLIC DATABASE LINK activities/requests are not being audited. </t>
  </si>
  <si>
    <t xml:space="preserve">All PUBLIC SYNONYM  activities/requests are not being audited. </t>
  </si>
  <si>
    <t>Audit all PUBLIC SYNONYM  activities/requests</t>
  </si>
  <si>
    <t xml:space="preserve">All user SYNONYM activities/requests are not being audited. </t>
  </si>
  <si>
    <t xml:space="preserve">All user SELECT ANY DICTIONARY activities/requests are not being audited. </t>
  </si>
  <si>
    <t xml:space="preserve">All user GRANT ANY OBJECT PRIVILEGE activities/requests are not being audited. </t>
  </si>
  <si>
    <t xml:space="preserve">All user GRANT ANY PRIVILEGE activities/requests are not being audited. </t>
  </si>
  <si>
    <t xml:space="preserve">All user CREATE PROCEDURE activities/requests are not being audited. </t>
  </si>
  <si>
    <t xml:space="preserve">All user ALTER ANY PROCEDURE activities/requests are not being audited. </t>
  </si>
  <si>
    <t xml:space="preserve">All user DROP ANY PROCEDURE activities/requests are not being audited. </t>
  </si>
  <si>
    <t xml:space="preserve">All user CREATE ANY LIBRARY activities/requests are not being audited. </t>
  </si>
  <si>
    <t xml:space="preserve">All user DROP ANY LIBRARY activities/requests are not being audited. </t>
  </si>
  <si>
    <t xml:space="preserve">All user CREATE ANY TRIGGER activities/requests are not being audited. </t>
  </si>
  <si>
    <t xml:space="preserve">All user ALTER ANY TRIGGER activities/requests are not being audited. </t>
  </si>
  <si>
    <t xml:space="preserve">All user DROP ANY TRIGGER activities/requests are not being audited. </t>
  </si>
  <si>
    <t xml:space="preserve">All user ALTER SYSTEM activities/requests are not being audited. </t>
  </si>
  <si>
    <t>Execute the following command to change the setting:
SQL&gt; ALTER SYSTEM SET SEC_PROTOCOL_ERROR_FURTHER_ACTION = delay,3 scope=spfile ; 
OR 
SQL&gt; ALTER SYSTEM SET SEC_PROTOCOL_ERROR_FURTHER_ACTION = drop,3 scope=spfile ;</t>
  </si>
  <si>
    <t xml:space="preserve">The SEC_PROTOCOL_ERROR_FURTHER_ACTION parameter is not configured securely.  </t>
  </si>
  <si>
    <t>Note: Deviation from CIS benchmark.  IRS Requires the value for this setting to be 3.</t>
  </si>
  <si>
    <t>The 'SEC_PROTOCOL_ERROR_TRACE_ACTION' parameter should be set to either ALERT, LOG, or TRACE. 
If the value returned is NONE this is a finding.</t>
  </si>
  <si>
    <t xml:space="preserve">The SEC_PROTOCOL_ERROR_TRACE_ACTION parameter is not configured securely.  </t>
  </si>
  <si>
    <t xml:space="preserve">The _trace_files_public parameter is incorrectly set.  </t>
  </si>
  <si>
    <t>User account are not locked out after 3 failed login attempts.</t>
  </si>
  <si>
    <t>Execute the following command to change the setting:
Normal Users
SQL&gt; ALTER PROFILE DEFAULT LIMIT PASSWORD_LIFE_TIME 60; 
Privilege Accounts
SQL&gt; ALTER PROFILE DEFAULT LIMIT PASSWORD_LIFE_TIME 90;</t>
  </si>
  <si>
    <t xml:space="preserve">Password History has not been configured per IRS requirements.  </t>
  </si>
  <si>
    <t xml:space="preserve">SESSIONS_PER_USER has not been limited to 10.  </t>
  </si>
  <si>
    <t>Password Expiration has not been configured per IRS requirements.  
[Modify finding statement based on results of the test]</t>
  </si>
  <si>
    <t>The following RESOURCE_NAME and LIMIT pairs must be present for each profile returned:
PASSWORD_GRACE_TIME = 0</t>
  </si>
  <si>
    <t>Execute the following command to change the setting: SQL&gt; ALTER PROFILE DEFAULT PASSWORD_GRACE_TIME 0;</t>
  </si>
  <si>
    <t xml:space="preserve">Password_reuse_time has not been set to 365 or more days. </t>
  </si>
  <si>
    <t>Password_grace_time has not been set to 0.</t>
  </si>
  <si>
    <t xml:space="preserve">The EXTERNAL user login capability has not been restricted.  </t>
  </si>
  <si>
    <t>Note: Deviation from CIS benchmark of 5.  IRS Requires the value for this setting to be 3.</t>
  </si>
  <si>
    <t>Note: Deviation from CIS benchmark of 3.  IRS Requires the value for this setting to be 0.</t>
  </si>
  <si>
    <t xml:space="preserve">PASSWORD_LOCK_TIME has not been set to unlimited.  </t>
  </si>
  <si>
    <t xml:space="preserve">The following RESOURCE_NAME and LIMIT pairs must be present for each profile returned:
PASSWORD_LIFE_TIME  = 60 for Privilege Accounts
and 
PASSWORD_LIFE_TIME  = 90 for Normal Users
</t>
  </si>
  <si>
    <t>Updated language to cover administrator password as well as normal password change.</t>
  </si>
  <si>
    <t>Note: Deviation from CIS benchmark of 20.  IRS Requires the value for this setting to be 24.</t>
  </si>
  <si>
    <t>Passwords do not meet IRS requirements.  
[Specify where passwords are not being met]</t>
  </si>
  <si>
    <t xml:space="preserve">Note: If passwords are managed by the Oracle password file then this control is N/A.  
The PASSWORD_ VERIFY_ FUNCTION resource name should be defined with a custom function.  Request the administrator to show the function.
The function should ensure that:
- passwords are 8 characters or more.
- passwords consist of alpha and numeric or special characters.
</t>
  </si>
  <si>
    <t xml:space="preserve">SEC_MAX_FAILED_LOGIN_ATTEMPTS parameter should be set to "3" or less.  </t>
  </si>
  <si>
    <t>The query should return a value of "NONE".
If REMOTE_LOGIN_PASSWORDFILE is not set to NONE, it must be set to EXCLUSIVE and the following query must return no data, i.e. "no rows selected":
SQL&gt; SELECT * FROM v$PWFILE_USERS</t>
  </si>
  <si>
    <t>Control applies to Oracle 11.2</t>
  </si>
  <si>
    <t>Execute the following command(s):
$ grep -i admin_restrictions
or navigate to $ORACLE_HOME/network/admin/listener.ora
$ (not set by default)
Example: C:\oraclexe\app\oracle\product\11.2.0\server\network\ADMIN"</t>
  </si>
  <si>
    <t>This query must return "BY ACCESS"  as the value for SUCCESS and FAILURE.</t>
  </si>
  <si>
    <t>Critical</t>
  </si>
  <si>
    <t>HCM3</t>
  </si>
  <si>
    <t>HSI100</t>
  </si>
  <si>
    <t>HAC7</t>
  </si>
  <si>
    <t>HAC29</t>
  </si>
  <si>
    <t>HAC20</t>
  </si>
  <si>
    <t>HPW3</t>
  </si>
  <si>
    <t>HPW12</t>
  </si>
  <si>
    <t>HAC9</t>
  </si>
  <si>
    <t>HCM2</t>
  </si>
  <si>
    <t>HAU3</t>
  </si>
  <si>
    <t>Limited</t>
  </si>
  <si>
    <t>HAU11</t>
  </si>
  <si>
    <t>HSC1</t>
  </si>
  <si>
    <t>HRM5</t>
  </si>
  <si>
    <t>HAU7</t>
  </si>
  <si>
    <t xml:space="preserve">Interview DBA to determine when the last audit logs were reviewed.  
Examine reports that demonstrate monitoring of security violations, such as unauthorized user access. </t>
  </si>
  <si>
    <t xml:space="preserve">The audit trail is reviewed weekly or more frequently at the discretion of the information system owner for indications of unusual activity related to potential unauthorized FTI access.
</t>
  </si>
  <si>
    <t>Audit data is captured, backed up, and maintained. IRS practice has been to retain archived audit logs/trails for the remainder of the year they were made plus six years.  (Total of 7 Years)</t>
  </si>
  <si>
    <t>Overall SCSEM Statistics</t>
  </si>
  <si>
    <t>Passed</t>
  </si>
  <si>
    <t>Failed</t>
  </si>
  <si>
    <t>Additional Information Requested</t>
  </si>
  <si>
    <t>Total Number of Tests Performed</t>
  </si>
  <si>
    <t>Weighted Pass Rate</t>
  </si>
  <si>
    <t>Totals</t>
  </si>
  <si>
    <t>Weighted Score</t>
  </si>
  <si>
    <t>Risk Rating</t>
  </si>
  <si>
    <t>Test Cases</t>
  </si>
  <si>
    <t>Weight</t>
  </si>
  <si>
    <t>Possible</t>
  </si>
  <si>
    <t>Actual</t>
  </si>
  <si>
    <t>Device Weighted Score:</t>
  </si>
  <si>
    <t>▪ Criticality</t>
  </si>
  <si>
    <t>A baseline risk category has been pre-populated next to each control to assist agencies in establishing priorities for corrective action.  The reviewer has the discretion to change the prioritization to accurately reflect the risk and the overall security posture based on environment specific testing.</t>
  </si>
  <si>
    <t>Criticality Ratings</t>
  </si>
  <si>
    <t>Sections below are automatically calculated.</t>
  </si>
  <si>
    <t>All SCSEM Test Results</t>
  </si>
  <si>
    <t>Determine if password configurations meet IRS requirements for password complexity:
  - At least one numeric and at least one special character
 - A mixture of at least one uppercase and at least one lowercase letter</t>
  </si>
  <si>
    <t>▪ Test Method</t>
  </si>
  <si>
    <t>Automated and Manual indicators are added to the Test method to indicate whether the test can be accomplished through the Automated Assessment tool.</t>
  </si>
  <si>
    <t>▪ Section Title</t>
  </si>
  <si>
    <t>▪ CIS Benchmark Section #</t>
  </si>
  <si>
    <t>Mapping of test case requirements to the CIS Benchmark section number.</t>
  </si>
  <si>
    <t>▪ Recommendation #</t>
  </si>
  <si>
    <t>Mapping of test case requirements to the CIS Benchmark recommendation number.</t>
  </si>
  <si>
    <t>▪ Rationale Statement</t>
  </si>
  <si>
    <t>▪ Remediation Procedure</t>
  </si>
  <si>
    <t>Remediation content for implementing and assessing benchmark guidance  The content allows you to apply the recommended settings for a particular benchmark.</t>
  </si>
  <si>
    <t>The query should return a value of "FALSE"</t>
  </si>
  <si>
    <t>The 'sec_case_sensitive_logon' parameter should be set to TRUE.
Note: Oracle 11g databases without CPU October 2012 patch or later are vulnerable to CVE-2012-3137 if case-sensitive SHA-1 password hashes are used. To avoid this kind of attack the old DES-hashes have to be used.</t>
  </si>
  <si>
    <t>SEC_PROTOCOL_ERROR_FURTHER_ACTION parameter should return a value of "DELAY,3" or "DROP,3".</t>
  </si>
  <si>
    <t>Added AC-8 to the Gen Test Cases Tab</t>
  </si>
  <si>
    <t>AC-8</t>
  </si>
  <si>
    <t>System Use Notification</t>
  </si>
  <si>
    <t xml:space="preserve">Verify that an IRS approved login banner is being displayed before login. </t>
  </si>
  <si>
    <t>Login banners will be configured for all services that allow login access to the system.  
Verify that the warning banner displayed is in compliance with IRS requirements.  The user must accept the warning banner message before moving forward.</t>
  </si>
  <si>
    <t>HAC14</t>
  </si>
  <si>
    <t>Section title conveys the intent of the recommendation.</t>
  </si>
  <si>
    <t>The Rationale section conveys the security benefits of the recommended configuration. This section also details where the risks, threats, and vulnerabilities associated with a configuration posture.</t>
  </si>
  <si>
    <t xml:space="preserve">Verify that system maintenance is in place and the database is supported by the vendor.
Each organization responsible for the management of a database shall ensure that unsupported DBMS software is removed or upgraded to a supported version prior to a vendor dropping support.
</t>
  </si>
  <si>
    <t>As the default APPQOSSYS account created by Oracle has a well-known password and can provide a point for database access by unauthorized users if left at the default setting.</t>
  </si>
  <si>
    <t>As the default CTXSYS account created by Oracle has a well-known password and can provide a point for database access by unauthorized users if left at the default setting.</t>
  </si>
  <si>
    <t>As the default DIP account created by Oracle has a well-known password and can provide a point for database access by unauthorized users if left at the default setting.</t>
  </si>
  <si>
    <t>As the default EXFSYS account created by Oracle has a well-known password and can provide a point for database access by unauthorized users if left at the default setting.</t>
  </si>
  <si>
    <t>As the default MDDATA account created by Oracle has a well-known password and can be potentially corrupted to allow the installation of malware disguised as a business process.</t>
  </si>
  <si>
    <t>As the default MDSYS account created by Oracle has a well-known password and can be potentially corrupted to allow the installation of malware disguised and AV plugins.</t>
  </si>
  <si>
    <t xml:space="preserve">As the default LBACSYS account created by Oracle has a well-known password and can provide a point for database access/control by unauthorized users, opening up the tables, views, etc. </t>
  </si>
  <si>
    <t xml:space="preserve">As the default OLAPSYS account created by Oracle has a well-known password and can be potentially corrupted to allow the installation of malware disguised as a business process. </t>
  </si>
  <si>
    <t>As the default ORACLE_OCM account created by Oracle has a well-known password and can provide a point for database access by unauthorized users if left at the default setting,.</t>
  </si>
  <si>
    <t>As the default ORDDATA account created by Oracle has a well-known password and can be potentially corrupted to allow the installation of malware disguised as AV plugins, or cause a Denial-of-Service condition by deleting the account.</t>
  </si>
  <si>
    <t>As the default ORDPLUGINS account created by Oracle has a well-known password and can be potentially corrupted to allow the installation of malware disguised and AV plugins.</t>
  </si>
  <si>
    <t>As the default OUTLN account created by Oracle has a well-known password and can provide a point for database access by unauthorized users if left at the default setting.</t>
  </si>
  <si>
    <t>As the default OWBSYS account created by Oracle has a well-known password and can be potentially used to take over the database warehouse structures or access user queries.</t>
  </si>
  <si>
    <t>As the default SI_INFORMTN_SCHEMA account created by Oracle has a well-known password and can be potentially corrupted to allow the installation of malware disguised as third-party multimedia plugins.</t>
  </si>
  <si>
    <t>As the default SPATIAL_CSW_ADMIN_USR account created by Oracle has a well-known password and can be potentially corrupted to allow the installation of malware disguised as a business process.</t>
  </si>
  <si>
    <t>As the default SPATIAL_WFS_ADMIN_USR account created by Oracle has a well-known password and can be potentially corrupted to allow the installation of malware disguised as a business process.</t>
  </si>
  <si>
    <t>As the default WK_TEST account created by Oracle has a well-known password and can be potentially used to take alter the tables or alter/delete forensic data.</t>
  </si>
  <si>
    <t>As the default WKPROXY account created by Oracle has a well-known password and can be potentially used to take alter the tables or alter/delete forensic data.</t>
  </si>
  <si>
    <t>As the default BI account created by Oracle has a well-known password and can be potentially used to alter the database to launch exploits against Production to gain unauthorized access to user data.</t>
  </si>
  <si>
    <t>As the default HR account created by Oracle has a well-known password and can be potentially used to alter the database to launch exploits against Production to gain unauthorized access to user data.</t>
  </si>
  <si>
    <t>As the default IX account created by Oracle has a well-known password and can be potentially used to alter the database to launch exploits against Production to gain unauthorized access to user data.</t>
  </si>
  <si>
    <t>As the default OE account created by Oracle has a well-known password and can be potentially used to alter the database to launch exploits against Production to gain unauthorized access to user data.</t>
  </si>
  <si>
    <t>As the default PM account created by Oracle has a well-known password and can be potentially used to alter the database to launch exploits against Production to gain unauthorized access to user data.</t>
  </si>
  <si>
    <t>As the default SCOTT account created by Oracle has a well-known password and can be potentially used to alter the database or to launch exploits against Production to gain unauthorized access to user data.</t>
  </si>
  <si>
    <t>As the default SH account created by Oracle has a well-known password and can be potentially used to alter the database to launch exploits against Production to gain unauthorized access to user data.</t>
  </si>
  <si>
    <t>As the default OWBSYS_UDIT account created by Oracle has a well-known password and can be potentially used to take alter the audit/logging tables to alter/delete forensic data that can reveal unauthorized access/alteration of data.</t>
  </si>
  <si>
    <t>The 'sql92_security' must be set to FALSE.  
If the value is TRUE then this is a finding.</t>
  </si>
  <si>
    <t>As repeated failed login attempts can indicate the initiation of a brute-force login attack.</t>
  </si>
  <si>
    <t>As locking the user account after repeated failed login attempts can block further brute-force login attacks, but can create administrative headaches as this account unlocking process always requires DBA intervention.</t>
  </si>
  <si>
    <t>As allowing passwords to remain unchanged for long periods makes the success of brute-force login attacks more likely.</t>
  </si>
  <si>
    <t>As enabling the basic auditing features for the Oracle instance permits the collection of data to troubleshoot problems, as well as providing value forensic logs in the case of a system breach.</t>
  </si>
  <si>
    <t>As not requiring database connections to match the domain that is being called remotely could allow unauthorized domain sources to potentially connect via brute-force tactics.</t>
  </si>
  <si>
    <t>As leaving the SYS schema so open to connection could permit unauthorized access to critical data structures.</t>
  </si>
  <si>
    <t>As allowing the OS use external groups for database management could cause privilege overlaps and generally weaken security.</t>
  </si>
  <si>
    <t>As the use of this sort of password login file could permit unsecured, privileged connections to the database.</t>
  </si>
  <si>
    <t>As allowing remote clients OS roles to have permissions for database management could cause privilege overlaps and generally weaken security.</t>
  </si>
  <si>
    <t>As bad packets received from the client can potentially indicate packet-based attacks on the system, such as "TCP SYN Flood" or "Smurf" attacks, which could result in a Denial-of-Service condition.</t>
  </si>
  <si>
    <t>As allowing the database to return information about the patch/update release number could facilitate unauthorized users' attempts to gain access based upon known patch weaknesses .</t>
  </si>
  <si>
    <t>As allowing reuse of a password within a short period of time after the password's initial use can make the success of both social-engineering and brute-force password-based attacks more likely.</t>
  </si>
  <si>
    <t>As reusing the same password after only a short period of time has passed makes the success of brute-force login attacks more likely.</t>
  </si>
  <si>
    <t>As locking the user account after the expiration of the password change requirement's grace period can help prevent password-based attack against a forgotten or disused accounts, while still allowing the account and its information to be accessible by DBA intervention.</t>
  </si>
  <si>
    <t>As limiting the number of the SESSIONS_PER_USER can help prevent memory resource exhaustion by poorly formed requests or intentional Denial-of-Service attacks.
To enable this setting it is necessary to enable the RESOURCE_LIMIT ( ALTER SYSTEM SET RESOURCE_LIMIT = TRUE; ).</t>
  </si>
  <si>
    <t>As execution of these cryptography procedures by the user PUBLIC can potentially endanger portions of or all of the data storage.</t>
  </si>
  <si>
    <t>As use of the DBMS_ADVISOR package could allow an unauthorized user to corrupt operating system files on the instance's host, use of this package should be restricted.</t>
  </si>
  <si>
    <t>As requiring users to apply the 11gr2 security features in password creation, such as forcing mixed-case complexity, the blocking of simple combinations, and change/history settings can potentially thwart logins by unauthorized users.</t>
  </si>
  <si>
    <t>As use of the DBMS_JOB package could allow an unauthorized user to disable or overload the job queue and has been superseded by the DBMS_SCHEDULER package, this package should be disabled or restricted.</t>
  </si>
  <si>
    <t>As use of the DBMS_LOB package could allow an unauthorized user to manipulate BLOBs, CLOBs, NCLOBs, BFILEs, and temporary LOBs on the instance, either destroying data or causing a Denial-of-Service condition due to corruption of disk space, use of this package should be restricted.</t>
  </si>
  <si>
    <t>As allowing the PUBLIC user privileges to access this capability can be potentially harm the data storage.</t>
  </si>
  <si>
    <t>As assignment of use of the DBMS_RANDOM package can allow the unauthorized application of the random number-generating function, this capability should be restricted.</t>
  </si>
  <si>
    <t>As use of the UTL_TCP package could allow an unauthorized user to corrupt the TCP stream used for carry the protocols that communicate with the instance's external communications, use of this package should be restricted.</t>
  </si>
  <si>
    <t>As use of the UTL_MAIL package could allow an unauthorized user to corrupt the SMTP function to accept or generate junk mail that can result in a Denial-of-Service condition due to network saturation, use of this package should be restricted.</t>
  </si>
  <si>
    <t>As use of the UTL_SMTP package could allow an unauthorized user to corrupt the SMTP function to accept or generate junk mail that can result in a Denial-of-Service condition due to network saturation, use of this package should be restricted.</t>
  </si>
  <si>
    <t>As use of the UTL_DBWS package could allow an unauthorized user to corrupt the HTTP stream used for carry the protocols that communicate with the instance's web-based external communications, use of this package should be restricted.</t>
  </si>
  <si>
    <t>As use of the UTL_ORAMTS package could be used to send (sensitive) information to external websites. The use of this package should be restricted.</t>
  </si>
  <si>
    <t>As use of the UTL_HTTP package could be used to send (sensitive) information to external websites. The use of this package should be restricted.</t>
  </si>
  <si>
    <t>None provided</t>
  </si>
  <si>
    <t>As assignment of the AUDIT SYSTEM privilege can allow the unauthorized alteration of system audit activities, disabling the creation of audit trails, this capability should be restricted.</t>
  </si>
  <si>
    <t>As assignment of the SELECT ANY TABLE privilege can allow the unauthorized viewing of sensitive data, this capability should be restricted.</t>
  </si>
  <si>
    <t>As assignment of the EXEMPT ACCESS POLICY privilege can allow an unauthorized user to potentially access/change confidential data, this capability should be restricted.</t>
  </si>
  <si>
    <t>As assignment of the BECOME USER privilege can allow the unauthorized use of another user's privileges, this capability should be restricted.</t>
  </si>
  <si>
    <t>As assignment of the CREATE PROCEDURE privilege can lead to severe problems in unauthorized hands, such as rogue procedures facilitating data theft or Denial-of-Service by corrupting data tables, this capability should be restricted.</t>
  </si>
  <si>
    <t>As assignment of the ALTER SYSTEM privilege can lead to severe problems, such as the instance's session being killed or the stopping of redo log recording, which would make transactions unrecoverable, this capability should be severely restricted.</t>
  </si>
  <si>
    <t>As assignment of the CREATE (ANY) LIBRARY privilege can allow the creation of numerous library-associated objects and potentially corrupt the libraries' integrity, this capability should be restricted.</t>
  </si>
  <si>
    <t>As authorization to use the GRANT ANY OBJECT PRIVILEGE capability can allow an unauthorized user to potentially access/change confidential data or damage the data catalog due to potential complete instance access, this capability should be restricted.</t>
  </si>
  <si>
    <t>As authorization to use the GRANT ANY ROLE capability can allow an unauthorized user to potentially access/change confidential data or damage the data catalog due to potential complete instance access, this capability should be restricted.</t>
  </si>
  <si>
    <t>As authorization to use the GRANT ANY PRIVILEGE capability can allow an unauthorized user to potentially access/change confidential data or damage the data catalog due to potential complete instance access, this capability should be restricted.</t>
  </si>
  <si>
    <t>As permitting unauthorized access to the DELETE_CATALOG_ROLE can allow the destruction of audit records vital to the forensic investigation of unauthorized activities, this capability should be restricted.</t>
  </si>
  <si>
    <t>As permitting unauthorized access to the SELECT_CATALOG_ROLE can allow the disclosure of all dictionary data, this capability should be restricted.</t>
  </si>
  <si>
    <t>As permitting unauthorized access to the EXECUTE_CATALOG_ROLE can allow the disruption of operations by initialization of rogue procedures, this capability should be restricted.</t>
  </si>
  <si>
    <t>As assignment of the DBA role to an ordinary user can provide a great number of unnecessary privileges to that user and opens the door to data breaches, integrity violations, and Denial-of-Service conditions, application of this role should be restricted.</t>
  </si>
  <si>
    <t>As permitting non-privileged users the authorization to manipulate the SYS_AUD$ table can allow distortion of the audit records, hiding unauthorized activities, this capability should be restricted.</t>
  </si>
  <si>
    <t>As permitting non-privileged users the authorization to manipulate the records in the SYS.USER_HISTORY$ table can allow distortion of the audit trail, potentially hiding unauthorized data confidentiality attacks or integrity changes, this capability should be restricted.</t>
  </si>
  <si>
    <t>As permitting non-privileged users the authorization to open the SYS.USER$ table can allow the capture of password hashes for the later application of password cracking algorithms to breach confidentiality, this capability should be restricted.</t>
  </si>
  <si>
    <t>As authorization to use the ANY expansion of a privilege can allow an unauthorized user to potentially change confidential data or damage the data catalog, this capability should be restricted.</t>
  </si>
  <si>
    <t>As assignment of the WITH_ADMIN privilege can allow the granting of a restricted privilege to an unauthorized user, this capability should be restricted.</t>
  </si>
  <si>
    <t>As the logging of user connections to the database via logon/logoff activity can provide forensic evidence of the initiation of a pattern of unauthorized activities, this capability should be set according.</t>
  </si>
  <si>
    <t>As the logging of user activities involving the creation, alteration, or dropping of a USER can provide forensic evidence about a pattern of suspect/unauthorized activities, the audit capability should be set according.</t>
  </si>
  <si>
    <t>As the logging of user activities involving the creation, alteration, setting or dropping of a ROLE can provide forensic evidence about a pattern of suspect/unauthorized activities, the audit capability should be set according.</t>
  </si>
  <si>
    <t>As the logging of all grant and revokes (roles and system privileges) can provide forensic evidence about a pattern of suspect/unauthorized activities, the audit capability should be set according.</t>
  </si>
  <si>
    <t>As the logging of user activities involving the creation, alteration, or dropping of a PROFILE can provide forensic evidence about a pattern of unauthorized activities, the audit capability should be set according.</t>
  </si>
  <si>
    <t>As the logging of user activities involving the creation or dropping of a DATABASE LINK can provide forensic evidence about a pattern of unauthorized activities, the audit capability should be set according.</t>
  </si>
  <si>
    <t>As the logging of user activities involving the creation, alteration, or dropping of a PUBLIC DATABASE LINK can provide forensic evidence about a pattern of unauthorized activities, the audit capability should be set according.</t>
  </si>
  <si>
    <t>As the logging of user activities involving the creation or dropping of a PUBLIC SYNONYM can provide forensic evidence about a pattern of unauthorized activities, the audit capability should be set according.</t>
  </si>
  <si>
    <t>As the logging of user activities involving the creation or dropping of a SYNONYM can provide forensic evidence about a pattern of suspect/unauthorized activities, the audit capability should be set according.</t>
  </si>
  <si>
    <t>As the logging of user activities involving the creation or dropping of a DIRECTORY can provide forensic evidence about a pattern of unauthorized activities, the audit capability should be set according.</t>
  </si>
  <si>
    <t>As the logging of user activities involving the capability to access the description of all schema objects in the database can provide forensic evidence about a pattern of unauthorized activities, the audit capability should be set according.</t>
  </si>
  <si>
    <t>As the logging of privilege grants that can lead to the creation, alteration, or dropping of tables, users and other critical system components is critical to forensic investigations, this audit capability should be set according.</t>
  </si>
  <si>
    <t>As the logging of privilege grants that can lead to the creation, alteration, or dropping of tables, users and other critical system components, this audit capability should be set according.</t>
  </si>
  <si>
    <t>As the logging of user activities involving the creation, alteration, or dropping of a PROCEDURE and its related activities can provide forensic evidence about a pattern of unauthorized activities, this audit capability should be set according.</t>
  </si>
  <si>
    <t>As the logging of attempts to alter the SYS.AUD$ table can provide forensic evidence of the initiation of a pattern of unauthorized activities, this logging capability should be set according.</t>
  </si>
  <si>
    <t>AC-12</t>
  </si>
  <si>
    <t>Session Termination</t>
  </si>
  <si>
    <t>Verify password complexity is enforced  (authentication server or local accounts).</t>
  </si>
  <si>
    <t>Verify password change requirements (authentication server or local accounts).</t>
  </si>
  <si>
    <t>Verify password reuse requirements (authentication server or local accounts).</t>
  </si>
  <si>
    <t>Verify password minimum character length requirements (authentication server or local accounts).</t>
  </si>
  <si>
    <t>Verify all usernames are unique and administrators are valid (authentication server or local accounts).</t>
  </si>
  <si>
    <t>Interview the administrator and/or network personnel and determine what happens to the original FTI extract after it has been loaded into the database.
Documented procedures exist for the removal or backing up of the original FTI extract.</t>
  </si>
  <si>
    <t>Original FTI is securely stored after loading into the database.
The agency has documented procedures in place for the removal or backing up of the original FTI extract, after it has been loaded into the database.</t>
  </si>
  <si>
    <t xml:space="preserve">Determine if password configurations meet IRS requirements for password history. Ask the administrator if users are prohibited from using their last 24 passwords. </t>
  </si>
  <si>
    <t>Interview the DBA to determine the application audit log location.  Examine the permission settings of the log files.  
Examine permissions on the specific log files and ensure they are properly restricted to appropriate individuals.</t>
  </si>
  <si>
    <t>The 'sec_case_sensitive_logon' parameter  is not configured securely.</t>
  </si>
  <si>
    <t>Network Location:</t>
  </si>
  <si>
    <t xml:space="preserve">Device Function: </t>
  </si>
  <si>
    <t>Internal</t>
  </si>
  <si>
    <t>External</t>
  </si>
  <si>
    <t>Stand-alone</t>
  </si>
  <si>
    <t>▪ Issue Codes</t>
  </si>
  <si>
    <t>A single issue code must be selected for each test case to calculate the weighted risk score.  The tester must perform this activity when executing each test.</t>
  </si>
  <si>
    <t>Issue Code</t>
  </si>
  <si>
    <r>
      <t xml:space="preserve">Issue Code Mapping (Select </t>
    </r>
    <r>
      <rPr>
        <b/>
        <u/>
        <sz val="10"/>
        <rFont val="Arial"/>
        <family val="2"/>
      </rPr>
      <t>one</t>
    </r>
    <r>
      <rPr>
        <b/>
        <sz val="10"/>
        <rFont val="Arial"/>
        <family val="2"/>
      </rPr>
      <t xml:space="preserve"> to enter in column L)</t>
    </r>
  </si>
  <si>
    <t>Risk Rating (Do Not Edit)</t>
  </si>
  <si>
    <t>HAC1</t>
  </si>
  <si>
    <t>Contractors with unauthorized access to FTI</t>
  </si>
  <si>
    <t>HAC2</t>
  </si>
  <si>
    <t>HAC3</t>
  </si>
  <si>
    <t>Agency processes FTI at a contractor-run consolidated data center</t>
  </si>
  <si>
    <t>HAC4</t>
  </si>
  <si>
    <t>HAC5</t>
  </si>
  <si>
    <t>FTI is commingled with non-FTI data in the data warehouse</t>
  </si>
  <si>
    <t>HAC6</t>
  </si>
  <si>
    <t>Cannot determine who has access to FTI</t>
  </si>
  <si>
    <t>Account management procedures are not in place</t>
  </si>
  <si>
    <t>HAC8</t>
  </si>
  <si>
    <t>Accounts are not reviewed periodically for proper privileges</t>
  </si>
  <si>
    <t>Accounts have not been created using user roles</t>
  </si>
  <si>
    <t>HAC10</t>
  </si>
  <si>
    <t>Accounts do not expire after the correct period of inactivity</t>
  </si>
  <si>
    <t>Other</t>
  </si>
  <si>
    <t>User access was not established with concept of least privilege</t>
  </si>
  <si>
    <t>HAC12</t>
  </si>
  <si>
    <t>Separation of duties is not in place</t>
  </si>
  <si>
    <t>HAC13</t>
  </si>
  <si>
    <t>Operating system configuration files have incorrect permissions</t>
  </si>
  <si>
    <t>Warning banner is insufficient</t>
  </si>
  <si>
    <t>User accounts not locked out after 3 unsuccessful login attempts</t>
  </si>
  <si>
    <t>HAC16</t>
  </si>
  <si>
    <t>Account lockouts do not require administrator action</t>
  </si>
  <si>
    <t>HAC18</t>
  </si>
  <si>
    <t>Network device has modems installed</t>
  </si>
  <si>
    <t>HAC19</t>
  </si>
  <si>
    <t>Out of Band Management is not utilized in all instances</t>
  </si>
  <si>
    <t>Agency duplicates usernames</t>
  </si>
  <si>
    <t>HAC21</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</si>
  <si>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</si>
  <si>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</si>
  <si>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</si>
  <si>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</si>
  <si>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</si>
  <si>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</si>
  <si>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</si>
  <si>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</si>
  <si>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</si>
  <si>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</si>
  <si>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Default accounts have not been disabled or renamed</t>
  </si>
  <si>
    <t>HAC28</t>
  </si>
  <si>
    <t>Database trace files are not properly protected</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</si>
  <si>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</si>
  <si>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</si>
  <si>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</si>
  <si>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</si>
  <si>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</si>
  <si>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</si>
  <si>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</si>
  <si>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</si>
  <si>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</si>
  <si>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</si>
  <si>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</si>
  <si>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</si>
  <si>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</si>
  <si>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</si>
  <si>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</si>
  <si>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HAC37</t>
  </si>
  <si>
    <t>Account management procedures are not implemented</t>
  </si>
  <si>
    <t>HAC38</t>
  </si>
  <si>
    <t>Warning banner does not exist</t>
  </si>
  <si>
    <t>HAC39</t>
  </si>
  <si>
    <t>Access to wireless network exceeds acceptable range</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</si>
  <si>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</si>
  <si>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</si>
  <si>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</si>
  <si>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</si>
  <si>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</si>
  <si>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</si>
  <si>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</si>
  <si>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</si>
  <si>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</si>
  <si>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</si>
  <si>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</si>
  <si>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</si>
  <si>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HAC47</t>
  </si>
  <si>
    <t xml:space="preserve">Files containing authentication information are not adequately protected </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</si>
  <si>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</si>
  <si>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</si>
  <si>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</si>
  <si>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</si>
  <si>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</si>
  <si>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</si>
  <si>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</si>
  <si>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</si>
  <si>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</si>
  <si>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HIA1</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</si>
  <si>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</si>
  <si>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</si>
  <si>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</si>
  <si>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</si>
  <si>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</si>
  <si>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</si>
  <si>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</si>
  <si>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HIA5</t>
  </si>
  <si>
    <t>HAU1</t>
  </si>
  <si>
    <t>No auditing is being performed at the agency</t>
  </si>
  <si>
    <t>No auditing is being performed on the system</t>
  </si>
  <si>
    <t>Audit logs are not being reviewed</t>
  </si>
  <si>
    <t>HAU4</t>
  </si>
  <si>
    <t>System does not audit failed attempts to gain access</t>
  </si>
  <si>
    <t>HAU5</t>
  </si>
  <si>
    <t>Auditing is not performed on all data tables containing FTI</t>
  </si>
  <si>
    <t>HAU6</t>
  </si>
  <si>
    <t>System does not audit changes to access control settings</t>
  </si>
  <si>
    <t>HAU8</t>
  </si>
  <si>
    <t>Logs are not maintained on a centralized log server</t>
  </si>
  <si>
    <t>HAU9</t>
  </si>
  <si>
    <t>Audit logs are not properly protected</t>
  </si>
  <si>
    <t>NTP is not properly implemented</t>
  </si>
  <si>
    <t>HAU12</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</si>
  <si>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</si>
  <si>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</si>
  <si>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</si>
  <si>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</si>
  <si>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</si>
  <si>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</si>
  <si>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</si>
  <si>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</si>
  <si>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HAU17</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</si>
  <si>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</si>
  <si>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</si>
  <si>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</si>
  <si>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</si>
  <si>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</si>
  <si>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</si>
  <si>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</si>
  <si>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HAU21</t>
  </si>
  <si>
    <t xml:space="preserve">System does not audit all attempts to gain access </t>
  </si>
  <si>
    <t>HAU22</t>
  </si>
  <si>
    <t>Content of audit records is not sufficient</t>
  </si>
  <si>
    <t>HAU23</t>
  </si>
  <si>
    <t>Audit storage capacity threshold has not been defined</t>
  </si>
  <si>
    <t>HAU24</t>
  </si>
  <si>
    <t>Administrators are not notified when audit storage threshold is reached</t>
  </si>
  <si>
    <t>HAU25</t>
  </si>
  <si>
    <t>Audit processing failures are not properly reported and responded to</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</si>
  <si>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</si>
  <si>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</si>
  <si>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</si>
  <si>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</si>
  <si>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</si>
  <si>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</si>
  <si>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</si>
  <si>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</si>
  <si>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</si>
  <si>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</si>
  <si>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</si>
  <si>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HCM1</t>
  </si>
  <si>
    <t>FTI is not properly labeled on-screen</t>
  </si>
  <si>
    <t>Operating system does not have vendor support</t>
  </si>
  <si>
    <t>HCM4</t>
  </si>
  <si>
    <t>HCM5</t>
  </si>
  <si>
    <t>Web portal with FTI does not have three-tier architecture</t>
  </si>
  <si>
    <t>HCM6</t>
  </si>
  <si>
    <t>HCM7</t>
  </si>
  <si>
    <t>Configuration management procedures do not exist</t>
  </si>
  <si>
    <t>HCM8</t>
  </si>
  <si>
    <t>The ability to make changes is not properly limited</t>
  </si>
  <si>
    <t>Systems are not deployed using the concept of least privilege</t>
  </si>
  <si>
    <t>HCM10</t>
  </si>
  <si>
    <t>System has unneeded functionality installed</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</si>
  <si>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</si>
  <si>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</si>
  <si>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</si>
  <si>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</si>
  <si>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</si>
  <si>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</si>
  <si>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</si>
  <si>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</si>
  <si>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</si>
  <si>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</si>
  <si>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</si>
  <si>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</si>
  <si>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</si>
  <si>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</si>
  <si>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</si>
  <si>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</si>
  <si>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</si>
  <si>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HCM20</t>
  </si>
  <si>
    <t>HCM21</t>
  </si>
  <si>
    <t>Permitted services have not been documented and approved</t>
  </si>
  <si>
    <t>HCM22</t>
  </si>
  <si>
    <t>HCM23</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</si>
  <si>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</si>
  <si>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</si>
  <si>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</si>
  <si>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</si>
  <si>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</si>
  <si>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</si>
  <si>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</si>
  <si>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</si>
  <si>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</si>
  <si>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</si>
  <si>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</si>
  <si>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</si>
  <si>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</si>
  <si>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</si>
  <si>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</si>
  <si>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</si>
  <si>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</si>
  <si>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</si>
  <si>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</si>
  <si>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</si>
  <si>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</si>
  <si>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</si>
  <si>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</si>
  <si>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</si>
  <si>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</si>
  <si>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</si>
  <si>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</si>
  <si>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</si>
  <si>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</si>
  <si>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</si>
  <si>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</si>
  <si>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HIR1</t>
  </si>
  <si>
    <t>Incident response program does not exist</t>
  </si>
  <si>
    <t>HIR100</t>
  </si>
  <si>
    <t>HIR2</t>
  </si>
  <si>
    <t>HIR3</t>
  </si>
  <si>
    <t>HMA1</t>
  </si>
  <si>
    <t>External maintenance providers not escorted in the data center</t>
  </si>
  <si>
    <t>HMA100</t>
  </si>
  <si>
    <t>HMA2</t>
  </si>
  <si>
    <t>Maintenance not restricted to local access</t>
  </si>
  <si>
    <t>HMA3</t>
  </si>
  <si>
    <t>Maintenance tools are not approved / controlled</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</si>
  <si>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</si>
  <si>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</si>
  <si>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</si>
  <si>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</si>
  <si>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</si>
  <si>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</si>
  <si>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</si>
  <si>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</si>
  <si>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</si>
  <si>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</si>
  <si>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</si>
  <si>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</si>
  <si>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</si>
  <si>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</si>
  <si>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</si>
  <si>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</si>
  <si>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</si>
  <si>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</si>
  <si>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</si>
  <si>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</si>
  <si>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</si>
  <si>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</si>
  <si>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</si>
  <si>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</si>
  <si>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</si>
  <si>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</si>
  <si>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</si>
  <si>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</si>
  <si>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</si>
  <si>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</si>
  <si>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</si>
  <si>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</si>
  <si>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</si>
  <si>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</si>
  <si>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</si>
  <si>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</si>
  <si>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</si>
  <si>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HPW1</t>
  </si>
  <si>
    <t>No password is required to access an FTI system</t>
  </si>
  <si>
    <t>Password does not expire timely</t>
  </si>
  <si>
    <t>Minimum password length is too short</t>
  </si>
  <si>
    <t>HPW4</t>
  </si>
  <si>
    <t>HPW5</t>
  </si>
  <si>
    <t>Passwords are generated and distributed automatically</t>
  </si>
  <si>
    <t>Password history is insufficient</t>
  </si>
  <si>
    <t>HPW7</t>
  </si>
  <si>
    <t>Password change notification is not sufficient</t>
  </si>
  <si>
    <t>HPW8</t>
  </si>
  <si>
    <t>Passwords are displayed on screen when entered</t>
  </si>
  <si>
    <t>HPW9</t>
  </si>
  <si>
    <t>Password management processes are not documented</t>
  </si>
  <si>
    <t>HPW10</t>
  </si>
  <si>
    <t>Passwords are allowed to be stored</t>
  </si>
  <si>
    <t>Password transmission does not use strong cryptography</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</si>
  <si>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</si>
  <si>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</si>
  <si>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</si>
  <si>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</si>
  <si>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</si>
  <si>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</si>
  <si>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</si>
  <si>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</si>
  <si>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</si>
  <si>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HPW17</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</si>
  <si>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</si>
  <si>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</si>
  <si>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</si>
  <si>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</si>
  <si>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</si>
  <si>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</si>
  <si>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</si>
  <si>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HPW21</t>
  </si>
  <si>
    <t>Passwords are allowed to be stored unencrypted in config files</t>
  </si>
  <si>
    <t>HPW22</t>
  </si>
  <si>
    <t>Administrators cannot override minimum password age for users, when required</t>
  </si>
  <si>
    <t>HRA1</t>
  </si>
  <si>
    <t>Risk assessments are not performed</t>
  </si>
  <si>
    <t>HRA100</t>
  </si>
  <si>
    <t>HRA2</t>
  </si>
  <si>
    <t>Vulnerability assessments are not performed</t>
  </si>
  <si>
    <t>HRA3</t>
  </si>
  <si>
    <t>Vulnerability assessments do not generate corrective action plans</t>
  </si>
  <si>
    <t>HRA4</t>
  </si>
  <si>
    <t>HRA5</t>
  </si>
  <si>
    <t>Vulnerabilities are not remediated in a timely manner</t>
  </si>
  <si>
    <t>HRA6</t>
  </si>
  <si>
    <t>Scope of vulnerability scanning is not sufficient</t>
  </si>
  <si>
    <t>HRM1</t>
  </si>
  <si>
    <t>HRM100</t>
  </si>
  <si>
    <t>HRM2</t>
  </si>
  <si>
    <t>HRM3</t>
  </si>
  <si>
    <t>FTI access from personal devices</t>
  </si>
  <si>
    <t>HRM4</t>
  </si>
  <si>
    <t>FTI access from offshore</t>
  </si>
  <si>
    <t>HRM6</t>
  </si>
  <si>
    <t>The mainframe is directly routable to the internet via Port 23</t>
  </si>
  <si>
    <t>The agency does not adequately control remote access to its systems</t>
  </si>
  <si>
    <t>HRM8</t>
  </si>
  <si>
    <t>Direct root access is enabled on the system</t>
  </si>
  <si>
    <t>HRM9</t>
  </si>
  <si>
    <t>VPN technology does not perform host checking</t>
  </si>
  <si>
    <t>Client side cache cleaning utility has not been implemented</t>
  </si>
  <si>
    <t>HRM11</t>
  </si>
  <si>
    <t>Site to site connection does not terminate outside the firewall</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</si>
  <si>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</si>
  <si>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</si>
  <si>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</si>
  <si>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</si>
  <si>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</si>
  <si>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</si>
  <si>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</si>
  <si>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</si>
  <si>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</si>
  <si>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</si>
  <si>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HSA1</t>
  </si>
  <si>
    <t>Live FTI data is used in test environments without approval</t>
  </si>
  <si>
    <t>HSA100</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</si>
  <si>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</si>
  <si>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</si>
  <si>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</si>
  <si>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</si>
  <si>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</si>
  <si>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</si>
  <si>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</si>
  <si>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</si>
  <si>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</si>
  <si>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</si>
  <si>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</si>
  <si>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</si>
  <si>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</si>
  <si>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</si>
  <si>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</si>
  <si>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</si>
  <si>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</si>
  <si>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</si>
  <si>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</si>
  <si>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</si>
  <si>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</si>
  <si>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</si>
  <si>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</si>
  <si>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</si>
  <si>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</si>
  <si>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</si>
  <si>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</si>
  <si>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</si>
  <si>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</si>
  <si>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</si>
  <si>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</si>
  <si>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</si>
  <si>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</si>
  <si>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</si>
  <si>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</si>
  <si>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</si>
  <si>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</si>
  <si>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</si>
  <si>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</si>
  <si>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</si>
  <si>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</si>
  <si>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</si>
  <si>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</si>
  <si>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</si>
  <si>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</si>
  <si>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</si>
  <si>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</si>
  <si>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</si>
  <si>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</si>
  <si>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</si>
  <si>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</si>
  <si>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</si>
  <si>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HSC16</t>
  </si>
  <si>
    <t>System does not meet common criteria requirements</t>
  </si>
  <si>
    <t>Denial of Service protection settings are not configured</t>
  </si>
  <si>
    <t>HSC18</t>
  </si>
  <si>
    <t>System communication authenticity is not guaranteed</t>
  </si>
  <si>
    <t>HSC19</t>
  </si>
  <si>
    <t>HSC20</t>
  </si>
  <si>
    <t>HSC21</t>
  </si>
  <si>
    <t>Number of logon sessions are not managed appropriately</t>
  </si>
  <si>
    <t>HSC22</t>
  </si>
  <si>
    <t>VPN termination point is not sufficient</t>
  </si>
  <si>
    <t>HSC23</t>
  </si>
  <si>
    <t>Site survey has not been performed</t>
  </si>
  <si>
    <t>HSC24</t>
  </si>
  <si>
    <t>HSC25</t>
  </si>
  <si>
    <t>Network sessions do not timeout per Publication 1075 requirements</t>
  </si>
  <si>
    <t>HSC26</t>
  </si>
  <si>
    <t>HSC27</t>
  </si>
  <si>
    <t>Traffic inspection is not sufficient</t>
  </si>
  <si>
    <t>HSC28</t>
  </si>
  <si>
    <t>The network is not properly segmented</t>
  </si>
  <si>
    <t>HSC29</t>
  </si>
  <si>
    <t xml:space="preserve">Cryptographic key pairs are not properly managed </t>
  </si>
  <si>
    <t>HSI1</t>
  </si>
  <si>
    <t>System configured to load or run removable media automatically</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</si>
  <si>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</si>
  <si>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</si>
  <si>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</si>
  <si>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</si>
  <si>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</si>
  <si>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</si>
  <si>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</si>
  <si>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</si>
  <si>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</si>
  <si>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</si>
  <si>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</si>
  <si>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</si>
  <si>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</si>
  <si>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</si>
  <si>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</si>
  <si>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</si>
  <si>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</si>
  <si>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HSI11</t>
  </si>
  <si>
    <t>Antivirus is not configured to automatically scan removable media</t>
  </si>
  <si>
    <t>HSI12</t>
  </si>
  <si>
    <t>No antivirus is configured on the system</t>
  </si>
  <si>
    <t>HSI13</t>
  </si>
  <si>
    <t>Antivirus does not exist on an internet-facing endpoint</t>
  </si>
  <si>
    <t>HSI14</t>
  </si>
  <si>
    <t>HSI16</t>
  </si>
  <si>
    <t>Agency network not properly protected from spam email</t>
  </si>
  <si>
    <t>HSI17</t>
  </si>
  <si>
    <t>Antivirus is not configured appropriately</t>
  </si>
  <si>
    <t>HSI18</t>
  </si>
  <si>
    <t>VM rollbacks are conducted while connected to the network</t>
  </si>
  <si>
    <t>HSI19</t>
  </si>
  <si>
    <t>Data inputs are not being validated</t>
  </si>
  <si>
    <t>HSI20</t>
  </si>
  <si>
    <t>HSI21</t>
  </si>
  <si>
    <t>HSI22</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</si>
  <si>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</si>
  <si>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</si>
  <si>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</si>
  <si>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</si>
  <si>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</si>
  <si>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</si>
  <si>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</si>
  <si>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</si>
  <si>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</si>
  <si>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</si>
  <si>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</si>
  <si>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</si>
  <si>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</si>
  <si>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</si>
  <si>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</si>
  <si>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</si>
  <si>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</si>
  <si>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</si>
  <si>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</si>
  <si>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HTW6</t>
  </si>
  <si>
    <t>HMP1</t>
  </si>
  <si>
    <t>Media sanitization is not sufficient</t>
  </si>
  <si>
    <r>
      <t xml:space="preserve">Issue Code Mapping (Select </t>
    </r>
    <r>
      <rPr>
        <b/>
        <u/>
        <sz val="10"/>
        <rFont val="Arial"/>
        <family val="2"/>
      </rPr>
      <t>one</t>
    </r>
    <r>
      <rPr>
        <b/>
        <sz val="10"/>
        <rFont val="Arial"/>
        <family val="2"/>
      </rPr>
      <t xml:space="preserve"> to enter in column N)</t>
    </r>
  </si>
  <si>
    <t>HSA7
HSA10
HSA11</t>
  </si>
  <si>
    <t>HSI19: Data inputs are not being validated</t>
  </si>
  <si>
    <t>HSC12: Original FTI extracts are not protected after ETL process</t>
  </si>
  <si>
    <t>HAC29: Access to system functionality without identification and authentication</t>
  </si>
  <si>
    <t>HPW12: Passwords do not meet complexity requirements</t>
  </si>
  <si>
    <t>HPW2: Password does not expire timely</t>
  </si>
  <si>
    <t>HPW6: Password history is insufficient</t>
  </si>
  <si>
    <t>HAC11: User access was not established with concept of least privilege</t>
  </si>
  <si>
    <t>HAU12
HAU11</t>
  </si>
  <si>
    <t>Check to validate the system is synchronized with the agency's authoritative time server.</t>
  </si>
  <si>
    <t>1. Interview DBA  to ensure the system is synchronized with the agency's authoritative time server.
 2. Examine configuration file(s) to verify NTP has been properly configured to synchronize with the agency's internal authoritative time server.</t>
  </si>
  <si>
    <t xml:space="preserve">1-2. The DB and audit records are synchronized with the agency's authoritative time server. </t>
  </si>
  <si>
    <t>HAU10: Audit logs are not properly protected</t>
  </si>
  <si>
    <t>HAC12: Separation of duties is not in place</t>
  </si>
  <si>
    <t>Verify the DB requires an automatic timeout and termination for login sessions.</t>
  </si>
  <si>
    <t>HRM5: User sessions do not terminate after the Publication 1075 period of inactivity</t>
  </si>
  <si>
    <t>HAU7: Audit records are not retained per Pub 1075</t>
  </si>
  <si>
    <t>Verify account access is approved and reviewed.</t>
  </si>
  <si>
    <t xml:space="preserve">DBA accounts are reviewed at least semi-annually for compliance with account management requirements. </t>
  </si>
  <si>
    <t>HAC8: Accounts are not reviewed periodically for proper privileges</t>
  </si>
  <si>
    <t>HSA7: The external facing system is no longer supported by the vendor
HSA10: The internally hosted software's major release is no longer supported by the vendor
HSA11: The internally hosted software's minor release is no longer supported by the vendor</t>
  </si>
  <si>
    <t>User sessions do not lock after the Publication 1075 required timeframe</t>
  </si>
  <si>
    <t>FTI is not labeled and is commingled with non-FTI</t>
  </si>
  <si>
    <t>Inappropriate access to FTI from mobile devices</t>
  </si>
  <si>
    <t>Access to mainframe product libraries is not adequately controlled</t>
  </si>
  <si>
    <t>HAC48</t>
  </si>
  <si>
    <t>Usernames are not archived and may be re-issued to different users</t>
  </si>
  <si>
    <t>HAC49</t>
  </si>
  <si>
    <t>HAC50</t>
  </si>
  <si>
    <t xml:space="preserve">Print spoolers do not adequately restrict jobs </t>
  </si>
  <si>
    <t>HAC51</t>
  </si>
  <si>
    <t xml:space="preserve">Unauthorized access to FTI </t>
  </si>
  <si>
    <t>HAC52</t>
  </si>
  <si>
    <t>Wireless usage policies are not sufficient</t>
  </si>
  <si>
    <t>HAC53</t>
  </si>
  <si>
    <t>HAC54</t>
  </si>
  <si>
    <t>FTI is not properly labeled in the cloud environment</t>
  </si>
  <si>
    <t>HAC55</t>
  </si>
  <si>
    <t>FTI is not properly isolated in the cloud environment</t>
  </si>
  <si>
    <t>HAC56</t>
  </si>
  <si>
    <t>Mobile device does not wipe after the required threshold of passcode failures</t>
  </si>
  <si>
    <t>System does not properly control authentication process</t>
  </si>
  <si>
    <t>Audit records are not retained per Pub 1075</t>
  </si>
  <si>
    <t>No log reduction system exists</t>
  </si>
  <si>
    <t>HAU26</t>
  </si>
  <si>
    <t xml:space="preserve">System/service provider is not held accountable to protect and share audit records with the agency </t>
  </si>
  <si>
    <t>HAU27</t>
  </si>
  <si>
    <t>Audit trail does not include access to FTI in pre-production</t>
  </si>
  <si>
    <t>HCA6</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</si>
  <si>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</si>
  <si>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</si>
  <si>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</si>
  <si>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</si>
  <si>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</si>
  <si>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</si>
  <si>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</si>
  <si>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</si>
  <si>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</si>
  <si>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</si>
  <si>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</si>
  <si>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</si>
  <si>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</si>
  <si>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</si>
  <si>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</si>
  <si>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</si>
  <si>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</si>
  <si>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</si>
  <si>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Information system baseline is insufficient</t>
  </si>
  <si>
    <t>Routine operational changes are not reviewed for security impacts before being implemented</t>
  </si>
  <si>
    <t>Agency does not control routine operational changes to systems via an approval process</t>
  </si>
  <si>
    <t>Application interfaces are not separated from management functionality</t>
  </si>
  <si>
    <t>Application code is not adequately separated from data sets</t>
  </si>
  <si>
    <t>System is not monitored for changes from baseline</t>
  </si>
  <si>
    <t>Application architecture does not properly separate user interface from data repository</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</si>
  <si>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</si>
  <si>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</si>
  <si>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</si>
  <si>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</si>
  <si>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</si>
  <si>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</si>
  <si>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</si>
  <si>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</si>
  <si>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</si>
  <si>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</si>
  <si>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</si>
  <si>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</si>
  <si>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</si>
  <si>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</si>
  <si>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</si>
  <si>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</si>
  <si>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</si>
  <si>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</si>
  <si>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</si>
  <si>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</si>
  <si>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HCM45</t>
  </si>
  <si>
    <t>System configuration provides additional attack surface</t>
  </si>
  <si>
    <t>HCM46</t>
  </si>
  <si>
    <t>HCM47</t>
  </si>
  <si>
    <t>System error messages display system configuration information</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</si>
  <si>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</si>
  <si>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</si>
  <si>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</si>
  <si>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</si>
  <si>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</si>
  <si>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</si>
  <si>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</si>
  <si>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</si>
  <si>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</si>
  <si>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</si>
  <si>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</si>
  <si>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Incident response plan is not sufficient</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</si>
  <si>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</si>
  <si>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</si>
  <si>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</si>
  <si>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</si>
  <si>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</si>
  <si>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HMA4</t>
  </si>
  <si>
    <t>Maintenance records are not sufficient</t>
  </si>
  <si>
    <t>HMA5</t>
  </si>
  <si>
    <t>Minimum password age does not exist</t>
  </si>
  <si>
    <t>HPW23</t>
  </si>
  <si>
    <t>Passwords cannot be changed by users</t>
  </si>
  <si>
    <t>Vulnerability assessments are not performed as frequently as required per Publication 1075</t>
  </si>
  <si>
    <t>HRA7</t>
  </si>
  <si>
    <t>Risk assessments are performed but not in accordance with Pub 1075 parameters</t>
  </si>
  <si>
    <t>HRA8</t>
  </si>
  <si>
    <t>Penetration test results are not included in agency POA&amp;Ms</t>
  </si>
  <si>
    <t>HRA9</t>
  </si>
  <si>
    <t>Application source code is not assessed for static vulnerabilities</t>
  </si>
  <si>
    <t>User sessions do not terminate after the Publication 1075 period of inactivity</t>
  </si>
  <si>
    <t>HRM18</t>
  </si>
  <si>
    <t>Remote access policies are not sufficient</t>
  </si>
  <si>
    <t>HRM19</t>
  </si>
  <si>
    <t>Agency cannot remotely wipe lost mobile device</t>
  </si>
  <si>
    <t>HSA13</t>
  </si>
  <si>
    <t>IT security is not part of capital planning and the investment control process</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</si>
  <si>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</si>
  <si>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</si>
  <si>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</si>
  <si>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</si>
  <si>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</si>
  <si>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</si>
  <si>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</si>
  <si>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</si>
  <si>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</si>
  <si>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Email policy is not sufficient</t>
  </si>
  <si>
    <t>HSC30</t>
  </si>
  <si>
    <t>HSC31</t>
  </si>
  <si>
    <t>Collaborative computing devices are not deployed securely</t>
  </si>
  <si>
    <t>HSC32</t>
  </si>
  <si>
    <t>PKI certificates are not issued from an approved authority</t>
  </si>
  <si>
    <t>HSC33</t>
  </si>
  <si>
    <t>HSC34</t>
  </si>
  <si>
    <t>The production and development environments are not properly separated</t>
  </si>
  <si>
    <t>HSC35</t>
  </si>
  <si>
    <t>Procedures stored in the database are not encrypted</t>
  </si>
  <si>
    <t>HSC36</t>
  </si>
  <si>
    <t>System is configured to accept unwanted network connections</t>
  </si>
  <si>
    <t xml:space="preserve">Agency does not receive security alerts, advisories, or directives </t>
  </si>
  <si>
    <t>FTI is inappropriately moved and shared with non-FTI virtual machines</t>
  </si>
  <si>
    <t>Data remanence is not properly handled</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</si>
  <si>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</si>
  <si>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</si>
  <si>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</si>
  <si>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</si>
  <si>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</si>
  <si>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</si>
  <si>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</si>
  <si>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</si>
  <si>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HPE1</t>
  </si>
  <si>
    <t>Printer does not lock and prevent access to the hard drive</t>
  </si>
  <si>
    <t>HPM1</t>
  </si>
  <si>
    <t xml:space="preserve">A senior information officer does not exist </t>
  </si>
  <si>
    <t>HSI2
HSI27</t>
  </si>
  <si>
    <t xml:space="preserve">HSI2: System patch level is insufficient
HSI27: Critical security patches have not been applied </t>
  </si>
  <si>
    <t>HSC9: Database listener is not properly configured</t>
  </si>
  <si>
    <t>HPW3
HPW12
HPW19</t>
  </si>
  <si>
    <t>HPW3: Minimum password length is too short
HPW12: Passwords do not meet complexity requirements
HPW19: More than one Publication 1075 password requirement is not met</t>
  </si>
  <si>
    <t>HPW17: Default passwords have not been changed</t>
  </si>
  <si>
    <t>HAC27: Default accounts have not been disabled or renamed</t>
  </si>
  <si>
    <t>HAU17: Audit logs do not capture sufficient auditable events</t>
  </si>
  <si>
    <t>HAU2: No auditing is being performed on the system</t>
  </si>
  <si>
    <t>HIA1: Adequate device identification and authentication is not employed</t>
  </si>
  <si>
    <t>HCM45: System configuration provides additional attack surface</t>
  </si>
  <si>
    <t>HIA3: Authentication server is not used for end user authentication</t>
  </si>
  <si>
    <t>HAC15: User accounts not locked out after 3 unsuccessful login attempts</t>
  </si>
  <si>
    <t>HSC17: Denial of Service protection settings are not configured</t>
  </si>
  <si>
    <t>HAC17: Account lockouts do not require administrator action</t>
  </si>
  <si>
    <t>HAC10: Accounts do not expire after the correct period of inactivity</t>
  </si>
  <si>
    <t>HSC21: Number of logon sessions are not managed appropriately</t>
  </si>
  <si>
    <t>HAC31: The database public users has improper access to data and/or resources</t>
  </si>
  <si>
    <t xml:space="preserve">HAU21: System does not audit all attempts to gain access </t>
  </si>
  <si>
    <t>HAU6: System does not audit changes to access control settings</t>
  </si>
  <si>
    <t>Mobile device policies are not sufficient</t>
  </si>
  <si>
    <t>HAC57</t>
  </si>
  <si>
    <t>Mobile devices policies governing access to FTI are not sufficient</t>
  </si>
  <si>
    <t>Agency does not centrally manage mobile device configuration</t>
  </si>
  <si>
    <t xml:space="preserve">Interview the DBA (Database Administrator) to verify account management processes exist and are implemented for user and system account creation, termination, and expiration.
</t>
  </si>
  <si>
    <t xml:space="preserve">An account management process exists and has been implemented for approving account access to the database under the agency defined authentication method. </t>
  </si>
  <si>
    <t>HAC37: Account management procedures are not implemented</t>
  </si>
  <si>
    <t>HAC20
HAC11</t>
  </si>
  <si>
    <t>HAC20: Agency duplicates usernames
HAC11: User access was not established with concept of least privilege</t>
  </si>
  <si>
    <t>Interview database administrator or security administrator and determine how often DBA accounts are reviewed.</t>
  </si>
  <si>
    <t>HAC9
HAC11</t>
  </si>
  <si>
    <t>HAC9: Accounts have not been created using user roles
HAC11: User access was not established with concept of least privilege</t>
  </si>
  <si>
    <t>HAU12: Audit records are not time stamped
HAU11: NTP is not properly implemented</t>
  </si>
  <si>
    <t>Interview the DBA and verify how the database is designed to identify where FTI resides.  
Determine which data tables within the database contain FTI.  Ensure the data tables are clearly identified.
Determine if FTI is comingled with non-FTI data.
Note: The database schema may be examined to confirm the FTI labeling requirement.</t>
  </si>
  <si>
    <t>HCM2
HAC4</t>
  </si>
  <si>
    <t>HCM2: FTI is not properly labeled on-screen
HAC4: FTI is not labeled and is commingled with non-FTI</t>
  </si>
  <si>
    <t>HAU2
HAU5
HAU17</t>
  </si>
  <si>
    <t>HAU2: No auditing is being performed on the system
HAU5: Auditing is not performed on all data tables containing FTI
HAU17: Audit logs do not capture sufficient auditable events</t>
  </si>
  <si>
    <t>HAU3
HAU18</t>
  </si>
  <si>
    <t>HAU3: Audit logs are not being reviewed
HAU18: Audit logs are reviewed, but not per Pub 1075 requirements</t>
  </si>
  <si>
    <t>HAC14 
HAC38</t>
  </si>
  <si>
    <t>HAC14: Warning banner is insufficient
HAC38: Warning banner does not exist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</si>
  <si>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</si>
  <si>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</si>
  <si>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</si>
  <si>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</si>
  <si>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</si>
  <si>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</si>
  <si>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HCM48</t>
  </si>
  <si>
    <t>HRM10</t>
  </si>
  <si>
    <t>HSC37</t>
  </si>
  <si>
    <t>Network connection to third party system is not properly configured</t>
  </si>
  <si>
    <t>HSI32</t>
  </si>
  <si>
    <t>Virtual Switch (Vswitch) security parameters are set incorrectly</t>
  </si>
  <si>
    <t xml:space="preserve">Axway does not run on a dedicated platform </t>
  </si>
  <si>
    <t xml:space="preserve">Firewall rules are not reviewed or removed when no longer necessary </t>
  </si>
  <si>
    <t xml:space="preserve">Critical security patches have not been applied </t>
  </si>
  <si>
    <t>An FTI system is directly routable to the internet via unencrypted protocols</t>
  </si>
  <si>
    <t>Network perimeter devices do not properly restrict traffic</t>
  </si>
  <si>
    <t>The data transfer agreement is not in place</t>
  </si>
  <si>
    <t>Re-assigned issue codes and revised weighted risk formulas, Added Support Dates to ORAGEN-01</t>
  </si>
  <si>
    <t>This SCSEM is used by the IRS Office of Safeguards to evaluate compliance with IRS Publication 1075 for agencies that have implemented  a Oracle database for systems that receive, store or process or transmit Federal Tax Information (FTI).
Agencies should use this SCSEM to prepare for an upcoming Safeguards review. It is also an effective tool for agency use as part of internal periodic 
security assessments or internal inspections to ensure continued compliance in the years when a Safeguards review is not scheduled.  The agency 
can also use the SCSEM to identify the types of policies and procedures required to ensure continued compliance with IRS Publication 1075.
Gen Test Cases - Selected set of security controls that satisfy the general security requirements of IRS Publication 1075.  Agencies must always assess the performance of these security controls to ensure that they are implemented correctly, operate correctly, and satisfy all minimum requirements of IRS Publication 1075 requirements.  Technology specific controls are specified in their respective tabs.       
Oracle 11G Test Cases - Test cases specific to Oracle 11g.  These should be tested in conjunction with the Gen Test Cases.    
This SCSEM was created for the IRS Office of Safeguards based on the following resources.
▪ IRS Publication 1075, Tax Information Security Guidelines for Federal, State and Local Agencies (October 2014)
▪ NIST SP 800-53 Rev. 4, Recommended Security Controls for Federal Information Systems and Organizations (April 2013)
▪ CIS Oracle Database Server 11 - 11g R2 Benchmark v1.0.0</t>
  </si>
  <si>
    <t>1. Examine system configurations and verify administrators are logged out and the session is terminated after no more than 30 minutes of inactivity.</t>
  </si>
  <si>
    <t>1. User sessions are terminated after no more than 30 minutes of inactivity.</t>
  </si>
  <si>
    <t>HAC61</t>
  </si>
  <si>
    <t>User rights and permissions are not adequately configured</t>
  </si>
  <si>
    <t>HAC62</t>
  </si>
  <si>
    <t>Host-based firewall is not configured according to industry standard best practice</t>
  </si>
  <si>
    <t>The agency's SSR does not address the current FTI environment</t>
  </si>
  <si>
    <t>Low-risk operating system settings are not configured securely</t>
  </si>
  <si>
    <t>Digital Signatures or PKI certificates are expired or revoked</t>
  </si>
  <si>
    <t>VLAN configurations do not utilize networking best practices</t>
  </si>
  <si>
    <t>The system's automatic update feature is not configured appropriately</t>
  </si>
  <si>
    <t>HSI33</t>
  </si>
  <si>
    <t>Memory protection mechanisms are not sufficient</t>
  </si>
  <si>
    <t>HSI34</t>
  </si>
  <si>
    <t>A file integrity checking mechanism does not exist</t>
  </si>
  <si>
    <t>HTC1</t>
  </si>
  <si>
    <t>The Windows 2000 server is unsupported</t>
  </si>
  <si>
    <t>HTC10</t>
  </si>
  <si>
    <t>The ASA firewall is not configured securely</t>
  </si>
  <si>
    <t>HTC100</t>
  </si>
  <si>
    <t>HTC11</t>
  </si>
  <si>
    <t>The RACF Mainframe is not configured securely</t>
  </si>
  <si>
    <t>HTC12</t>
  </si>
  <si>
    <t>The ACF2 Mainframe is not configured securely</t>
  </si>
  <si>
    <t>HTC13</t>
  </si>
  <si>
    <t>The Top Secret Mainframe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</si>
  <si>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</si>
  <si>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</si>
  <si>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</si>
  <si>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</si>
  <si>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</si>
  <si>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</si>
  <si>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</si>
  <si>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</si>
  <si>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</si>
  <si>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</si>
  <si>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</si>
  <si>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</si>
  <si>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</si>
  <si>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</si>
  <si>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</si>
  <si>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</si>
  <si>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</si>
  <si>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</si>
  <si>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</si>
  <si>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</si>
  <si>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</si>
  <si>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</si>
  <si>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</si>
  <si>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</si>
  <si>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</si>
  <si>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</si>
  <si>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</si>
  <si>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</si>
  <si>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</si>
  <si>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</si>
  <si>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</si>
  <si>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</si>
  <si>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</si>
  <si>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</si>
  <si>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</si>
  <si>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</si>
  <si>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</si>
  <si>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</si>
  <si>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</si>
  <si>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</si>
  <si>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</si>
  <si>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</si>
  <si>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</si>
  <si>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</si>
  <si>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</si>
  <si>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</si>
  <si>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</si>
  <si>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</si>
  <si>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</si>
  <si>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</si>
  <si>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</si>
  <si>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</si>
  <si>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</si>
  <si>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</si>
  <si>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</si>
  <si>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</si>
  <si>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</si>
  <si>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</si>
  <si>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</si>
  <si>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</si>
  <si>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</si>
  <si>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</si>
  <si>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</si>
  <si>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</si>
  <si>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</si>
  <si>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</si>
  <si>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</si>
  <si>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</si>
  <si>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</si>
  <si>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</si>
  <si>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</si>
  <si>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</si>
  <si>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</si>
  <si>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</si>
  <si>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</si>
  <si>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</si>
  <si>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</si>
  <si>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</si>
  <si>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</si>
  <si>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</si>
  <si>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</si>
  <si>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</si>
  <si>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</si>
  <si>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</si>
  <si>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</si>
  <si>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</si>
  <si>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</si>
  <si>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</si>
  <si>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</si>
  <si>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</si>
  <si>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</si>
  <si>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</si>
  <si>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</si>
  <si>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</si>
  <si>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</si>
  <si>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</si>
  <si>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</si>
  <si>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</si>
  <si>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</si>
  <si>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</si>
  <si>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</si>
  <si>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</si>
  <si>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</si>
  <si>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</si>
  <si>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</si>
  <si>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</si>
  <si>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Session terminations set to 30 minutes, Issue code changes</t>
  </si>
  <si>
    <t xml:space="preserve">The following RESOURCE_NAME and LIMIT pairs must be present for each profile returned:
PASSWORD_LOCK_TIME = 1
</t>
  </si>
  <si>
    <t>Execute the following command to change the setting: SQL&gt; ALTER PROFILE DEFAULT LIMIT PASSWORD_LOCK_TIME 1;</t>
  </si>
  <si>
    <t>Deleted lagging spaces from HAC40 and HSA14 in IC Table</t>
  </si>
  <si>
    <t>This table calculates all tests in the Gen Test Cases + Oracle 11G Tests Cases tabs.</t>
  </si>
  <si>
    <t xml:space="preserve">Network device allows telnet connections </t>
  </si>
  <si>
    <t>HMT19</t>
  </si>
  <si>
    <t>Management Operational and Technical controls are not implemented properly</t>
  </si>
  <si>
    <t>Publicly available systems contain FTI</t>
  </si>
  <si>
    <t>The Windows 2008 Standard Server is not configured securely</t>
  </si>
  <si>
    <t>The Windows 2012 Standard Server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</si>
  <si>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</si>
  <si>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</si>
  <si>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</si>
  <si>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</si>
  <si>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</si>
  <si>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</si>
  <si>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</si>
  <si>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</si>
  <si>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</si>
  <si>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</si>
  <si>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</si>
  <si>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</si>
  <si>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</si>
  <si>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</si>
  <si>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</si>
  <si>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</si>
  <si>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</si>
  <si>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</si>
  <si>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</si>
  <si>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</si>
  <si>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</si>
  <si>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</si>
  <si>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</si>
  <si>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</si>
  <si>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</si>
  <si>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</si>
  <si>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</si>
  <si>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</si>
  <si>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</si>
  <si>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</si>
  <si>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</si>
  <si>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</si>
  <si>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</si>
  <si>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</si>
  <si>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</si>
  <si>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</si>
  <si>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</si>
  <si>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</si>
  <si>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</si>
  <si>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</si>
  <si>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</si>
  <si>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</si>
  <si>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</si>
  <si>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</si>
  <si>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</si>
  <si>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</si>
  <si>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</si>
  <si>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</si>
  <si>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</si>
  <si>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</si>
  <si>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</si>
  <si>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</si>
  <si>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</si>
  <si>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</si>
  <si>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</si>
  <si>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</si>
  <si>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</si>
  <si>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</si>
  <si>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Updated issue code table</t>
  </si>
  <si>
    <t xml:space="preserve">Passwords must have a minimum of 1 alpha, one 1 numeric and 1 special character.  The password must have at least one uppercase and at least one lowercase letter.  </t>
  </si>
  <si>
    <t>Minor content updates</t>
  </si>
  <si>
    <t>Internal changes &amp; updates</t>
  </si>
  <si>
    <t>HAC63</t>
  </si>
  <si>
    <t>Security profiles have not been established</t>
  </si>
  <si>
    <t>HSC38</t>
  </si>
  <si>
    <t>SSL inspection has not been implemented</t>
  </si>
  <si>
    <t>HSC39</t>
  </si>
  <si>
    <t xml:space="preserve">The communications protocol is not NIST 800-52 compliant </t>
  </si>
  <si>
    <t>HSI35</t>
  </si>
  <si>
    <t>Failover is not properly configured</t>
  </si>
  <si>
    <t>HSI36</t>
  </si>
  <si>
    <t>Malware analysis is not being performed</t>
  </si>
  <si>
    <t>HAC40</t>
  </si>
  <si>
    <t>Use of emergency userIDs is not properly controlled</t>
  </si>
  <si>
    <t>Audit records are not timestamped</t>
  </si>
  <si>
    <t>Non local maintenance is not implemented securely</t>
  </si>
  <si>
    <t>HSA14</t>
  </si>
  <si>
    <t>Datawarehouse has insecure connections</t>
  </si>
  <si>
    <t>HSI15</t>
  </si>
  <si>
    <t>Alerts are not acknowledged and/or logged</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</si>
  <si>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</si>
  <si>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</si>
  <si>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</si>
  <si>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</si>
  <si>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</si>
  <si>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</si>
  <si>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</si>
  <si>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</si>
  <si>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</si>
  <si>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</si>
  <si>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</si>
  <si>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</si>
  <si>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</si>
  <si>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</si>
  <si>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</si>
  <si>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</si>
  <si>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</si>
  <si>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</si>
  <si>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HTC89</t>
  </si>
  <si>
    <t>The Apache 2.2 web server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</si>
  <si>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</si>
  <si>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</si>
  <si>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</si>
  <si>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</si>
  <si>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</si>
  <si>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</si>
  <si>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</si>
  <si>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</si>
  <si>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</si>
  <si>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</si>
  <si>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</si>
  <si>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</si>
  <si>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</si>
  <si>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</si>
  <si>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</si>
  <si>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</si>
  <si>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</si>
  <si>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</si>
  <si>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03/031/2019</t>
  </si>
  <si>
    <t xml:space="preserve">Expected Results:
The warning banner is compliant with IRS guidelines and contains the following 4 elements:
1) the system contains US government information
2) users actions are monitored and audited
3) unauthorized use of the system is prohibited 
4) unauthorized use of the system is subject to criminal and civil penalties
</t>
  </si>
  <si>
    <t>AC-7</t>
  </si>
  <si>
    <t>Unsuccessful Logon Attempts</t>
  </si>
  <si>
    <t>Examine</t>
  </si>
  <si>
    <t xml:space="preserve">The RDBMS enforces user account lockout.
The system locks user/administrator accounts after no more than three unsuccessful attempts to logon with an invalid password. </t>
  </si>
  <si>
    <t>Examine user account settings and determine if all accounts are locked from the device after no more than three unsuccessful consecutive attempts.</t>
  </si>
  <si>
    <t>System accounts are locked after three consecutive incorrect attempts.</t>
  </si>
  <si>
    <t>ORAGEN-23</t>
  </si>
  <si>
    <t>Added Lockout Test Case</t>
  </si>
  <si>
    <t>Uncheck t the 'remote_login_passwordfile parameter.</t>
  </si>
  <si>
    <t>Execute the following SQL to drop the BI user and all objects in the user's schema.
SQL&gt; DROP USER BI CASCADE;</t>
  </si>
  <si>
    <t>Execute the following SQL to drop the HR user and all objects in the user's schema:
SQL&gt; DROP USER HR CASCADE;</t>
  </si>
  <si>
    <t>Execute the following SQL to drop the IX user and all objects in the user's schema.
SQL&gt; DROP USER IX CASCADE;</t>
  </si>
  <si>
    <t>Execute the following SQL to drop the OE user and all objects in the user's schema.
SQL&gt; DROP USER OE CASCADE;</t>
  </si>
  <si>
    <t>Execute the following SQL to drop the PM user and all objects in the user's schema:
SQL&gt; DROP USER PM CASCADE;</t>
  </si>
  <si>
    <t>Execute the following SQL to drop the SCOTT user and all objects in the user's schema.
SQL&gt; DROP USER SCOTT CASCADE;</t>
  </si>
  <si>
    <t>Execute the following SQL to drop the BI user and all objects in the user's schema.
SQL&gt; DROP USER SH CASCADE;</t>
  </si>
  <si>
    <t>Execute the following command to change the setting
SQL&gt; alter system set audit_trail = DB,EXTENDED scope = spfile; 
or
SQL&gt; alter system set audit_trail = OS scope = spfile; 
or
SQL&gt; alter system set audit_trail = XML,EXTENDED scope = spfile;</t>
  </si>
  <si>
    <t>Replace , in the query below, with the Oracle login(s) or role(s) returned from the associated audit procedure and execute:
SQL&gt; REVOKE ALL ON DBA_ FROM ;</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</si>
  <si>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</si>
  <si>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</si>
  <si>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</si>
  <si>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</si>
  <si>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</si>
  <si>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</si>
  <si>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Multi-factor authentication is not required for external or remote access</t>
  </si>
  <si>
    <t>Multi-factor authentication is not required to access FTI via personal devices</t>
  </si>
  <si>
    <t>HRM20</t>
  </si>
  <si>
    <t>Multi-factor authentication is not properly configured for external or remote access</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</si>
  <si>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</si>
  <si>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</si>
  <si>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</si>
  <si>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</si>
  <si>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</si>
  <si>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</si>
  <si>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</si>
  <si>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</si>
  <si>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</si>
  <si>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</si>
  <si>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Ensure the BI user does not exist by executing the following query:
SQL&gt; SELECT username FROM ALL_USERS WHERE USERNAME='BI';</t>
  </si>
  <si>
    <t>Ensure the HR user does not exist by executing the following SQL:
SQL&gt; SELECT username FROM ALL_USERS WHERE USERNAME='HR';</t>
  </si>
  <si>
    <t>Ensure the IX user does not exist by executing the following query:
SQL&gt; SELECT username FROM ALL_USERS WHERE USERNAME='IX';</t>
  </si>
  <si>
    <t>Ensure the OE user does not exist by executing the following query:
SQL&gt; SELECT username FROM ALL_USERS WHERE USERNAME='OE';</t>
  </si>
  <si>
    <t>Ensure the user PM does not exist by executing the following query:
SQL&gt; SELECT username FROM ALL_USERS WHERE USERNAME='PM';</t>
  </si>
  <si>
    <t>Ensure the user SCOTT does not exist by executing the following query:
SQL&gt; SELECT username FROM ALL_USERS WHERE USERNAME='SCOTT';</t>
  </si>
  <si>
    <t>Ensure the SH user does not exist by executing the following query:
SQL&gt; SELECT username FROM ALL_USERS WHERE USERNAME='SH';</t>
  </si>
  <si>
    <t>Execute the following command(s):
# opatch lsinventory -detail 
and
SQL&gt; select * from DBA_REGISTRY_HISTORY;</t>
  </si>
  <si>
    <t>Test the following query:   
select * from dba_role_privs where grantee in (select proxy from dba_proxies) and granted_role not in ('CONNECT');
Test the following query:
select * from dba_sys_privs where grantee in (select proxy from dba_proxies) and privilege not in ('CREATE SESSION');
Test the following query:
select * from dba_tab_privs where grantee in (select proxy from dba_proxies);</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</si>
  <si>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</si>
  <si>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</si>
  <si>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</si>
  <si>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</si>
  <si>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</si>
  <si>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</si>
  <si>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</si>
  <si>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</si>
  <si>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</si>
  <si>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</si>
  <si>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HTC120</t>
  </si>
  <si>
    <t>The IBM z/OS version 2.4.x is not configured securely</t>
  </si>
  <si>
    <t>HTC121</t>
  </si>
  <si>
    <t>The Palo Alto 9 firewall is not configured securely</t>
  </si>
  <si>
    <t>To close this finding, please provide a screenshot showing   with the agency's CAP.</t>
  </si>
  <si>
    <t>To close this finding, please provide a screenshot showing the password settings for APEX with the agency's CAP.</t>
  </si>
  <si>
    <t>To close this finding, please provide a screenshot showing the password settings for CTXSYS with the agency's CAP.</t>
  </si>
  <si>
    <t>To close this finding, please provide a screenshot showing the password settings for DBSNMP with the agency's CAP.</t>
  </si>
  <si>
    <t>To close this finding, please provide a screenshot showing the password settings for DIP with the agency's CAP.</t>
  </si>
  <si>
    <t>To close this finding, please provide a screenshot showing the password settings for EXFSYS with the agency's CAP.</t>
  </si>
  <si>
    <t>To close this finding, please provide a screenshot showing the passwords settings for MDSYS with the agency's CAP.</t>
  </si>
  <si>
    <t>To close this finding, please provide a screenshot showing the password settings for LBACSYS  with the agency's CAP.</t>
  </si>
  <si>
    <t>To close this finding, please provide a screenshot showing the password settings for MDDATA with the agency's CAP.</t>
  </si>
  <si>
    <t>To close this finding, please provide a screenshot showing the password settings for OLAPSYS with the agency's CAP.</t>
  </si>
  <si>
    <t>To close this finding, please provide a screenshot showing the  password settings for ORACLE_OCM with the agency's CAP.</t>
  </si>
  <si>
    <t>Download and install the latest version/patches for Oracle software.</t>
  </si>
  <si>
    <t>To close this finding, please provide a screenshot showing the admin restrictions settings set to on with the agency's CAP.</t>
  </si>
  <si>
    <t>To close this finding, please provide a screenshot showing the latest version/patch installed with the agency's CAP.</t>
  </si>
  <si>
    <t>To close this finding, please provide a screenshot showing the SH with the agency's CAP.</t>
  </si>
  <si>
    <t xml:space="preserve">Set requirement for setting the password verification function. </t>
  </si>
  <si>
    <t>To close this finding, please provide a screenshot showing the system audit settings  with the agency's CAP.</t>
  </si>
  <si>
    <t>To close this finding, please provide a screenshot showing the create session audit settings with the agency's CAP.</t>
  </si>
  <si>
    <t>To close this finding, please provide a screenshot showing the DBSNP settings with the agency's CAP.</t>
  </si>
  <si>
    <t>To close this finding, please provide a screenshot showing the OUTLN settings with the agency's CAP.</t>
  </si>
  <si>
    <t>To close this finding, please provide a screenshot showing proxy privilege settings with the agency's CAP.</t>
  </si>
  <si>
    <t>To close this finding, please provide a screenshot showing WITH_ADMIN privilege settings with the agency's CAP.</t>
  </si>
  <si>
    <t>To close this finding, please provide a screenshot showing the ANY privilege settings with the agency's CAP.</t>
  </si>
  <si>
    <t>To close this finding, please provide a screenshot showing the sys.user$mig deleted with the agency's CAP.</t>
  </si>
  <si>
    <t>Execute the following command to change the setting: SQL&gt; REVOKE ALL ON SYS.SCHEDULER$_CREDENTIAL FROM;</t>
  </si>
  <si>
    <t>To close this finding, please provide a screenshot showing the SYS.LINK$ table settings with the agency's CAP.</t>
  </si>
  <si>
    <t>To close this finding, please provide a screenshot showing the SYS.USER$ table settings  with the agency's CAP.</t>
  </si>
  <si>
    <t>To close this finding, please provide a screenshot showing the DBA_views settings with the agency's CAP.</t>
  </si>
  <si>
    <t>To close this finding, please provide a screenshot showing the SYS.SCHEDULER$_CREDENTIAL settings with the agency's CAP.</t>
  </si>
  <si>
    <t>To close this finding, please provide a screenshot showing the SYS.USER_HISTORY$ table setting with the agency's CAP.</t>
  </si>
  <si>
    <t>To close this finding, please provide a screenshot showing the SYS.AUD$ table settings  with the agency's CAP.</t>
  </si>
  <si>
    <t>To close this finding, please provide a copy/ screenshot showing the DBA roles settings file with the agency's CAP.</t>
  </si>
  <si>
    <t>To close this finding, please provide a screenshot showing the EXECUTE_CATALOG  settings with the agency's CAP.</t>
  </si>
  <si>
    <t>To close this finding, please provide a screenshot showing the SELECT_CATALOG_ROLE settings with the agency's CAP.</t>
  </si>
  <si>
    <t>To close this finding, please provide a screenshot showing the DELETE_CATALOG_ROLE settings with the agency's CAP.</t>
  </si>
  <si>
    <t>To close this finding, please provide a screenshot showing the GRANT ANY PRIVILEGE settings with the agency's CAP.</t>
  </si>
  <si>
    <t>To close this finding, please provide a screenshot showing the GRANT ANY ROLE privilege settings with the agency's CAP.</t>
  </si>
  <si>
    <t>To close this finding, please provide a screenshot showing the GRANT ANY OBJECT PRIVILEGE settings with the agency's CAP.</t>
  </si>
  <si>
    <t>To close this finding, please provide a screenshot showing the CREATE ANY LIBRARY settings with the agency's CAP.</t>
  </si>
  <si>
    <t>To close this finding, please provide a screenshot showing the ALTER SYSTEM privilege settings with the agency's CAP.</t>
  </si>
  <si>
    <t>To close this finding, please provide a screenshot showing the CREATE PROCEDURE privilege settings with the agency's CAP.</t>
  </si>
  <si>
    <t>To close this finding, please provide a screenshot showing the BECOME USER privilege settings with the agency's CAP.</t>
  </si>
  <si>
    <t>To close this finding, please provide a screenshot showing the EXEMPT ACCESS POLICY settings with the agency's CAP.</t>
  </si>
  <si>
    <t>To close this finding, please provide a screenshot showing the SELECT ANY TABLE privilege settings with the agency's CAP.</t>
  </si>
  <si>
    <t>To close this finding, please provide a screenshot showing the SELECT ANY DICTIONARY privilege settings with the agency's CAP.</t>
  </si>
  <si>
    <t>To close this finding, please provide a screenshot showing the UTL_DBWS package settings with the agency's CAP.</t>
  </si>
  <si>
    <t>To close this finding, please provide a screenshot showing the password_verify_function settings with the agency's CAP.</t>
  </si>
  <si>
    <t>Configure the default password for 'APPQOSSYS'. One method to accomplish the recommendation is to execute the following command:
SQL&gt; password appoqssys
Enter the new password twice:
Changing password for appqossys
New password:
Retype new password:</t>
  </si>
  <si>
    <t>To close this finding, please provide a screenshot showing the password settings for APPQOSSYS with the agency's CAP.</t>
  </si>
  <si>
    <t>To close this finding, please provide a screenshot showing the SYS settings with the agency's CAP.</t>
  </si>
  <si>
    <t>To close this finding, please provide a screenshot showing the SPATIAL_WFS_ADMIN_USR settings with the agency's CAP.</t>
  </si>
  <si>
    <t>To close this finding, please provide a screenshot showing the SPATIAL_CSW_ADMIN_USR settings with the agency's CAP.</t>
  </si>
  <si>
    <t>To close this finding, please provide a screenshot showing the SI_INFORMTN_SCHEMA settings with the agency's CAP.</t>
  </si>
  <si>
    <t>To close this finding, please provide a screenshot showing the OWBSYS settings  with the agency's CAP.</t>
  </si>
  <si>
    <t>To close this finding, please provide a screenshot showing the OWBSYS_AUDIT settings with the agency's CAP.</t>
  </si>
  <si>
    <t>To close this finding, please provide a screenshot showing the ORDSYS settings with the agency's CAP.</t>
  </si>
  <si>
    <t>To close this finding, please provide a screenshot showing the ORDPLUGINS settings  with the agency's CAP.</t>
  </si>
  <si>
    <t>To close this finding, please provide a screenshot showing the maximum failed login attempts value with the agency's CAP.</t>
  </si>
  <si>
    <t>To close this finding, please provide a screenshot showing the sec_case_sensitive_logon settings with the agency's CAP.</t>
  </si>
  <si>
    <t>To close this finding, please provide a screenshot showing the 'sec_protocol_error_further_action' settings with the agency's CAP.</t>
  </si>
  <si>
    <t>To close this finding, please provide a screenshot showing the 'sec_protocol_error_trace_action' settings with the agency's CAP.</t>
  </si>
  <si>
    <t>To close this finding, please provide a screenshot showing the 'sec_return_server_release_banner' settings with the agency's CAP.</t>
  </si>
  <si>
    <t>To close this finding, please provide a screenshot showing the 'sql92_security' settings  with the agency's CAP.</t>
  </si>
  <si>
    <t>To close this finding, please provide a screenshot showing the failed login attempts value set to 3 with the agency's CAP.</t>
  </si>
  <si>
    <t>To close this finding, please provide a screenshot showing the password restriction settings on user profiles with the agency's CAP.</t>
  </si>
  <si>
    <t>To close this finding, please provide a screenshot showing the EXTERNAL user settings with the agency's CAP.</t>
  </si>
  <si>
    <t>To close this finding, please provide a screenshot showing the DBMS_IJOB package access settings with the agency's CAP.</t>
  </si>
  <si>
    <t>To close this finding, please provide a screenshot showing the WWV_EXECUTE_IMMEDIATE package settings  access with the agency's CAP.</t>
  </si>
  <si>
    <t>To close this finding, please provide a screenshot showing the WWV_DBMS_SQL package access settings with the agency's CAP.</t>
  </si>
  <si>
    <t>To close this finding, please provide a screenshot showing the LTADM package access settings with the agency's CAP.</t>
  </si>
  <si>
    <t>To close this finding, please provide a screenshot showing the DBMS_PRVTAQIM package access settings with the agency's CAP.</t>
  </si>
  <si>
    <t>To close this finding, please provide a screenshot showing the DBMS_AQADM_SYS package access settings with the agency's CAP.</t>
  </si>
  <si>
    <t>To close this finding, please provide a screenshot showing  the DBMS_STREAMS_RPC package  access settings with the agency's CAP.</t>
  </si>
  <si>
    <t>To close this finding, please provide a screenshot showing  the DBMS_AQADM_SYS package access settings with the agency's CAP.</t>
  </si>
  <si>
    <t>To close this finding, please provide a screenshot showing the DBMS_STREAMS_ADM_UTL package access settings with the agency's CAP.</t>
  </si>
  <si>
    <t>To close this finding, please provide a screenshot showing the INITJVMAUX package access settings with the agency's CAP.</t>
  </si>
  <si>
    <t>To close this finding, please provide a screenshot showing the DBMS_REPACT_SQL_UTL package access settings with the agency's CAP.</t>
  </si>
  <si>
    <t>To close this finding, please provide a screenshot showing the DBMS_AQADM_SYSCALLS package access settings with the agency's CAP.</t>
  </si>
  <si>
    <t>To close this finding, please provide a screenshot showing the DBMS_BACKUP_RESTORE package access settings with the agency's CAP.</t>
  </si>
  <si>
    <t>To close this finding, please provide a screenshot showing the DBMS_SYS_SQL package access settings with the agency's CAP.</t>
  </si>
  <si>
    <t>To close this finding, please provide a screenshot showing the HTTPURITYPE access settings with the agency's CAP.</t>
  </si>
  <si>
    <t>To close this finding, please provide a screenshot showing the UTL_HTTP package access settings with the agency's CAP.</t>
  </si>
  <si>
    <t>To close this finding, please provide a screenshot showing the UTL_ORAMTS package access settings with the agency's CAP.</t>
  </si>
  <si>
    <t>To close this finding, please provide a screenshot showing the UTL_SMTP package access settings with the agency's CAP.</t>
  </si>
  <si>
    <t>To close this finding, please provide a screenshot showing the UTL_MAIL package access settings with the agency's CAP.</t>
  </si>
  <si>
    <t>To close this finding, please provide a screenshot showing the UTL_TCP package access settings with the agency's CAP.</t>
  </si>
  <si>
    <t>To close this finding, please provide a screenshot showing the UTL_INADDR package access settings with the agency's CAP.</t>
  </si>
  <si>
    <t>To close this finding, please provide a screenshot showing the UTL_FILE package access settings with the agency's CAP.</t>
  </si>
  <si>
    <t>To close this finding, please provide a screenshot showing the DBMS_XMLQUERY package access settings with the agency's CAP.</t>
  </si>
  <si>
    <t>To close this finding, please provide a screenshot showing the DBMS_XMLGEN package access settings with the agency's CAP.</t>
  </si>
  <si>
    <t>To close this finding, please provide a screenshot showing the DBMS_SQL package access settings with the agency's CAP.</t>
  </si>
  <si>
    <t>To close this finding, please provide a screenshot showing the DBMS_SCHEDULER package access settings with the agency's CAP.</t>
  </si>
  <si>
    <t>To close this finding, please provide a screenshot showing the DBMS_RANDOM package access settings with the agency's CAP.</t>
  </si>
  <si>
    <t>To close this finding, please provide a screenshot showing the DBMS_OBFUSCATION_TOOLKIT access settings with the agency's CAP.</t>
  </si>
  <si>
    <t>To close this finding, please provide a screenshot showing the DBMS_LOB package access settings with the agency's CAP.</t>
  </si>
  <si>
    <t>To close this finding, please provide a screenshot showing the DBMS_JOB package access settings with the agency's CAP.</t>
  </si>
  <si>
    <t>To close this finding, please provide a screenshot showing the DBMS_JAVA_TEST package access settings with the agency's CAP.</t>
  </si>
  <si>
    <t>To close this finding, please provide a screenshot showing the DBMS_JAVA package access settings with the agency's CAP.</t>
  </si>
  <si>
    <t>To close this finding, please provide a screenshot showing the DBMS_CRYPTO package access settings with the agency's CAP.</t>
  </si>
  <si>
    <t>To close this finding, please provide a screenshot showing the DBMS_ADVISOR package access settings with the agency's CAP.</t>
  </si>
  <si>
    <t xml:space="preserve"> ▪ SCSEM Version: 2.4</t>
  </si>
  <si>
    <t xml:space="preserve"> ▪ SCSEM Release Date: September 30, 2020</t>
  </si>
  <si>
    <t>End of General Support:
Oracle 11G 12/2018
Extended support end on 12/31/2020</t>
  </si>
  <si>
    <t>Added SRR Language and Updated issue code table</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</si>
  <si>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</si>
  <si>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</si>
  <si>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</si>
  <si>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</si>
  <si>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</si>
  <si>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</si>
  <si>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</si>
  <si>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</si>
  <si>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</si>
  <si>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</si>
  <si>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</si>
  <si>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</si>
  <si>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</si>
  <si>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</si>
  <si>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NIST Control Name</t>
  </si>
  <si>
    <t>Test Procedures</t>
  </si>
  <si>
    <t xml:space="preserve">Configure the default password for 'APEX_040000'. One method to accomplish the recommendation is to execute the following command: 
Enter the new password twice:
Changing password for apex_040000
New password:
Retype new password:
</t>
  </si>
  <si>
    <t>Configure the default password for 'CTXSYS'. One method to accomplish the recommendation is to execute the following command:
SQL&gt; password ctxsys
Enter the new password twice:
Changing password for ctxsys
New password:
Retype new password:</t>
  </si>
  <si>
    <t>Configure the default password for 'DBSNMP'. One method to accomplish the recommendation is to execute the following command:
SQL&gt; password dbsnmp
Enter the new password twice:
Changing password for dbsnmp
New password:
Retype new password:</t>
  </si>
  <si>
    <t>Configure the default password for 'DIP'. One method to accomplish the recommendation is to execute the following command:
SQL&gt; password dip
Enter the new password twice:
Changing password for dip
New password:
Retype new password:</t>
  </si>
  <si>
    <t xml:space="preserve">Configure the default password for 'EXFSYS'. One method to accomplish the recommendation is to execute the following command:
SQL&gt; password exfsys
Enter the new password twice:
Changing password for exfsys
New password:
Retype new password:
</t>
  </si>
  <si>
    <t>Configure the default password for 'MDDATA'. One method to accomplish the recommendation is to execute the following command:
SQL&gt; password mddata
Enter the new password twice:
Changing password for mddata
New password:
Retype new password:</t>
  </si>
  <si>
    <t>Configure the default password for 'MDSYS'. One method to accomplish the recommendation is to execute the following command:
SQL&gt; password mdsys
Enter the new password twice:
Changing password for mdsys
New password:
Retype new password:</t>
  </si>
  <si>
    <t>Configure the default password for 'LBACSYS'. One method to accomplish the recommendation is to execute the following command:
SQL&gt; password lbacsys
Enter the new password twice:
Changing password for lbacsys
New password:
Retype new password:</t>
  </si>
  <si>
    <t>Configure the default password for 'OLAPSYS'. One method to accomplish the recommendation is to execute the following command:
SQL&gt; password olapsys
Enter the new password twice:
Changing password for olapsys
New password:
Retype new password:</t>
  </si>
  <si>
    <t>Configure the default password for 'ORACLE_OCM'. One method to accomplish the recommendation is to execute the following command:
SQL&gt; password oracle_ocm
Enter the new password twice:
Changing password for oracle_ocm
New password:
Retype new password:</t>
  </si>
  <si>
    <t>Configure the default password for 'ORDDATA'. One method to accomplish the recommendation is to execute the following command:
SQL&gt; password orddata
Enter the new password twice:
Changing password for orddata
New password:
Retype new password</t>
  </si>
  <si>
    <t>Configure the default password for 'ORDPLUGINS'. One method to accomplish the recommendation is to execute the following command:
SQL&gt; password ordplugins
Enter the new password twice:
Changing password for ordplugins
New password:
Retype new password</t>
  </si>
  <si>
    <t>Configure the default password for 'ORDSYS'. One method to accomplish the recommendation is to execute the following command:
SQL&gt; password ordsys
Enter the new password twice:
Changing password for ordsys
New password:
Retype new password:</t>
  </si>
  <si>
    <t>Configure the default password for 'OUTLN'. One method to accomplish the recommendation is to execute the following command:
SQL&gt; password outln
Enter the new password twice:
Changing password for outln
New password:
Retype new password:</t>
  </si>
  <si>
    <t>Configure the default password for 'OWBSYS_AUDIT'. One method to accomplish the recommendation is to execute the following command:
SQL&gt; password owbsys_audit
Enter the new password twice:
Changing password for owbsys_audit
New password:
Retype new password:</t>
  </si>
  <si>
    <t>Configure the default password for 'OWBSYS'. One method to accomplish the recommendation is to execute the following command:
SQL&gt; password owbsys
Enter the new password twice:
Changing password for owbsys
New password:
Retype new password:</t>
  </si>
  <si>
    <t>Configure the default password for 'SI_INFORMTN_SCHEMA'. One method to accomplish the recommendation is to execute the following command:
SQL&gt; password si_informtn_schema
Enter the new password twice:
Changing password for si_informtn_schema
New password:
Retype new password</t>
  </si>
  <si>
    <t>Configure the default password for 'SPATIAL_CSW_ADMIN_USR'. One method to accomplish the recommendation is to execute the following command:
SQL&gt; password spatial_csw_admin_usr
Enter the new password twice:
Changing password for spatial_csw_admin_usr
New password:
Retype new password:</t>
  </si>
  <si>
    <t>Configure the default password for 'SPATIAL_WFS_ADMIN_USR'. One method to accomplish the recommendation is to execute the following command:
SQL&gt; password spatial_wfs_admin_usr
Enter the new password twice:
Changing password for spatial_wfs_admin_usr
New password:
Retype new password:</t>
  </si>
  <si>
    <t>Configure the default password for 'SYS'. One method to accomplish the recommendation is to execute the following command:
SQL&gt; password sys
Enter the new password twice:
Changing password for sys
New password:
Retype new password:</t>
  </si>
  <si>
    <t>Configure the default password for 'SYSTEM'. One method to accomplish the recommendation is to execute the following command:
SQL&gt; password system
Enter the new password twice:
Changing password for system
New password:
Retype new password:</t>
  </si>
  <si>
    <t>Configure the default password for 'WK_TEST'. One method to accomplish the recommendation is to execute the following command:
SQL&gt; password wk_test
Enter the new password twice:
Changing password for wk_test
New password:
Retype new password:</t>
  </si>
  <si>
    <t>Change the default password for 'WKPROXY'. One method to accomplish the recommendation is to execute the following command:
SQL&gt; password wkproxy
Enter the new password twice:
Changing password for wkproxy
New password:
Retype new password:</t>
  </si>
  <si>
    <t>Change the default password for 'WKSYS'. One method to accomplish the recommendation is to execute the following command:</t>
  </si>
  <si>
    <t>Change the default password for 'WMSYS'. One method to accomplish the recommendation is to execute the following command:</t>
  </si>
  <si>
    <t>Change the default password for 'XDB'. One method to accomplish the recommendation is to execute the following command:</t>
  </si>
  <si>
    <t>Remove the sample user 'BI'. One method to accomplish the recommendation is to execute the following command:</t>
  </si>
  <si>
    <t>Remove the sample user 'HR'. One method to accomplish the recommendation is to execute the following command:</t>
  </si>
  <si>
    <t>One method to accomplish the recommendation is to execute the following command:</t>
  </si>
  <si>
    <t>Remove the sample user 'OE'. One method to accomplish the recommendation is to execute the following command:</t>
  </si>
  <si>
    <t>Remove the sample user 'PM'/. One method to accomplish the recommendation is to execute the following command:</t>
  </si>
  <si>
    <t>Remove the sample user 'SCOTT'. One method to accomplish the recommendation is to execute the following command:</t>
  </si>
  <si>
    <t>Remove the sample user 'SH'. One method to accomplish the recommendation is to execute the following command:
SQL&gt; DROP USER SH CASCADE;</t>
  </si>
  <si>
    <t>Download the appropriate patch (PSU, CPU) and apply it against the database. See readme.txt for more details.</t>
  </si>
  <si>
    <t>Set the 'audit_sys_operations' parameter. One method to accomplish the recommendation is to execute the following command:</t>
  </si>
  <si>
    <t>Set the 'audit_trail' parameter. One method to accomplish the recommendation is to execute the following command:</t>
  </si>
  <si>
    <t>Set the 'global_names' parameter. One method to accomplish the recommendation is to execute the following command:</t>
  </si>
  <si>
    <t>Set the 'local_listener' parameter. One method to accomplish the recommendation is to execute the following command:</t>
  </si>
  <si>
    <t>Set the 'o7_dictionary_accessibility' parameter. One method to accomplish the recommendation is to execute the following command:</t>
  </si>
  <si>
    <t>Set the 'os_roles' parameter. One method to accomplish the recommendation is to execute the following command:</t>
  </si>
  <si>
    <t>Set the 'remote_listener' parameter. One method to accomplish the recommendation is to execute the following command:</t>
  </si>
  <si>
    <t>Set the 'remote_login_passwordfile' parameter. One method to accomplish the recommendation is to execute the following command:</t>
  </si>
  <si>
    <t>Set the 'remote_os_authent' parameter. One method to accomplish the recommendation is to execute the following command:</t>
  </si>
  <si>
    <t>Set the 'remote_os_roles' parameter. One method to accomplish the recommendation is to execute the following command:</t>
  </si>
  <si>
    <t>Set the 'utl_file_dir' parameter. One method to accomplish the recommendation is to execute the following command:</t>
  </si>
  <si>
    <t>Oracle 11g databases without CPU October 2012 patch or later are vulnerable to CVE-2012-3137 if case-sensitive SHA-1 password hashes are used. To avoid this kind of attack the old DES-hashes have to be used.</t>
  </si>
  <si>
    <t>Set the 'sec_case_sensitive_logon' parameter. One method to accomplish the recommendation is to execute the following command:
SQL&gt; ALTER SYSTEM SET SEC_CASE_SENSITIVE_LOGON=TRUE scope=spfile</t>
  </si>
  <si>
    <t>Set for the 'sec_max_failed_login_attempts' parameter. One method to accomplish the recommendation is to execute the following command: SQL&gt; ALTER SYSTEM SET SEC_CASE_SENSITIVE_LOGON=TRUE scope=spfile</t>
  </si>
  <si>
    <t>Set the 'sec_protocol_error_further_action' parameter. One method to accomplish the recommendation is to execute the following command:
SQL&gt; ALTER SYSTEM SET SEC_PROTOCOL_ERROR_FURTHER_ACTION = delay,3 scope=spfile</t>
  </si>
  <si>
    <t>Set the 'sec_protocol_error_trace_action' parameter. One method to accomplish the recommendation is to execute the following command:
SQL&gt; ALTER SYSTEM SET SEC_PROTOCOL_ERROR_TRACE_ACTION=LOG scope=spfile;</t>
  </si>
  <si>
    <t>Set the 'sec_return_server_release_banner' parameter. One method to accomplish the recommendation is to execute the following command:
SQL&gt; ALTER SYSTEM SET sec_return_server_release_banner=false scope=spfile</t>
  </si>
  <si>
    <t>Set the 'sql92_security' parameter. One method to accomplish the recommendation is to execute the following command:
SQL&gt; ALTER SYSTEM SET sql92_security=FALSE SCOPE=SPFILE</t>
  </si>
  <si>
    <t>As permitting the Unix read permission to other anyone can read the instance's trace files file which could contain sensitive information about instance operations.</t>
  </si>
  <si>
    <t>Set the undocumented '_trace_files_public' parameter. One method to accomplish the recommendation is to execute the following command:
SQL&gt; alter system set "_trace_files_public"=false scope=spfile</t>
  </si>
  <si>
    <t>Set limit failed login attempts to value 3. One method to accomplish the recommendation is to execute the following command:
SQL&gt; ALTER PROFILE DEFAULT LIMIT FAILED_LOGIN_ATTEMPTS 3</t>
  </si>
  <si>
    <t>Set limit password lock time to value 1. One method to accomplish the recommendation is to execute the following command:
SQL&gt; ALTER PROFILE DEFAULT LIMIT PASSWORD_LOCK_TIME 1</t>
  </si>
  <si>
    <t>Set restrictions on password duration for both normal and privileged users accounts. One method to accomplish the recommendation is to execute the following command:
Normal Users
SQL&gt; ALTER PROFILE DEFAULT LIMIT PASSWORD_LIFE_TIME 60; 
Privilege Accounts
SQL&gt; ALTER PROFILE DEFAULT LIMIT PASSWORD_LIFE_TIME 90;</t>
  </si>
  <si>
    <t>Set restrictions on password history to value 24. One method to accomplish the recommendation is to execute the following command:
SQL&gt; ALTER PROFILE DEFAULT LIMIT PASSWORD_REUSE_MAX 24</t>
  </si>
  <si>
    <t>Set restrictions on password use (reuse) via a DB profile. One method to accomplish the recommendation is to execute the following command:
SQL&gt; ALTER PROFILE DEFAULT PASSWORD_REUSE_TIME 365</t>
  </si>
  <si>
    <t xml:space="preserve">Set requirements for account locking (grace time) via a DB profile. One method to accomplish the recommendation is to execute the following command:
SQL&gt; ALTER PROFILE DEFAULT PASSWORD_GRACE_TIME 0
</t>
  </si>
  <si>
    <t>Set requirements for limiting EXTERNAL user login capability. One method to accomplish the recommendation is to execute the following command:
SQL&gt; ALTER USER username IDENTIFIED BY password</t>
  </si>
  <si>
    <t>Set requirements for limiting the number of sessions per user. One method to accomplish the recommendation is to execute the following command:
SQL&gt; ALTER PROFILE DEFAULT LIMIT SESSIONS_PER_USER 10</t>
  </si>
  <si>
    <t>Limit public access to the DBMS_ADVISOR package. One method to accomplish the recommendation is to execute the following command:
SQL&gt; REVOKE EXECUTE ON DBMS_ADVISOR FROM PUBLIC</t>
  </si>
  <si>
    <t>Limit public access to the DBMS_CRYPTO package. One method to accomplish the recommendation is to execute the following command:
SQL&gt; REVOKE EXECUTE ON DBMS_CRYPTO FROM PUBLIC</t>
  </si>
  <si>
    <t>Limit public access to the DBMS_JAVA package. One method to accomplish the recommendation is to execute the following command: 
SQL&gt; REVOKE EXECUTE ON DBMS_JAVA FROM PUBLIC</t>
  </si>
  <si>
    <t>Limit public access to the DBMS_JAVA_TEST package. One method to accomplish the recommendation is to execute the following command: 
SQL&gt; REVOKE EXECUTE ON DBMS_JAVA_TEST FROM PUBLIC</t>
  </si>
  <si>
    <t>Limit public access to the DBMS_JOB package. One method to accomplish the recommendation is to execute the following command:
SQL&gt; REVOKE EXECUTE ON DBMS_JOB FROM PUBLIC</t>
  </si>
  <si>
    <t>Limit public access to the DBMS_LDAP package. One method to accomplish the recommendation is to execute the following command:
SQL&gt; REVOKE EXECUTE ON DBMS_LDAP FROM PUBLIC</t>
  </si>
  <si>
    <t>Limit public access to the DBMS_LOB package. One method to accomplish the recommendation is to execute the following command:
SQL&gt; REVOKE EXECUTE ON DBMS_LOB FROM PUBLIC;</t>
  </si>
  <si>
    <t>Limit public access to the DBMS_OBFUSCATION_TOOLKIT package:U77. One method to accomplish the recommendation is to execute the following command:
SQL&gt; REVOKE EXECUTE ON DBMS_OBFUSCATION_TOOLKIT FROM PUBLIC</t>
  </si>
  <si>
    <t>Limit public access to the DBMS_RANDOM package. One method to accomplish the recommendation is to execute the following command:
SQL&gt; REVOKE EXECUTE ON DBMS_BACKUP_RESTORE FROM _PUBLIC_</t>
  </si>
  <si>
    <t>Limit public access to the DBMS_SCHEDULER package. One method to accomplish the recommendation is to execute the following command:
SQL&gt; REVOKE EXECUTE ON DBMS_SCHEDULER FROM PUBLIC</t>
  </si>
  <si>
    <t>Limit public access to the DBMS_SQL package. One method to accomplish the recommendation is to execute the following command: 
SQL&gt; REVOKE EXECUTE ON DBMS_SQL FROM PUBLIC</t>
  </si>
  <si>
    <t>The package DBMS_XMLGEN can be used to search the entire database for critical information like credit card numbers.</t>
  </si>
  <si>
    <t>Limit public access to the DBMS_XMLGEN package. One method to accomplish the recommendation is to execute the following command:
SQL&gt; REVOKE EXECUTE ON DBMS_XMLGEN FROM PUBLIC</t>
  </si>
  <si>
    <t>The package DBMS_XMLQUERY can be used to search the entire database for critical information like credit card numbers.</t>
  </si>
  <si>
    <t>Limit public access to the DBMS_XMLQUERY package. One method to accomplish the recommendation is to execute the following command: 
SQL&gt; REVOKE EXECUTE ON DBMS_XMLQUERY FROM _PUBLIC_</t>
  </si>
  <si>
    <t>Limit public access to the UTL_FILE package. One method to accomplish the recommendation is to execute the following command:
SQL&gt; REVOKE EXECUTE ON UTL_FILE FROM PUBLIC</t>
  </si>
  <si>
    <t>Limit public access to the UTL_INADDR package. One method to accomplish the recommendation is to execute the following command:
SQL&gt; REVOKE EXECUTE ON UTL_INADDR FROM PUBLIC</t>
  </si>
  <si>
    <t>Limit public access to the UTL_TCP package. One method to accomplish the recommendation is to execute the following command: 
SQL&gt; REVOKE EXECUTE ON UTL_TCP FROM PUBLIC</t>
  </si>
  <si>
    <t>Limit public access to the UTL_MAIL package. One method to accomplish the recommendation is to execute the following command:
SQL&gt; REVOKE EXECUTE ON UTL_MAIL FROM _PUBLIC_</t>
  </si>
  <si>
    <t>Limit public access to the UTL_SMTP package. One method to accomplish the recommendation is to execute the following command:
SQL&gt; REVOKE EXECUTE ON UTL_SMTP FROM PUBLIC</t>
  </si>
  <si>
    <t>Limit public access to the UTL_DBWS package. One method to accomplish the recommendation is to execute the following command:
SQL&gt; REVOKE EXECUTE ON UTL_DBWS FROM 'PUBLIC'</t>
  </si>
  <si>
    <t>Limit public access to the UTL_ORAMTS package. One method to accomplish the recommendation is to execute the following command:
SQL&gt; REVOKE EXECUTE ON UTL_ORAMTS FROM PUBLIC;</t>
  </si>
  <si>
    <t>Limit public access to the UTL_HTTP package. One method to accomplish the recommendation is to execute the following command:
SQL&gt; REVOKE EXECUTE ON UTL_HTTP FROM PUBLIC</t>
  </si>
  <si>
    <t>Limit public access to the HTTPURITYPE object type. One method to accomplish the recommendation is to execute the following command:
SQL&gt; REVOKE EXECUTE ON HTTPURITYPE FROM PUBLIC</t>
  </si>
  <si>
    <t>Limit public user access to the DBMS_SYS_SQL package. One method to accomplish the recommendation is to execute the following command: 
SQL&gt; REVOKE EXECUTE ON DBMS_SYS_SQL FROM _PUBLIC_</t>
  </si>
  <si>
    <t>Limit public access to the DBMS_BACKUP_RESTORE package. One method to accomplish the recommendation is to execute the following command:
SQL&gt; REVOKE EXECUTE ON DBMS_BACKUP_RESTORE FROM _PUBLIC_</t>
  </si>
  <si>
    <t>Limit public user access to the DBMS_AQADM_SYSCALLS package. One method to accomplish the recommendation is to execute the following command:
SQL&gt; REVOKE EXECUTE ON DBMS_AQADM_SYSCALLS FROM PUBLIC</t>
  </si>
  <si>
    <t>Limit public user access to the DBMS_REPACT_SQL_UTL package. One method to accomplish the recommendation is to execute the following command:
SQL&gt; revoke execute on DBMS_REPACT_SQL_UTL from PUBLIC</t>
  </si>
  <si>
    <t>Limit public user access to the INITJVMAUX package. One method to accomplish the recommendation is to execute the following command:
SQL&gt; Revoke execute on INITJVMAUX from PUBLIC</t>
  </si>
  <si>
    <t>Limit public user access to the DBMS_STREAMS_ADM_UTL package. One method to accomplish the recommendation is to execute the following command:
SQL&gt; Revoke execute on DBMS_STREAMS_ADM_UTL from PUBLIC</t>
  </si>
  <si>
    <t>Limit public user access to the DBMS_AQADM_SYS package. One method to accomplish the recommendation is to execute the following command:
SQL&gt; Revoke execute on DBMS_AQADM_SYS from PUBLIC;</t>
  </si>
  <si>
    <t>Limit public user access to the DBMS_STREAMS_RPC package. One method to accomplish the recommendation is to execute the following command:
SQL&gt; Revoke execute on DBMS_STREAMS_RPC from PUBLIC</t>
  </si>
  <si>
    <t>Limit public user access to the DBMS_AQADM_SYS package. One method to accomplish the recommendation is to execute the following command:
SQL&gt; Revoke execute on DBMS_AQADM_SYS from PUBLIC</t>
  </si>
  <si>
    <t>Limit public user access to the DBMS_PRVTAQIM package. One method to accomplish the recommendation is to execute the following command:
SQL&gt; Revoke execute on DBMS_PRVTAQIM from PUBLIC</t>
  </si>
  <si>
    <t>Limit public user access to the LTADM package. One method to accomplish the recommendation is to execute the following command:
SQL&gt; Revoke execute on LTADM from PUBLIC</t>
  </si>
  <si>
    <t>Limit public user access to the WWV_DBMS_SQL package. One method to accomplish the recommendation is to execute the following command:
SQL&gt; Revoke execute on WWV_DBMS_SQL from PUBLIC</t>
  </si>
  <si>
    <t>Limit public user access to the WWV_EXECUTE_IMMEDIATE package. One method to accomplish the recommendation is to execute the following command:
SQL&gt; Revoke execute on WWV_EXECUTE_IMMEDIATE from PUBLIC</t>
  </si>
  <si>
    <t>Limit public user access to the DBMS_IJOB package. One method to accomplish the recommendation is to execute the following command:
SQL&gt; Revoke execute on DBMS_IJOB from PUBLIC</t>
  </si>
  <si>
    <t>Limit public user access to the DBMS_FILE_TRANSFER package. One method to accomplish the recommendation is to execute the following command:
SQL&gt; Revoke execute on DBMS_FILE_TRANSFER from PUBLIC</t>
  </si>
  <si>
    <t>To close this finding, please provide a screenshot showing the DBMS_FILE_TRANSFER package access settings file with the agency's CAP.</t>
  </si>
  <si>
    <t>Limit users by restricting the SELECT ANY DICTIONARY privilege. One method to accomplish the recommendation is to execute the following command:
SQL&gt;REVOKE SELECT_ANY_DICTIONARY from</t>
  </si>
  <si>
    <t>Limit users by restricting the SELECT ANY TABLE privilege. One method to accomplish the recommendation is to execute the following command:
 SQL&gt; REVOKE SELECT_ANY_TABLE from __</t>
  </si>
  <si>
    <t>Limit users by restricting the AUDIT SYSTEM privilege. One method to accomplish the recommendation is to execute the following command:
SQL&gt; REVOKE AUDIT SYSTEM from __</t>
  </si>
  <si>
    <t>Limit users by restricting the EXEMPT ACCESS POLICY. One method to accomplish the recommendation is to execute the following command:
SQL&gt; REVOKE EXEMPT ACCESS POLICY FROM __</t>
  </si>
  <si>
    <t xml:space="preserve">Limit users by restricting the BECOME USER privilege. One method to accomplish the recommendation is to execute the following command: 
SQL&gt; REVOKE BECOME USER from __
</t>
  </si>
  <si>
    <t>Limit users by restricting the CREATE PROCEDURE privilege. One method to accomplish the recommendation is to execute the following command:
REVOKE CREATE_PROCEDURE from __</t>
  </si>
  <si>
    <t>Limit users by restricting the ALTER SYSTEM privilege. One method to accomplish the recommendation is to execute the following command:
SQL&gt; REVOKE ALTER SYSTEM from __</t>
  </si>
  <si>
    <t>Limit users by restricting the CREATE ANY LIBRARY privilege. One method to accomplish the recommendation is to execute the following command:
SQL&gt; REVOKE CREATE LIBRARY FROM ;
SQL&gt; REVOKE CREATE ANY LIBRARY FROM __</t>
  </si>
  <si>
    <t xml:space="preserve">Limiting users by restricting GRANT ANY OBJECT PRIVILEGE </t>
  </si>
  <si>
    <t>Users have not been restricted access to the GRANT ANY OBJECT PRIVILEGE .</t>
  </si>
  <si>
    <t>Limit users by restricting GRANT ANY OBJECT PRIVILEGE . One method to accomplish the recommendation is to execute the following command:
SQL&gt; REVOKE GRANT ANY OBJECT PRIVILEGE FROM _; _</t>
  </si>
  <si>
    <t>Limit users by restricting GRANT ANY ROLE privilege. One method to accomplish the recommendation is to execute the following command:
SQL&gt; REVOKE GRANT ANY ROLE FROM _;_</t>
  </si>
  <si>
    <t xml:space="preserve">Limiting users by restricting GRANT ANY PRIVILEGE </t>
  </si>
  <si>
    <t>Users have not been restricted access to the GRANT ANY PRIVILEGE .</t>
  </si>
  <si>
    <t>Limit users by restricting GRANT ANY PRIVILEGE . One method to accomplish the recommendation is to execute the following command:
SQL&gt; REVOKE GRANT ANY PRIVILEGE FROM _;_</t>
  </si>
  <si>
    <t>Limit user authorizations for the DELETE_CATALOG_ROLE. One method to accomplish the recommendation is to execute the following command:
SQL&gt; REVOKE DELETE_CATALOG_ROLE FROM __</t>
  </si>
  <si>
    <t>Limit user authorizations for the SELECT_CATALOG_ROLE. One method to accomplish the recommendation is to execute the following command:
SQL&gt; REVOKE SELECT_CATALOG_ROLE FROM __</t>
  </si>
  <si>
    <t>Limit user authorizations for the EXECUTE_CATALOG role. One method to accomplish the recommendation is to execute the following command:
SQL&gt; REVOKE _EXECUTE_CATALOG_ROLE_ FROM __</t>
  </si>
  <si>
    <t>Limit users by restricting the DBA role. One method to accomplish the recommendation is to execute the following command: 
SQL&gt; REVOKE DBA from __</t>
  </si>
  <si>
    <t>Limit authorizations for the SYS.AUD$ table. One method to accomplish the recommendation is to execute the following command: 
SQL&gt; REVOKE ALL ON AUD$ FROM</t>
  </si>
  <si>
    <t>Limit authorizations for the SYS.USER_HISTORY$ table. One method to accomplish the recommendation is to execute the following command:</t>
  </si>
  <si>
    <t xml:space="preserve">Limit authorizations for the SYS.LINK$ table. One method to accomplish the recommendation is to execute the following command:
SQL&gt; REVOKE ALL ON LINK$ FROM
</t>
  </si>
  <si>
    <t>Limit authorizations for the SYS.USER$ table. One method to accomplish the recommendation is to execute the following command:
SQL&gt; REVOKE ALL ON SYS.USER$ FROM</t>
  </si>
  <si>
    <t xml:space="preserve">Limit user authorizations for the DBA_% views. One method to accomplish the recommendation is to execute the following command:
SQL&gt; REVOKE ALL ON DBA_ FROM
</t>
  </si>
  <si>
    <t>Limit authorizations for the SCHEDULER$_CREDENTIAL table. One method to accomplish the recommendation is to execute the following command: 
SQL&gt; REVOKE ALL ON SYS.SCHEDULER$_CREDENTIAL FROM</t>
  </si>
  <si>
    <t>Drop table sys.user$mig. One method to accomplish the recommendation is to execute the following command: 
SQL&gt; drop table sys.user$mig</t>
  </si>
  <si>
    <t>Limit basic user privileges to restrict the ANY keyword. One method to accomplish the recommendation is to execute the following command: 
SQL&gt; REVOKE ALL ON '' FROM</t>
  </si>
  <si>
    <t>Limit users by restricting the WITH_ADMIN privilege. One method to accomplish the recommendation is to execute the following command: 
SQL&gt; REVOKE  FROM __</t>
  </si>
  <si>
    <t>Limit direct privileges for proxy user. One method to accomplish the recommendation is to execute the following command: 
SQL&gt; revoke privilege from</t>
  </si>
  <si>
    <t>Revoke execute any procedure from user OUTLN. One method to accomplish the recommendation is to execute the following command: 
SQL&gt; revoke EXECUTE ANY PROCEDURE from OUTLN</t>
  </si>
  <si>
    <t>Revoke execute any procedure from user DBSNMP. One method to accomplish the recommendation is to execute the following command: 
SQL&gt; revoke EXECUTE ANY PROCEDURE from DBSNMP</t>
  </si>
  <si>
    <t>Audit all CREATE SESSION (logon/logoff) activities. One method to accomplish the recommendation is to execute the following command: 
SQL&gt; AUDIT CREATE SESSION</t>
  </si>
  <si>
    <t>Audit all CREATE USER object activities/requests. One method to accomplish the recommendation is to execute the following command: 
SQL&gt; AUDIT CREATE USER</t>
  </si>
  <si>
    <t>Audit all ALTER USER object activities/requests. One method to accomplish the recommendation is to execute the following command: 
SQL&gt; AUDIT ALTER USER</t>
  </si>
  <si>
    <t>Audit all DROP USER object activities/requests. One method to accomplish the recommendation is to execute the following command: 
SQL&gt; AUDIT DROP USER</t>
  </si>
  <si>
    <t>Audit all user ROLE activities/requests. One method to accomplish the recommendation is to execute the following command: 
SQL&gt; AUDIT ROLE</t>
  </si>
  <si>
    <t>Audit all user GRANT ROLE activities/requests. One method to accomplish the recommendation is to execute the following command: 
SQL&gt; AUDIT SYSTEM GRANT</t>
  </si>
  <si>
    <t>Audit all user CREATE PROFILE activities/requests. One method to accomplish the recommendation is to execute the following command: 
SQL&gt; AUDIT CREATE PROFILE</t>
  </si>
  <si>
    <t>Audit all user ALTER PROFILE activities/requests. One method to accomplish the recommendation is to execute the following command: 
SQL&gt; AUDIT ALTER PROFILE</t>
  </si>
  <si>
    <t>Audit all user DROP PROFILE activities/requests. One method to accomplish the recommendation is to execute the following command: 
SQL&gt; AUDIT DROP PROFILE</t>
  </si>
  <si>
    <t>Audit all DATABASE LINK activities/requests. One method to accomplish the recommendation is to execute the following command: 
SQL&gt; AUDIT DATABASE LINK</t>
  </si>
  <si>
    <t>Audit all PUBLIC DATABASE LINK activities/requests. One method to accomplish the recommendation is to execute the following command: 
SQL&gt; audit public database link</t>
  </si>
  <si>
    <t xml:space="preserve">Audit all PUBLIC SYNONYM  activities/requests. One method to accomplish the recommendation is to execute the following command: 
SQL&gt; AUDIT PUBLIC SYNONYM
</t>
  </si>
  <si>
    <t>Audit all user SYNONYM activities/requests. One method to accomplish the recommendation is to execute the following command: 
SQL&gt; AUDIT SYNONYM</t>
  </si>
  <si>
    <t>Audit all grants and revokes of privileges on directories. One method to accomplish the recommendation is to execute the following command: 
SQL&gt; AUDIT GRANT DIRECTORY</t>
  </si>
  <si>
    <t>Audit all user SELECT ANY DICTIONARY activities/requests. One method to accomplish the recommendation is to execute the following command: 
SQL&gt; AUDIT SELECT ANY DICTIONARY</t>
  </si>
  <si>
    <t>Audit all user GRANT ANY OBJECT PRIVILEGE activities/requests. One method to accomplish the recommendation is to execute the following command: 
SQL&gt; AUDIT GRANT ANY OBJECT PRIVILEGE</t>
  </si>
  <si>
    <t>The GRANT ANY PRIVILEGE allows for the granting of any privilege, including those at the DBA level, so that the entire range of DBA capabilities is open to  the grantee.</t>
  </si>
  <si>
    <t>Audit all user GRANT ANY PRIVILEGE activities/requests. One method to accomplish the recommendation is to execute the following command: 
SQL&gt; AUDIT GRANT ANY PRIVILEGE</t>
  </si>
  <si>
    <t>Audit all user CREATE PROCEDURE activities/requests. One method to accomplish the recommendation is to execute the following command: 
SQL&gt; AUDIT CREATE PROCEDURE</t>
  </si>
  <si>
    <t>Audit all user CREATE ANY PROCEDURE activities/requests. One method to accomplish the recommendation is to execute the following command: 
SQL&gt; AUDIT CREATE ANY PROCEDURE</t>
  </si>
  <si>
    <t>Audit all user ALTER ANY PROCEDURE activities/requests. One method to accomplish the recommendation is to execute the following command: 
SQL&gt; AUDIT ALTER ANY PROCEDURE</t>
  </si>
  <si>
    <t>Audit all user DROP ANY PROCEDURE activities/requests. One method to accomplish the recommendation is to execute the following command: 
SQL&gt; AUDIT DROP ANY PROCEDURE</t>
  </si>
  <si>
    <t>Audit all user CREATE ANY LIBRARY activities/requests. One method to accomplish the recommendation is to execute the following command: 
SQL&gt; AUDIT CREATE ANY LIBRARY</t>
  </si>
  <si>
    <t>Audit all user DROP ANY LIBRARY activities/requests. One method to accomplish the recommendation is to execute the following command: 
SQL&gt; AUDIT DROP ANY LIBRARY</t>
  </si>
  <si>
    <t>Audit all user CREATE ANY TRIGGER activities/requests. One method to accomplish the recommendation is to execute the following command: 
SQL&gt; AUDIT CREATE ANY TRIGGER</t>
  </si>
  <si>
    <t>Audit all user ALTER ANY TRIGGER activities/requests. One method to accomplish the recommendation is to execute the following command: 
SQL&gt; AUDIT ALTER ANY TRIGGER</t>
  </si>
  <si>
    <t>Audit all user DROP ANY TRIGGER activities/requests. One method to accomplish the recommendation is to execute the following command: 
SQL&gt; AUDIT DROP ANY TRIGGER BY ACCESS</t>
  </si>
  <si>
    <t>Set AUDIT ALL ON SYS.AUD$ activities. One method to accomplish the recommendation is to execute the following command: 
SQL&gt; AUDIT ALL on SYS.AUD$</t>
  </si>
  <si>
    <t>Audit all user ALTER SYSTEM activities/requests. One method to accomplish the recommendation is to execute the following command: 
SQL&gt; AUDIT ALTER SYSTEM</t>
  </si>
  <si>
    <t>Support for the installed version has not expired.  Security updates or hot fixes are available to address any security flaws discovered.  
Oracle 11.2.0.1 - 11.2.0.3 is out of support. Oracle has offered extended support for 11.2.0.4 free until December 31, 2018 (with valid support contract). Extended support available for purchase through December 31, 2020.</t>
  </si>
  <si>
    <t>HPW3: Minimum password length is too short</t>
  </si>
  <si>
    <t>Finding Statement (Internal Use Only)</t>
  </si>
  <si>
    <t>Remediation Statement (Internal Use Only)        </t>
  </si>
  <si>
    <t>CAP Request Statement (Internal Use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</si>
</sst>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2" formatCode="m/d/yyyy;@"/>
    <numFmt numFmtId="173" formatCode="[&lt;=9999999]###\-####;\(###\)\ ###\-####"/>
    <numFmt numFmtId="174" formatCode="0.0"/>
  </numFmts>
  <fonts count="22" x14ac:knownFonts="1">
    <font>
      <sz val="11"/>
      <color indexed="8"/>
      <name val="Calibri"/>
    </font>
    <font>
      <sz val="11"/>
      <color indexed="8"/>
      <name val="Calibri"/>
      <family val="2"/>
    </font>
    <font>
      <b/>
      <sz val="12"/>
      <name val="Arial"/>
      <family val="2"/>
    </font>
    <font>
      <sz val="10"/>
      <name val="Arial"/>
      <family val="2"/>
    </font>
    <font>
      <sz val="12"/>
      <name val="Arial"/>
      <family val="2"/>
    </font>
    <font>
      <sz val="10"/>
      <color indexed="8"/>
      <name val="Arial"/>
      <family val="2"/>
    </font>
    <font>
      <b/>
      <sz val="10"/>
      <name val="Arial"/>
      <family val="2"/>
    </font>
    <font>
      <i/>
      <sz val="10"/>
      <name val="Arial"/>
      <family val="2"/>
    </font>
    <font>
      <sz val="11"/>
      <color indexed="8"/>
      <name val="Arial"/>
      <family val="2"/>
    </font>
    <font>
      <i/>
      <sz val="9"/>
      <name val="Arial"/>
      <family val="2"/>
    </font>
    <font>
      <b/>
      <i/>
      <sz val="10"/>
      <name val="Arial"/>
      <family val="2"/>
    </font>
    <font>
      <b/>
      <u/>
      <sz val="10"/>
      <name val="Arial"/>
      <family val="2"/>
    </font>
    <font>
      <sz val="11"/>
      <name val="Calibri"/>
      <family val="2"/>
    </font>
    <font>
      <sz val="12"/>
      <color theme="1"/>
      <name val="Calibri"/>
      <family val="2"/>
      <scheme val="minor"/>
    </font>
    <font>
      <sz val="11"/>
      <color theme="1"/>
      <name val="Calibri"/>
      <family val="2"/>
      <scheme val="minor"/>
    </font>
    <font>
      <b/>
      <sz val="12"/>
      <color theme="1"/>
      <name val="Calibri"/>
      <family val="2"/>
      <scheme val="minor"/>
    </font>
    <font>
      <sz val="10"/>
      <color theme="1"/>
      <name val="Arial"/>
      <family val="2"/>
    </font>
    <font>
      <b/>
      <sz val="10"/>
      <color theme="1"/>
      <name val="Arial"/>
      <family val="2"/>
    </font>
    <font>
      <sz val="10"/>
      <color theme="0"/>
      <name val="Arial"/>
      <family val="2"/>
    </font>
    <font>
      <b/>
      <sz val="10"/>
      <color rgb="FFFF0000"/>
      <name val="Arial"/>
      <family val="2"/>
    </font>
    <font>
      <sz val="10"/>
      <color theme="1" tint="4.9989318521683403E-2"/>
      <name val="Arial"/>
      <family val="2"/>
    </font>
    <font>
      <b/>
      <sz val="11"/>
      <color theme="1"/>
      <name val="Calibri"/>
      <family val="2"/>
      <scheme val="minor"/>
    </font>
  </fonts>
  <fills count="11">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55"/>
        <bgColor indexed="64"/>
      </patternFill>
    </fill>
    <fill>
      <patternFill patternType="solid">
        <fgColor rgb="FFAFD7FF"/>
        <bgColor indexed="64"/>
      </patternFill>
    </fill>
    <fill>
      <patternFill patternType="solid">
        <fgColor rgb="FFB2B2B2"/>
        <bgColor indexed="64"/>
      </patternFill>
    </fill>
    <fill>
      <patternFill patternType="solid">
        <fgColor rgb="FFFF0000"/>
        <bgColor indexed="64"/>
      </patternFill>
    </fill>
    <fill>
      <patternFill patternType="solid">
        <fgColor theme="0" tint="-0.249977111117893"/>
        <bgColor indexed="64"/>
      </patternFill>
    </fill>
    <fill>
      <patternFill patternType="solid">
        <fgColor theme="0"/>
        <bgColor indexed="64"/>
      </patternFill>
    </fill>
    <fill>
      <patternFill patternType="solid">
        <fgColor theme="2" tint="-9.9978637043366805E-2"/>
        <bgColor indexed="64"/>
      </patternFill>
    </fill>
  </fills>
  <borders count="47">
    <border>
      <left/>
      <right/>
      <top/>
      <bottom/>
      <diagonal/>
    </border>
    <border>
      <left style="thin">
        <color indexed="63"/>
      </left>
      <right style="thin">
        <color indexed="63"/>
      </right>
      <top style="thin">
        <color indexed="63"/>
      </top>
      <bottom style="thin">
        <color indexed="63"/>
      </bottom>
      <diagonal/>
    </border>
    <border>
      <left style="thin">
        <color indexed="63"/>
      </left>
      <right/>
      <top style="thin">
        <color indexed="63"/>
      </top>
      <bottom/>
      <diagonal/>
    </border>
    <border>
      <left/>
      <right/>
      <top style="thin">
        <color indexed="63"/>
      </top>
      <bottom/>
      <diagonal/>
    </border>
    <border>
      <left/>
      <right style="thin">
        <color indexed="64"/>
      </right>
      <top style="thin">
        <color indexed="63"/>
      </top>
      <bottom/>
      <diagonal/>
    </border>
    <border>
      <left style="thin">
        <color indexed="63"/>
      </left>
      <right/>
      <top/>
      <bottom/>
      <diagonal/>
    </border>
    <border>
      <left/>
      <right style="thin">
        <color indexed="64"/>
      </right>
      <top/>
      <bottom/>
      <diagonal/>
    </border>
    <border>
      <left style="thin">
        <color indexed="63"/>
      </left>
      <right/>
      <top/>
      <bottom style="thin">
        <color indexed="63"/>
      </bottom>
      <diagonal/>
    </border>
    <border>
      <left/>
      <right/>
      <top/>
      <bottom style="thin">
        <color indexed="63"/>
      </bottom>
      <diagonal/>
    </border>
    <border>
      <left/>
      <right style="thin">
        <color indexed="64"/>
      </right>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4"/>
      </right>
      <top style="thin">
        <color indexed="63"/>
      </top>
      <bottom style="thin">
        <color indexed="63"/>
      </bottom>
      <diagonal/>
    </border>
    <border>
      <left/>
      <right style="thin">
        <color indexed="63"/>
      </right>
      <top style="thin">
        <color indexed="63"/>
      </top>
      <bottom style="thin">
        <color indexed="63"/>
      </bottom>
      <diagonal/>
    </border>
    <border>
      <left/>
      <right style="thin">
        <color indexed="63"/>
      </right>
      <top style="thin">
        <color indexed="63"/>
      </top>
      <bottom/>
      <diagonal/>
    </border>
    <border>
      <left/>
      <right style="thin">
        <color indexed="63"/>
      </right>
      <top/>
      <bottom style="thin">
        <color indexed="63"/>
      </bottom>
      <diagonal/>
    </border>
    <border>
      <left/>
      <right style="thin">
        <color indexed="63"/>
      </right>
      <top/>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4"/>
      </left>
      <right style="thin">
        <color indexed="63"/>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3"/>
      </bottom>
      <diagonal/>
    </border>
    <border>
      <left/>
      <right style="thin">
        <color indexed="63"/>
      </right>
      <top style="thin">
        <color indexed="64"/>
      </top>
      <bottom style="thin">
        <color indexed="64"/>
      </bottom>
      <diagonal/>
    </border>
    <border>
      <left style="thin">
        <color indexed="63"/>
      </left>
      <right/>
      <top style="thin">
        <color indexed="64"/>
      </top>
      <bottom style="thin">
        <color indexed="64"/>
      </bottom>
      <diagonal/>
    </border>
    <border>
      <left/>
      <right style="thin">
        <color indexed="64"/>
      </right>
      <top style="thin">
        <color indexed="63"/>
      </top>
      <bottom style="thin">
        <color indexed="64"/>
      </bottom>
      <diagonal/>
    </border>
    <border>
      <left/>
      <right/>
      <top style="thin">
        <color indexed="63"/>
      </top>
      <bottom style="thin">
        <color indexed="64"/>
      </bottom>
      <diagonal/>
    </border>
    <border>
      <left style="thin">
        <color indexed="64"/>
      </left>
      <right style="thin">
        <color indexed="64"/>
      </right>
      <top/>
      <bottom/>
      <diagonal/>
    </border>
  </borders>
  <cellStyleXfs count="8">
    <xf numFmtId="0" fontId="0" fillId="0" borderId="0" applyFill="0" applyProtection="0"/>
    <xf numFmtId="0" fontId="3" fillId="0" borderId="0"/>
    <xf numFmtId="0" fontId="3" fillId="0" borderId="0"/>
    <xf numFmtId="0" fontId="14" fillId="0" borderId="0"/>
    <xf numFmtId="0" fontId="3" fillId="0" borderId="0"/>
    <xf numFmtId="0" fontId="3" fillId="0" borderId="0"/>
    <xf numFmtId="0" fontId="1" fillId="0" borderId="0" applyFill="0" applyProtection="0"/>
    <xf numFmtId="0" fontId="3" fillId="0" borderId="0"/>
  </cellStyleXfs>
  <cellXfs count="301">
    <xf numFmtId="0" fontId="0" fillId="0" borderId="0" xfId="0" applyFill="1" applyProtection="1"/>
    <xf numFmtId="0" fontId="0" fillId="0" borderId="0" xfId="0" applyProtection="1"/>
    <xf numFmtId="0" fontId="2" fillId="2" borderId="2" xfId="0" applyFont="1" applyFill="1" applyBorder="1" applyAlignment="1" applyProtection="1"/>
    <xf numFmtId="0" fontId="3" fillId="2" borderId="3" xfId="0" applyFont="1" applyFill="1" applyBorder="1" applyProtection="1"/>
    <xf numFmtId="0" fontId="3" fillId="2" borderId="4" xfId="0" applyFont="1" applyFill="1" applyBorder="1" applyProtection="1"/>
    <xf numFmtId="0" fontId="2" fillId="2" borderId="5" xfId="0" applyFont="1" applyFill="1" applyBorder="1" applyAlignment="1" applyProtection="1"/>
    <xf numFmtId="0" fontId="4" fillId="2" borderId="0" xfId="0" applyFont="1" applyFill="1" applyBorder="1" applyAlignment="1" applyProtection="1"/>
    <xf numFmtId="0" fontId="4" fillId="2" borderId="6" xfId="0" applyFont="1" applyFill="1" applyBorder="1" applyAlignment="1" applyProtection="1"/>
    <xf numFmtId="0" fontId="16" fillId="2" borderId="5" xfId="0" applyFont="1" applyFill="1" applyBorder="1" applyAlignment="1" applyProtection="1"/>
    <xf numFmtId="0" fontId="3" fillId="2" borderId="0" xfId="0" applyFont="1" applyFill="1" applyBorder="1" applyProtection="1"/>
    <xf numFmtId="0" fontId="3" fillId="2" borderId="6" xfId="0" applyFont="1" applyFill="1" applyBorder="1" applyProtection="1"/>
    <xf numFmtId="0" fontId="3" fillId="2" borderId="0" xfId="0" applyFont="1" applyFill="1" applyBorder="1" applyAlignment="1" applyProtection="1"/>
    <xf numFmtId="0" fontId="3" fillId="2" borderId="6" xfId="0" applyFont="1" applyFill="1" applyBorder="1" applyAlignment="1" applyProtection="1"/>
    <xf numFmtId="0" fontId="0" fillId="2" borderId="7" xfId="0" applyFill="1" applyBorder="1" applyProtection="1"/>
    <xf numFmtId="0" fontId="3" fillId="2" borderId="8" xfId="0" applyFont="1" applyFill="1" applyBorder="1" applyProtection="1"/>
    <xf numFmtId="0" fontId="3" fillId="2" borderId="9" xfId="0" applyFont="1" applyFill="1" applyBorder="1" applyProtection="1"/>
    <xf numFmtId="0" fontId="6" fillId="3" borderId="2" xfId="0" applyFont="1" applyFill="1" applyBorder="1" applyAlignment="1" applyProtection="1">
      <alignment vertical="center"/>
    </xf>
    <xf numFmtId="0" fontId="6" fillId="3" borderId="3" xfId="0" applyFont="1" applyFill="1" applyBorder="1" applyAlignment="1" applyProtection="1">
      <alignment vertical="center"/>
    </xf>
    <xf numFmtId="0" fontId="6" fillId="3" borderId="4" xfId="0" applyFont="1" applyFill="1" applyBorder="1" applyAlignment="1" applyProtection="1">
      <alignment vertical="center"/>
    </xf>
    <xf numFmtId="0" fontId="3" fillId="3" borderId="5" xfId="0" applyFont="1" applyFill="1" applyBorder="1" applyAlignment="1" applyProtection="1">
      <alignment vertical="top"/>
    </xf>
    <xf numFmtId="0" fontId="0" fillId="3" borderId="0" xfId="0" applyFill="1" applyBorder="1" applyAlignment="1" applyProtection="1">
      <alignment vertical="top"/>
    </xf>
    <xf numFmtId="0" fontId="0" fillId="3" borderId="6" xfId="0" applyFill="1" applyBorder="1" applyAlignment="1" applyProtection="1">
      <alignment vertical="top"/>
    </xf>
    <xf numFmtId="0" fontId="0" fillId="3" borderId="7" xfId="0" applyFill="1" applyBorder="1" applyAlignment="1" applyProtection="1">
      <alignment vertical="top"/>
    </xf>
    <xf numFmtId="0" fontId="0" fillId="3" borderId="8" xfId="0" applyFill="1" applyBorder="1" applyAlignment="1" applyProtection="1">
      <alignment vertical="top"/>
    </xf>
    <xf numFmtId="0" fontId="0" fillId="3" borderId="9" xfId="0" applyFill="1" applyBorder="1" applyAlignment="1" applyProtection="1">
      <alignment vertical="top"/>
    </xf>
    <xf numFmtId="0" fontId="6" fillId="4" borderId="10" xfId="0" applyFont="1" applyFill="1" applyBorder="1" applyAlignment="1" applyProtection="1">
      <alignment vertical="center"/>
    </xf>
    <xf numFmtId="0" fontId="6" fillId="4" borderId="11" xfId="0" applyFont="1" applyFill="1" applyBorder="1" applyAlignment="1" applyProtection="1">
      <alignment vertical="center"/>
    </xf>
    <xf numFmtId="0" fontId="6" fillId="4" borderId="12" xfId="0" applyFont="1" applyFill="1" applyBorder="1" applyAlignment="1" applyProtection="1">
      <alignment vertical="center"/>
    </xf>
    <xf numFmtId="0" fontId="0" fillId="5" borderId="10" xfId="0" applyFill="1" applyBorder="1" applyAlignment="1" applyProtection="1">
      <alignment vertical="center"/>
    </xf>
    <xf numFmtId="0" fontId="0" fillId="5" borderId="11" xfId="0" applyFill="1" applyBorder="1" applyAlignment="1" applyProtection="1">
      <alignment vertical="center"/>
    </xf>
    <xf numFmtId="0" fontId="6" fillId="4" borderId="10" xfId="0" applyFont="1" applyFill="1" applyBorder="1" applyAlignment="1"/>
    <xf numFmtId="0" fontId="6" fillId="4" borderId="11" xfId="0" applyFont="1" applyFill="1" applyBorder="1" applyAlignment="1"/>
    <xf numFmtId="0" fontId="0" fillId="0" borderId="0" xfId="0"/>
    <xf numFmtId="0" fontId="0" fillId="5" borderId="13" xfId="0" applyFill="1" applyBorder="1" applyAlignment="1">
      <alignment vertical="center"/>
    </xf>
    <xf numFmtId="0" fontId="6" fillId="4" borderId="10" xfId="0" applyFont="1" applyFill="1" applyBorder="1" applyAlignment="1" applyProtection="1"/>
    <xf numFmtId="0" fontId="6" fillId="4" borderId="11" xfId="0" applyFont="1" applyFill="1" applyBorder="1" applyAlignment="1" applyProtection="1"/>
    <xf numFmtId="0" fontId="6" fillId="4" borderId="13" xfId="0" applyFont="1" applyFill="1" applyBorder="1" applyAlignment="1" applyProtection="1"/>
    <xf numFmtId="0" fontId="0" fillId="0" borderId="0" xfId="0" applyAlignment="1" applyProtection="1"/>
    <xf numFmtId="0" fontId="6" fillId="5" borderId="10" xfId="0" applyFont="1" applyFill="1" applyBorder="1" applyAlignment="1" applyProtection="1">
      <alignment vertical="center"/>
    </xf>
    <xf numFmtId="0" fontId="6" fillId="5" borderId="11" xfId="0" applyFont="1" applyFill="1" applyBorder="1" applyAlignment="1" applyProtection="1">
      <alignment vertical="center"/>
    </xf>
    <xf numFmtId="0" fontId="6" fillId="5" borderId="13" xfId="0" applyFont="1" applyFill="1" applyBorder="1" applyAlignment="1" applyProtection="1">
      <alignment vertical="center"/>
    </xf>
    <xf numFmtId="0" fontId="0" fillId="0" borderId="0" xfId="0" applyFill="1" applyAlignment="1" applyProtection="1"/>
    <xf numFmtId="0" fontId="3" fillId="0" borderId="0" xfId="0" applyFont="1" applyFill="1" applyAlignment="1" applyProtection="1"/>
    <xf numFmtId="0" fontId="6" fillId="6" borderId="2" xfId="0" applyFont="1" applyFill="1" applyBorder="1" applyAlignment="1" applyProtection="1">
      <alignment vertical="top"/>
    </xf>
    <xf numFmtId="0" fontId="6" fillId="6" borderId="3" xfId="0" applyFont="1" applyFill="1" applyBorder="1" applyAlignment="1" applyProtection="1">
      <alignment vertical="top"/>
    </xf>
    <xf numFmtId="0" fontId="6" fillId="6" borderId="14" xfId="0" applyFont="1" applyFill="1" applyBorder="1" applyAlignment="1" applyProtection="1">
      <alignment vertical="top"/>
    </xf>
    <xf numFmtId="0" fontId="6" fillId="6" borderId="7" xfId="0" applyFont="1" applyFill="1" applyBorder="1" applyAlignment="1" applyProtection="1">
      <alignment vertical="top"/>
    </xf>
    <xf numFmtId="0" fontId="6" fillId="6" borderId="8" xfId="0" applyFont="1" applyFill="1" applyBorder="1" applyAlignment="1" applyProtection="1">
      <alignment vertical="top"/>
    </xf>
    <xf numFmtId="0" fontId="6" fillId="6" borderId="15" xfId="0" applyFont="1" applyFill="1" applyBorder="1" applyAlignment="1" applyProtection="1">
      <alignment vertical="top"/>
    </xf>
    <xf numFmtId="0" fontId="6" fillId="6" borderId="10" xfId="0" applyFont="1" applyFill="1" applyBorder="1" applyAlignment="1" applyProtection="1">
      <alignment vertical="top"/>
    </xf>
    <xf numFmtId="0" fontId="6" fillId="6" borderId="11" xfId="0" applyFont="1" applyFill="1" applyBorder="1" applyAlignment="1" applyProtection="1">
      <alignment vertical="top"/>
    </xf>
    <xf numFmtId="0" fontId="6" fillId="6" borderId="13" xfId="0" applyFont="1" applyFill="1" applyBorder="1" applyAlignment="1" applyProtection="1">
      <alignment vertical="top"/>
    </xf>
    <xf numFmtId="0" fontId="6" fillId="6" borderId="5" xfId="0" applyFont="1" applyFill="1" applyBorder="1" applyAlignment="1" applyProtection="1">
      <alignment vertical="top"/>
    </xf>
    <xf numFmtId="0" fontId="6" fillId="6" borderId="0" xfId="0" applyFont="1" applyFill="1" applyBorder="1" applyAlignment="1" applyProtection="1">
      <alignment vertical="top"/>
    </xf>
    <xf numFmtId="0" fontId="6" fillId="6" borderId="16" xfId="0" applyFont="1" applyFill="1" applyBorder="1" applyAlignment="1" applyProtection="1">
      <alignment vertical="top"/>
    </xf>
    <xf numFmtId="49" fontId="6" fillId="4" borderId="11" xfId="0" applyNumberFormat="1" applyFont="1" applyFill="1" applyBorder="1" applyAlignment="1"/>
    <xf numFmtId="0" fontId="5" fillId="0" borderId="17" xfId="0" applyFont="1" applyFill="1" applyBorder="1" applyAlignment="1" applyProtection="1">
      <alignment horizontal="left" vertical="top" wrapText="1"/>
    </xf>
    <xf numFmtId="0" fontId="5" fillId="0" borderId="0" xfId="0" applyFont="1" applyProtection="1"/>
    <xf numFmtId="0" fontId="6" fillId="5" borderId="2" xfId="0" applyFont="1" applyFill="1" applyBorder="1" applyAlignment="1" applyProtection="1">
      <alignment vertical="center"/>
    </xf>
    <xf numFmtId="0" fontId="6" fillId="5" borderId="3" xfId="0" applyFont="1" applyFill="1" applyBorder="1" applyAlignment="1" applyProtection="1">
      <alignment vertical="center"/>
    </xf>
    <xf numFmtId="0" fontId="6" fillId="5" borderId="14" xfId="0" applyFont="1" applyFill="1" applyBorder="1" applyAlignment="1" applyProtection="1">
      <alignment vertical="center"/>
    </xf>
    <xf numFmtId="0" fontId="3" fillId="0" borderId="17" xfId="0" applyFont="1" applyFill="1" applyBorder="1" applyAlignment="1" applyProtection="1">
      <alignment vertical="top" wrapText="1"/>
      <protection locked="0"/>
    </xf>
    <xf numFmtId="0" fontId="3" fillId="0" borderId="17" xfId="1" applyFont="1" applyFill="1" applyBorder="1" applyAlignment="1">
      <alignment horizontal="left" vertical="top" wrapText="1"/>
    </xf>
    <xf numFmtId="0" fontId="6" fillId="5" borderId="18" xfId="0" applyFont="1" applyFill="1" applyBorder="1" applyAlignment="1" applyProtection="1">
      <alignment horizontal="left" vertical="top" wrapText="1"/>
    </xf>
    <xf numFmtId="0" fontId="5" fillId="0" borderId="0" xfId="0" applyFont="1" applyFill="1" applyAlignment="1" applyProtection="1">
      <alignment horizontal="left" vertical="top" wrapText="1"/>
    </xf>
    <xf numFmtId="10" fontId="6" fillId="5" borderId="18" xfId="0" applyNumberFormat="1" applyFont="1" applyFill="1" applyBorder="1" applyAlignment="1" applyProtection="1">
      <alignment horizontal="left" vertical="top" wrapText="1"/>
    </xf>
    <xf numFmtId="0" fontId="6" fillId="7" borderId="18" xfId="0" applyFont="1" applyFill="1" applyBorder="1" applyAlignment="1" applyProtection="1">
      <alignment horizontal="left" vertical="top" wrapText="1"/>
    </xf>
    <xf numFmtId="0" fontId="6" fillId="8" borderId="18" xfId="0" applyFont="1" applyFill="1" applyBorder="1" applyAlignment="1" applyProtection="1">
      <alignment horizontal="left" vertical="top" wrapText="1"/>
    </xf>
    <xf numFmtId="10" fontId="5" fillId="0" borderId="0" xfId="0" applyNumberFormat="1" applyFont="1" applyFill="1" applyAlignment="1" applyProtection="1">
      <alignment horizontal="left" vertical="top" wrapText="1"/>
    </xf>
    <xf numFmtId="0" fontId="3" fillId="0" borderId="17" xfId="0" applyFont="1" applyFill="1" applyBorder="1" applyAlignment="1" applyProtection="1">
      <alignment horizontal="left" vertical="top" wrapText="1"/>
      <protection locked="0"/>
    </xf>
    <xf numFmtId="0" fontId="3" fillId="0" borderId="1" xfId="0" applyFont="1" applyFill="1" applyBorder="1" applyAlignment="1" applyProtection="1">
      <alignment horizontal="left" vertical="top" wrapText="1"/>
      <protection locked="0"/>
    </xf>
    <xf numFmtId="0" fontId="6" fillId="5" borderId="18" xfId="0" applyFont="1" applyFill="1" applyBorder="1" applyAlignment="1">
      <alignment horizontal="left" vertical="center" wrapText="1"/>
    </xf>
    <xf numFmtId="49" fontId="6" fillId="5" borderId="18" xfId="0" applyNumberFormat="1" applyFont="1" applyFill="1" applyBorder="1" applyAlignment="1">
      <alignment horizontal="left" vertical="center" wrapText="1"/>
    </xf>
    <xf numFmtId="0" fontId="3" fillId="0" borderId="17" xfId="0" applyFont="1" applyBorder="1" applyAlignment="1">
      <alignment horizontal="left" vertical="top"/>
    </xf>
    <xf numFmtId="0" fontId="0" fillId="8" borderId="0" xfId="0" applyFill="1" applyProtection="1"/>
    <xf numFmtId="0" fontId="0" fillId="9" borderId="0" xfId="0" applyFill="1"/>
    <xf numFmtId="0" fontId="6" fillId="9" borderId="3" xfId="0" applyFont="1" applyFill="1" applyBorder="1" applyAlignment="1">
      <alignment vertical="center"/>
    </xf>
    <xf numFmtId="0" fontId="6" fillId="9" borderId="14" xfId="0" applyFont="1" applyFill="1" applyBorder="1" applyAlignment="1">
      <alignment vertical="center"/>
    </xf>
    <xf numFmtId="0" fontId="3" fillId="9" borderId="5" xfId="0" applyFont="1" applyFill="1" applyBorder="1" applyAlignment="1">
      <alignment vertical="top"/>
    </xf>
    <xf numFmtId="0" fontId="3" fillId="9" borderId="0" xfId="0" applyFont="1" applyFill="1" applyBorder="1" applyAlignment="1">
      <alignment vertical="top"/>
    </xf>
    <xf numFmtId="0" fontId="3" fillId="9" borderId="16" xfId="0" applyFont="1" applyFill="1" applyBorder="1" applyAlignment="1">
      <alignment vertical="top"/>
    </xf>
    <xf numFmtId="0" fontId="3" fillId="9" borderId="8" xfId="0" applyFont="1" applyFill="1" applyBorder="1" applyAlignment="1">
      <alignment vertical="top"/>
    </xf>
    <xf numFmtId="0" fontId="3" fillId="9" borderId="15" xfId="0" applyFont="1" applyFill="1" applyBorder="1" applyAlignment="1">
      <alignment vertical="top"/>
    </xf>
    <xf numFmtId="0" fontId="0" fillId="9" borderId="19" xfId="0" applyFill="1" applyBorder="1"/>
    <xf numFmtId="0" fontId="0" fillId="9" borderId="20" xfId="0" applyFill="1" applyBorder="1"/>
    <xf numFmtId="0" fontId="0" fillId="9" borderId="21" xfId="0" applyFill="1" applyBorder="1"/>
    <xf numFmtId="0" fontId="8" fillId="9" borderId="0" xfId="0" applyFont="1" applyFill="1"/>
    <xf numFmtId="0" fontId="6" fillId="9" borderId="22" xfId="0" applyFont="1" applyFill="1" applyBorder="1" applyAlignment="1"/>
    <xf numFmtId="0" fontId="0" fillId="9" borderId="6" xfId="0" applyFill="1" applyBorder="1"/>
    <xf numFmtId="0" fontId="7" fillId="9" borderId="22" xfId="0" applyFont="1" applyFill="1" applyBorder="1" applyAlignment="1">
      <alignment vertical="top"/>
    </xf>
    <xf numFmtId="0" fontId="0" fillId="8" borderId="23" xfId="0" applyFill="1" applyBorder="1"/>
    <xf numFmtId="0" fontId="6" fillId="3" borderId="23" xfId="0" applyFont="1" applyFill="1" applyBorder="1" applyAlignment="1"/>
    <xf numFmtId="0" fontId="0" fillId="8" borderId="24" xfId="0" applyFill="1" applyBorder="1"/>
    <xf numFmtId="0" fontId="6" fillId="3" borderId="25" xfId="0" applyFont="1" applyFill="1" applyBorder="1" applyAlignment="1"/>
    <xf numFmtId="0" fontId="6" fillId="3" borderId="26" xfId="0" applyFont="1" applyFill="1" applyBorder="1" applyAlignment="1"/>
    <xf numFmtId="0" fontId="9" fillId="5" borderId="27" xfId="0" applyFont="1" applyFill="1" applyBorder="1" applyAlignment="1">
      <alignment horizontal="center" vertical="center" wrapText="1"/>
    </xf>
    <xf numFmtId="0" fontId="9" fillId="5" borderId="28" xfId="0" applyFont="1" applyFill="1" applyBorder="1" applyAlignment="1">
      <alignment horizontal="center" vertical="center" wrapText="1"/>
    </xf>
    <xf numFmtId="0" fontId="9" fillId="5" borderId="29" xfId="0" applyFont="1" applyFill="1" applyBorder="1" applyAlignment="1">
      <alignment horizontal="center" vertical="center" wrapText="1"/>
    </xf>
    <xf numFmtId="0" fontId="3" fillId="5" borderId="30" xfId="0" applyFont="1" applyFill="1" applyBorder="1" applyAlignment="1">
      <alignment vertical="center"/>
    </xf>
    <xf numFmtId="0" fontId="9" fillId="5" borderId="1" xfId="0" applyFont="1" applyFill="1" applyBorder="1" applyAlignment="1">
      <alignment horizontal="center" vertical="center"/>
    </xf>
    <xf numFmtId="0" fontId="9" fillId="5" borderId="31" xfId="0" applyFont="1" applyFill="1" applyBorder="1" applyAlignment="1">
      <alignment horizontal="center" vertical="center"/>
    </xf>
    <xf numFmtId="0" fontId="7" fillId="0" borderId="17" xfId="0" applyFont="1" applyBorder="1" applyAlignment="1">
      <alignment horizontal="center" vertical="center"/>
    </xf>
    <xf numFmtId="0" fontId="6" fillId="9" borderId="32" xfId="0" applyFont="1" applyFill="1" applyBorder="1" applyAlignment="1">
      <alignment vertical="center"/>
    </xf>
    <xf numFmtId="0" fontId="6" fillId="9" borderId="33" xfId="0" applyFont="1" applyFill="1" applyBorder="1" applyAlignment="1">
      <alignment vertical="center"/>
    </xf>
    <xf numFmtId="0" fontId="3" fillId="0" borderId="34" xfId="0" applyNumberFormat="1" applyFont="1" applyBorder="1" applyAlignment="1">
      <alignment horizontal="center" vertical="center"/>
    </xf>
    <xf numFmtId="0" fontId="3" fillId="0" borderId="35" xfId="0" applyNumberFormat="1" applyFont="1" applyBorder="1" applyAlignment="1">
      <alignment horizontal="center" vertical="center"/>
    </xf>
    <xf numFmtId="0" fontId="0" fillId="9" borderId="6" xfId="0" applyFill="1" applyBorder="1" applyAlignment="1"/>
    <xf numFmtId="0" fontId="6" fillId="9" borderId="0" xfId="0" applyFont="1" applyFill="1" applyBorder="1"/>
    <xf numFmtId="0" fontId="0" fillId="9" borderId="0" xfId="0" applyFill="1" applyBorder="1"/>
    <xf numFmtId="0" fontId="7" fillId="9" borderId="0" xfId="0" applyFont="1" applyFill="1" applyBorder="1" applyAlignment="1">
      <alignment vertical="top"/>
    </xf>
    <xf numFmtId="0" fontId="6" fillId="3" borderId="36" xfId="0" applyFont="1" applyFill="1" applyBorder="1" applyAlignment="1"/>
    <xf numFmtId="0" fontId="6" fillId="3" borderId="37" xfId="0" applyFont="1" applyFill="1" applyBorder="1" applyAlignment="1"/>
    <xf numFmtId="0" fontId="6" fillId="3" borderId="38" xfId="0" applyFont="1" applyFill="1" applyBorder="1" applyAlignment="1"/>
    <xf numFmtId="0" fontId="0" fillId="9" borderId="22" xfId="0" applyFill="1" applyBorder="1"/>
    <xf numFmtId="0" fontId="9" fillId="5" borderId="39" xfId="0" applyFont="1" applyFill="1" applyBorder="1" applyAlignment="1">
      <alignment horizontal="center" vertical="center"/>
    </xf>
    <xf numFmtId="0" fontId="9" fillId="9" borderId="0" xfId="0" applyFont="1" applyFill="1" applyBorder="1" applyAlignment="1">
      <alignment horizontal="center" vertical="center"/>
    </xf>
    <xf numFmtId="0" fontId="7" fillId="9" borderId="0" xfId="0" applyFont="1" applyFill="1" applyBorder="1" applyAlignment="1">
      <alignment vertical="top" wrapText="1"/>
    </xf>
    <xf numFmtId="0" fontId="3" fillId="0" borderId="17" xfId="0" applyFont="1" applyBorder="1" applyAlignment="1">
      <alignment horizontal="center" vertical="center"/>
    </xf>
    <xf numFmtId="0" fontId="7" fillId="0" borderId="17" xfId="0" applyFont="1" applyFill="1" applyBorder="1" applyAlignment="1">
      <alignment horizontal="center" vertical="center" wrapText="1"/>
    </xf>
    <xf numFmtId="0" fontId="3" fillId="9" borderId="36" xfId="0" applyFont="1" applyFill="1" applyBorder="1" applyAlignment="1"/>
    <xf numFmtId="0" fontId="3" fillId="9" borderId="37" xfId="0" applyFont="1" applyFill="1" applyBorder="1"/>
    <xf numFmtId="2" fontId="6" fillId="0" borderId="38" xfId="0" applyNumberFormat="1" applyFont="1" applyBorder="1" applyAlignment="1">
      <alignment horizontal="center"/>
    </xf>
    <xf numFmtId="0" fontId="0" fillId="9" borderId="40" xfId="0" applyFill="1" applyBorder="1"/>
    <xf numFmtId="0" fontId="0" fillId="9" borderId="23" xfId="0" applyFill="1" applyBorder="1"/>
    <xf numFmtId="0" fontId="7" fillId="9" borderId="23" xfId="0" applyFont="1" applyFill="1" applyBorder="1" applyAlignment="1">
      <alignment vertical="top" wrapText="1"/>
    </xf>
    <xf numFmtId="0" fontId="0" fillId="9" borderId="24" xfId="0" applyFill="1" applyBorder="1"/>
    <xf numFmtId="0" fontId="0" fillId="9" borderId="0" xfId="0" applyFill="1" applyProtection="1"/>
    <xf numFmtId="0" fontId="0" fillId="9" borderId="6" xfId="0" applyFill="1" applyBorder="1" applyProtection="1"/>
    <xf numFmtId="0" fontId="6" fillId="9" borderId="10" xfId="0" applyFont="1" applyFill="1" applyBorder="1" applyAlignment="1" applyProtection="1">
      <alignment vertical="center"/>
    </xf>
    <xf numFmtId="0" fontId="6" fillId="9" borderId="13" xfId="0" applyFont="1" applyFill="1" applyBorder="1" applyAlignment="1" applyProtection="1">
      <alignment vertical="center"/>
    </xf>
    <xf numFmtId="0" fontId="16" fillId="9" borderId="12" xfId="0" applyFont="1" applyFill="1" applyBorder="1" applyAlignment="1" applyProtection="1">
      <alignment vertical="center" wrapText="1"/>
    </xf>
    <xf numFmtId="173" fontId="16" fillId="9" borderId="12" xfId="0" applyNumberFormat="1" applyFont="1" applyFill="1" applyBorder="1" applyAlignment="1" applyProtection="1">
      <alignment vertical="center" wrapText="1"/>
    </xf>
    <xf numFmtId="0" fontId="3" fillId="9" borderId="0" xfId="0" applyFont="1" applyFill="1" applyAlignment="1">
      <alignment vertical="center"/>
    </xf>
    <xf numFmtId="0" fontId="3" fillId="9" borderId="8" xfId="0" applyFont="1" applyFill="1" applyBorder="1" applyAlignment="1" applyProtection="1">
      <alignment horizontal="center" vertical="top"/>
    </xf>
    <xf numFmtId="0" fontId="3" fillId="9" borderId="2" xfId="0" applyFont="1" applyFill="1" applyBorder="1" applyAlignment="1" applyProtection="1">
      <alignment vertical="top"/>
    </xf>
    <xf numFmtId="0" fontId="3" fillId="9" borderId="3" xfId="0" applyFont="1" applyFill="1" applyBorder="1" applyAlignment="1" applyProtection="1">
      <alignment vertical="top"/>
    </xf>
    <xf numFmtId="0" fontId="3" fillId="9" borderId="14" xfId="0" applyFont="1" applyFill="1" applyBorder="1" applyAlignment="1" applyProtection="1">
      <alignment vertical="top"/>
    </xf>
    <xf numFmtId="0" fontId="3" fillId="9" borderId="7" xfId="0" applyFont="1" applyFill="1" applyBorder="1" applyAlignment="1" applyProtection="1">
      <alignment vertical="top"/>
    </xf>
    <xf numFmtId="0" fontId="3" fillId="9" borderId="8" xfId="0" applyFont="1" applyFill="1" applyBorder="1" applyAlignment="1" applyProtection="1">
      <alignment vertical="top"/>
    </xf>
    <xf numFmtId="0" fontId="3" fillId="9" borderId="15" xfId="0" applyFont="1" applyFill="1" applyBorder="1" applyAlignment="1" applyProtection="1">
      <alignment vertical="top"/>
    </xf>
    <xf numFmtId="0" fontId="3" fillId="9" borderId="10" xfId="0" applyFont="1" applyFill="1" applyBorder="1" applyAlignment="1" applyProtection="1">
      <alignment vertical="top"/>
    </xf>
    <xf numFmtId="0" fontId="3" fillId="9" borderId="11" xfId="0" applyFont="1" applyFill="1" applyBorder="1" applyAlignment="1" applyProtection="1">
      <alignment vertical="top"/>
    </xf>
    <xf numFmtId="0" fontId="3" fillId="9" borderId="13" xfId="0" applyFont="1" applyFill="1" applyBorder="1" applyAlignment="1" applyProtection="1">
      <alignment vertical="top"/>
    </xf>
    <xf numFmtId="0" fontId="3" fillId="9" borderId="5" xfId="0" applyFont="1" applyFill="1" applyBorder="1" applyAlignment="1" applyProtection="1">
      <alignment vertical="top"/>
    </xf>
    <xf numFmtId="0" fontId="3" fillId="9" borderId="0" xfId="0" applyFont="1" applyFill="1" applyBorder="1" applyAlignment="1" applyProtection="1">
      <alignment vertical="top"/>
    </xf>
    <xf numFmtId="0" fontId="3" fillId="9" borderId="16" xfId="0" applyFont="1" applyFill="1" applyBorder="1" applyAlignment="1" applyProtection="1">
      <alignment vertical="top"/>
    </xf>
    <xf numFmtId="0" fontId="17" fillId="6" borderId="19" xfId="0" applyFont="1" applyFill="1" applyBorder="1" applyAlignment="1" applyProtection="1">
      <alignment vertical="top"/>
    </xf>
    <xf numFmtId="0" fontId="6" fillId="6" borderId="20" xfId="0" applyFont="1" applyFill="1" applyBorder="1" applyAlignment="1" applyProtection="1">
      <alignment vertical="top"/>
    </xf>
    <xf numFmtId="0" fontId="6" fillId="6" borderId="21" xfId="0" applyFont="1" applyFill="1" applyBorder="1" applyAlignment="1" applyProtection="1">
      <alignment vertical="top"/>
    </xf>
    <xf numFmtId="0" fontId="6" fillId="6" borderId="22" xfId="0" applyFont="1" applyFill="1" applyBorder="1" applyAlignment="1" applyProtection="1">
      <alignment vertical="top"/>
    </xf>
    <xf numFmtId="0" fontId="6" fillId="6" borderId="6" xfId="0" applyFont="1" applyFill="1" applyBorder="1" applyAlignment="1" applyProtection="1">
      <alignment vertical="top"/>
    </xf>
    <xf numFmtId="0" fontId="6" fillId="5" borderId="17" xfId="0" applyFont="1" applyFill="1" applyBorder="1" applyAlignment="1" applyProtection="1">
      <alignment vertical="top" wrapText="1"/>
      <protection locked="0"/>
    </xf>
    <xf numFmtId="0" fontId="3" fillId="0" borderId="17" xfId="1" applyNumberFormat="1" applyBorder="1" applyAlignment="1" applyProtection="1">
      <alignment horizontal="center" vertical="top"/>
    </xf>
    <xf numFmtId="0" fontId="6" fillId="5" borderId="36" xfId="0" applyFont="1" applyFill="1" applyBorder="1" applyAlignment="1"/>
    <xf numFmtId="0" fontId="6" fillId="5" borderId="37" xfId="0" applyFont="1" applyFill="1" applyBorder="1" applyAlignment="1"/>
    <xf numFmtId="0" fontId="6" fillId="5" borderId="38" xfId="0" applyFont="1" applyFill="1" applyBorder="1" applyAlignment="1"/>
    <xf numFmtId="0" fontId="6" fillId="9" borderId="2" xfId="0" applyFont="1" applyFill="1" applyBorder="1" applyAlignment="1">
      <alignment horizontal="left" vertical="center"/>
    </xf>
    <xf numFmtId="0" fontId="3" fillId="9" borderId="5" xfId="0" applyFont="1" applyFill="1" applyBorder="1" applyAlignment="1">
      <alignment horizontal="left" vertical="top"/>
    </xf>
    <xf numFmtId="0" fontId="3" fillId="9" borderId="7" xfId="0" applyFont="1" applyFill="1" applyBorder="1" applyAlignment="1">
      <alignment horizontal="left" vertical="top" indent="1"/>
    </xf>
    <xf numFmtId="0" fontId="6" fillId="3" borderId="40" xfId="0" applyFont="1" applyFill="1" applyBorder="1" applyAlignment="1">
      <alignment vertical="center"/>
    </xf>
    <xf numFmtId="0" fontId="6" fillId="3" borderId="41" xfId="0" applyFont="1" applyFill="1" applyBorder="1" applyAlignment="1">
      <alignment vertical="center"/>
    </xf>
    <xf numFmtId="0" fontId="6" fillId="5" borderId="17" xfId="0" applyFont="1" applyFill="1" applyBorder="1" applyAlignment="1" applyProtection="1">
      <alignment vertical="top" wrapText="1"/>
    </xf>
    <xf numFmtId="0" fontId="6" fillId="6" borderId="36" xfId="0" applyFont="1" applyFill="1" applyBorder="1" applyAlignment="1" applyProtection="1">
      <alignment vertical="top"/>
    </xf>
    <xf numFmtId="0" fontId="6" fillId="6" borderId="37" xfId="0" applyFont="1" applyFill="1" applyBorder="1" applyAlignment="1" applyProtection="1">
      <alignment vertical="top"/>
    </xf>
    <xf numFmtId="0" fontId="6" fillId="6" borderId="42" xfId="0" applyFont="1" applyFill="1" applyBorder="1" applyAlignment="1" applyProtection="1">
      <alignment vertical="top"/>
    </xf>
    <xf numFmtId="0" fontId="3" fillId="9" borderId="43" xfId="0" applyFont="1" applyFill="1" applyBorder="1" applyAlignment="1" applyProtection="1">
      <alignment horizontal="left" vertical="top"/>
    </xf>
    <xf numFmtId="0" fontId="3" fillId="9" borderId="37" xfId="0" applyFont="1" applyFill="1" applyBorder="1" applyAlignment="1" applyProtection="1">
      <alignment horizontal="left" vertical="top"/>
    </xf>
    <xf numFmtId="0" fontId="3" fillId="9" borderId="38" xfId="0" applyFont="1" applyFill="1" applyBorder="1" applyAlignment="1" applyProtection="1">
      <alignment horizontal="left" vertical="top"/>
    </xf>
    <xf numFmtId="0" fontId="17" fillId="6" borderId="36" xfId="0" applyFont="1" applyFill="1" applyBorder="1" applyAlignment="1" applyProtection="1">
      <alignment vertical="top"/>
    </xf>
    <xf numFmtId="0" fontId="6" fillId="6" borderId="38" xfId="0" applyFont="1" applyFill="1" applyBorder="1" applyAlignment="1" applyProtection="1">
      <alignment vertical="top"/>
    </xf>
    <xf numFmtId="0" fontId="10" fillId="0" borderId="17" xfId="0" applyFont="1" applyBorder="1" applyAlignment="1">
      <alignment horizontal="center" vertical="center"/>
    </xf>
    <xf numFmtId="0" fontId="10" fillId="0" borderId="17" xfId="0" applyFont="1" applyBorder="1" applyAlignment="1">
      <alignment horizontal="center" vertical="center" wrapText="1"/>
    </xf>
    <xf numFmtId="9" fontId="10" fillId="0" borderId="17" xfId="0" applyNumberFormat="1" applyFont="1" applyFill="1" applyBorder="1" applyAlignment="1">
      <alignment horizontal="center" vertical="center"/>
    </xf>
    <xf numFmtId="0" fontId="0" fillId="5" borderId="12" xfId="0" applyFill="1" applyBorder="1" applyAlignment="1" applyProtection="1">
      <alignment horizontal="left" vertical="center"/>
    </xf>
    <xf numFmtId="0" fontId="3" fillId="0" borderId="18" xfId="0" applyFont="1" applyBorder="1" applyAlignment="1">
      <alignment horizontal="left" vertical="top"/>
    </xf>
    <xf numFmtId="0" fontId="0" fillId="9" borderId="6" xfId="0" applyFill="1" applyBorder="1" applyAlignment="1" applyProtection="1">
      <alignment horizontal="left"/>
    </xf>
    <xf numFmtId="0" fontId="6" fillId="4" borderId="12" xfId="0" applyFont="1" applyFill="1" applyBorder="1" applyAlignment="1" applyProtection="1">
      <alignment horizontal="left" vertical="center"/>
    </xf>
    <xf numFmtId="0" fontId="6" fillId="9" borderId="10" xfId="0" applyFont="1" applyFill="1" applyBorder="1" applyAlignment="1" applyProtection="1">
      <alignment horizontal="left" vertical="center"/>
    </xf>
    <xf numFmtId="0" fontId="6" fillId="0" borderId="10" xfId="0" applyFont="1" applyBorder="1" applyAlignment="1" applyProtection="1">
      <alignment horizontal="left" vertical="center"/>
    </xf>
    <xf numFmtId="0" fontId="1" fillId="9" borderId="0" xfId="0" applyFont="1" applyFill="1" applyProtection="1"/>
    <xf numFmtId="0" fontId="10" fillId="0" borderId="17" xfId="0" applyFont="1" applyBorder="1" applyAlignment="1">
      <alignment horizontal="center"/>
    </xf>
    <xf numFmtId="0" fontId="18" fillId="9" borderId="0" xfId="0" applyFont="1" applyFill="1"/>
    <xf numFmtId="0" fontId="19" fillId="9" borderId="0" xfId="0" applyFont="1" applyFill="1"/>
    <xf numFmtId="0" fontId="6" fillId="6" borderId="40" xfId="0" applyFont="1" applyFill="1" applyBorder="1" applyAlignment="1" applyProtection="1">
      <alignment vertical="top"/>
    </xf>
    <xf numFmtId="0" fontId="6" fillId="6" borderId="23" xfId="0" applyFont="1" applyFill="1" applyBorder="1" applyAlignment="1" applyProtection="1">
      <alignment vertical="top"/>
    </xf>
    <xf numFmtId="0" fontId="6" fillId="6" borderId="24" xfId="0" applyFont="1" applyFill="1" applyBorder="1" applyAlignment="1" applyProtection="1">
      <alignment vertical="top"/>
    </xf>
    <xf numFmtId="0" fontId="0" fillId="9" borderId="0" xfId="0" applyFill="1" applyAlignment="1" applyProtection="1"/>
    <xf numFmtId="0" fontId="3" fillId="9" borderId="0" xfId="0" applyFont="1" applyFill="1" applyAlignment="1" applyProtection="1"/>
    <xf numFmtId="0" fontId="6" fillId="4" borderId="0" xfId="0" applyFont="1" applyFill="1" applyBorder="1" applyAlignment="1" applyProtection="1">
      <protection locked="0"/>
    </xf>
    <xf numFmtId="0" fontId="6" fillId="4" borderId="37" xfId="0" applyFont="1" applyFill="1" applyBorder="1" applyAlignment="1" applyProtection="1">
      <protection locked="0"/>
    </xf>
    <xf numFmtId="0" fontId="6" fillId="4" borderId="44" xfId="0" applyFont="1" applyFill="1" applyBorder="1" applyAlignment="1" applyProtection="1">
      <protection locked="0"/>
    </xf>
    <xf numFmtId="0" fontId="6" fillId="4" borderId="45" xfId="0" applyFont="1" applyFill="1" applyBorder="1" applyAlignment="1" applyProtection="1">
      <protection locked="0"/>
    </xf>
    <xf numFmtId="0" fontId="6" fillId="4" borderId="23" xfId="0" applyFont="1" applyFill="1" applyBorder="1" applyAlignment="1" applyProtection="1">
      <protection locked="0"/>
    </xf>
    <xf numFmtId="0" fontId="5" fillId="0" borderId="38" xfId="0" applyFont="1" applyFill="1" applyBorder="1" applyAlignment="1" applyProtection="1">
      <alignment horizontal="left" vertical="top" wrapText="1"/>
    </xf>
    <xf numFmtId="0" fontId="0" fillId="8" borderId="0" xfId="0" applyFill="1" applyBorder="1" applyProtection="1"/>
    <xf numFmtId="0" fontId="5" fillId="8" borderId="46" xfId="0" applyFont="1" applyFill="1" applyBorder="1" applyAlignment="1" applyProtection="1">
      <alignment horizontal="left" vertical="top" wrapText="1"/>
    </xf>
    <xf numFmtId="0" fontId="5" fillId="8" borderId="27" xfId="0" applyFont="1" applyFill="1" applyBorder="1" applyAlignment="1" applyProtection="1">
      <alignment horizontal="left" vertical="top" wrapText="1"/>
    </xf>
    <xf numFmtId="10" fontId="5" fillId="9" borderId="0" xfId="0" applyNumberFormat="1" applyFont="1" applyFill="1" applyAlignment="1" applyProtection="1">
      <alignment horizontal="left" vertical="top" wrapText="1"/>
    </xf>
    <xf numFmtId="0" fontId="5" fillId="9" borderId="0" xfId="0" applyFont="1" applyFill="1" applyAlignment="1" applyProtection="1">
      <alignment horizontal="left" vertical="top" wrapText="1"/>
    </xf>
    <xf numFmtId="0" fontId="0" fillId="8" borderId="20" xfId="0" applyFill="1" applyBorder="1" applyProtection="1"/>
    <xf numFmtId="0" fontId="6" fillId="9" borderId="3" xfId="0" applyFont="1" applyFill="1" applyBorder="1" applyAlignment="1" applyProtection="1"/>
    <xf numFmtId="0" fontId="6" fillId="5" borderId="17" xfId="0" applyFont="1" applyFill="1" applyBorder="1" applyAlignment="1" applyProtection="1">
      <alignment horizontal="left" vertical="top" wrapText="1"/>
      <protection locked="0"/>
    </xf>
    <xf numFmtId="0" fontId="6" fillId="4" borderId="0" xfId="0" applyFont="1" applyFill="1" applyBorder="1" applyAlignment="1" applyProtection="1">
      <alignment horizontal="left" vertical="top" wrapText="1"/>
      <protection locked="0"/>
    </xf>
    <xf numFmtId="0" fontId="0" fillId="9" borderId="0" xfId="0" applyFill="1" applyAlignment="1" applyProtection="1">
      <alignment horizontal="left" vertical="top" wrapText="1"/>
    </xf>
    <xf numFmtId="0" fontId="0" fillId="8" borderId="0" xfId="0" applyFill="1" applyAlignment="1" applyProtection="1">
      <alignment horizontal="left" vertical="top" wrapText="1"/>
    </xf>
    <xf numFmtId="0" fontId="0" fillId="0" borderId="0" xfId="0" applyFill="1" applyAlignment="1" applyProtection="1">
      <alignment horizontal="left" vertical="top" wrapText="1"/>
    </xf>
    <xf numFmtId="0" fontId="3" fillId="0" borderId="17" xfId="0" applyFont="1" applyBorder="1" applyAlignment="1" applyProtection="1">
      <alignment horizontal="left" vertical="top" wrapText="1"/>
    </xf>
    <xf numFmtId="0" fontId="5" fillId="8" borderId="0" xfId="0" applyFont="1" applyFill="1" applyAlignment="1" applyProtection="1">
      <alignment horizontal="left" vertical="top" wrapText="1"/>
    </xf>
    <xf numFmtId="0" fontId="5" fillId="0" borderId="0" xfId="0" applyFont="1" applyAlignment="1" applyProtection="1">
      <alignment horizontal="left" vertical="top" wrapText="1"/>
    </xf>
    <xf numFmtId="0" fontId="3" fillId="0" borderId="17" xfId="0" applyFont="1" applyBorder="1" applyAlignment="1">
      <alignment horizontal="center" vertical="center" wrapText="1"/>
    </xf>
    <xf numFmtId="0" fontId="3" fillId="0" borderId="17" xfId="0" applyFont="1" applyFill="1" applyBorder="1" applyAlignment="1" applyProtection="1">
      <alignment vertical="top" wrapText="1"/>
    </xf>
    <xf numFmtId="0" fontId="3" fillId="0" borderId="17" xfId="0" applyFont="1" applyFill="1" applyBorder="1" applyAlignment="1" applyProtection="1">
      <alignment horizontal="left" vertical="top" wrapText="1"/>
    </xf>
    <xf numFmtId="0" fontId="6" fillId="4" borderId="2" xfId="0" applyFont="1" applyFill="1" applyBorder="1" applyAlignment="1" applyProtection="1"/>
    <xf numFmtId="0" fontId="6" fillId="4" borderId="3" xfId="0" applyFont="1" applyFill="1" applyBorder="1" applyAlignment="1" applyProtection="1"/>
    <xf numFmtId="0" fontId="6" fillId="4" borderId="20" xfId="0" applyFont="1" applyFill="1" applyBorder="1" applyAlignment="1" applyProtection="1">
      <protection locked="0"/>
    </xf>
    <xf numFmtId="0" fontId="6" fillId="4" borderId="4" xfId="0" applyFont="1" applyFill="1" applyBorder="1" applyAlignment="1" applyProtection="1">
      <alignment horizontal="left" vertical="top" wrapText="1"/>
      <protection locked="0"/>
    </xf>
    <xf numFmtId="0" fontId="3" fillId="0" borderId="17" xfId="0" applyFont="1" applyFill="1" applyBorder="1" applyProtection="1"/>
    <xf numFmtId="0" fontId="3" fillId="0" borderId="17" xfId="0" applyFont="1" applyBorder="1" applyAlignment="1" applyProtection="1">
      <alignment horizontal="left" vertical="top" wrapText="1"/>
      <protection locked="0"/>
    </xf>
    <xf numFmtId="0" fontId="12" fillId="0" borderId="17" xfId="0" applyFont="1" applyFill="1" applyBorder="1" applyProtection="1"/>
    <xf numFmtId="0" fontId="3" fillId="0" borderId="17" xfId="5" applyFont="1" applyBorder="1" applyAlignment="1" applyProtection="1">
      <alignment vertical="top" wrapText="1"/>
      <protection locked="0"/>
    </xf>
    <xf numFmtId="0" fontId="3" fillId="0" borderId="17" xfId="0" applyFont="1" applyBorder="1" applyAlignment="1" applyProtection="1">
      <alignment vertical="top" wrapText="1"/>
      <protection locked="0"/>
    </xf>
    <xf numFmtId="0" fontId="3" fillId="0" borderId="36" xfId="0" applyFont="1" applyFill="1" applyBorder="1" applyAlignment="1" applyProtection="1">
      <alignment horizontal="left" vertical="top" wrapText="1"/>
    </xf>
    <xf numFmtId="0" fontId="3" fillId="0" borderId="36" xfId="0" applyFont="1" applyFill="1" applyBorder="1" applyAlignment="1" applyProtection="1">
      <alignment vertical="top"/>
      <protection locked="0"/>
    </xf>
    <xf numFmtId="0" fontId="3" fillId="0" borderId="36" xfId="0" applyFont="1" applyFill="1" applyBorder="1" applyAlignment="1" applyProtection="1">
      <alignment vertical="top" wrapText="1"/>
      <protection locked="0"/>
    </xf>
    <xf numFmtId="0" fontId="12" fillId="0" borderId="36" xfId="0" applyFont="1" applyFill="1" applyBorder="1" applyAlignment="1" applyProtection="1">
      <alignment vertical="top"/>
      <protection locked="0"/>
    </xf>
    <xf numFmtId="0" fontId="3" fillId="0" borderId="17" xfId="0" applyFont="1" applyBorder="1" applyAlignment="1">
      <alignment horizontal="left" vertical="top" wrapText="1"/>
    </xf>
    <xf numFmtId="174" fontId="3" fillId="0" borderId="17" xfId="1" applyNumberFormat="1" applyFont="1" applyBorder="1" applyAlignment="1">
      <alignment horizontal="left" vertical="top" wrapText="1"/>
    </xf>
    <xf numFmtId="14" fontId="3" fillId="0" borderId="17" xfId="1" applyNumberFormat="1" applyFont="1" applyBorder="1" applyAlignment="1">
      <alignment horizontal="left" vertical="top" wrapText="1"/>
    </xf>
    <xf numFmtId="49" fontId="3" fillId="0" borderId="17" xfId="1" applyNumberFormat="1" applyFont="1" applyBorder="1" applyAlignment="1">
      <alignment horizontal="left" vertical="top" wrapText="1"/>
    </xf>
    <xf numFmtId="174" fontId="3" fillId="0" borderId="18" xfId="1" applyNumberFormat="1" applyFont="1" applyBorder="1" applyAlignment="1">
      <alignment horizontal="left" vertical="top" wrapText="1"/>
    </xf>
    <xf numFmtId="0" fontId="5" fillId="9" borderId="0" xfId="0" applyFont="1" applyFill="1"/>
    <xf numFmtId="0" fontId="5" fillId="0" borderId="0" xfId="0" applyFont="1"/>
    <xf numFmtId="0" fontId="5" fillId="0" borderId="0" xfId="0" applyFont="1" applyFill="1"/>
    <xf numFmtId="174" fontId="5" fillId="0" borderId="17" xfId="0" applyNumberFormat="1" applyFont="1" applyBorder="1" applyAlignment="1">
      <alignment horizontal="left" vertical="top" wrapText="1"/>
    </xf>
    <xf numFmtId="14" fontId="5" fillId="0" borderId="17" xfId="0" applyNumberFormat="1" applyFont="1" applyBorder="1" applyAlignment="1">
      <alignment horizontal="left" vertical="top" wrapText="1"/>
    </xf>
    <xf numFmtId="0" fontId="5" fillId="9" borderId="17" xfId="0" applyFont="1" applyFill="1" applyBorder="1"/>
    <xf numFmtId="49" fontId="5" fillId="9" borderId="17" xfId="0" applyNumberFormat="1" applyFont="1" applyFill="1" applyBorder="1"/>
    <xf numFmtId="49" fontId="5" fillId="9" borderId="0" xfId="0" applyNumberFormat="1" applyFont="1" applyFill="1"/>
    <xf numFmtId="49" fontId="5" fillId="0" borderId="0" xfId="0" applyNumberFormat="1" applyFont="1"/>
    <xf numFmtId="0" fontId="5" fillId="9" borderId="17" xfId="0" applyFont="1" applyFill="1" applyBorder="1" applyAlignment="1">
      <alignment horizontal="left" vertical="top"/>
    </xf>
    <xf numFmtId="14" fontId="5" fillId="9" borderId="17" xfId="0" applyNumberFormat="1" applyFont="1" applyFill="1" applyBorder="1" applyAlignment="1">
      <alignment horizontal="left"/>
    </xf>
    <xf numFmtId="0" fontId="3" fillId="0" borderId="31" xfId="0" applyFont="1" applyBorder="1" applyAlignment="1" applyProtection="1">
      <alignment horizontal="left" vertical="top" wrapText="1"/>
      <protection locked="0"/>
    </xf>
    <xf numFmtId="14" fontId="3" fillId="0" borderId="31" xfId="0" quotePrefix="1" applyNumberFormat="1" applyFont="1" applyBorder="1" applyAlignment="1" applyProtection="1">
      <alignment horizontal="left" vertical="top" wrapText="1"/>
      <protection locked="0"/>
    </xf>
    <xf numFmtId="172" fontId="3" fillId="0" borderId="31" xfId="0" applyNumberFormat="1"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173" fontId="16" fillId="0" borderId="12" xfId="0" applyNumberFormat="1" applyFont="1" applyBorder="1" applyAlignment="1" applyProtection="1">
      <alignment horizontal="left" vertical="top" wrapText="1"/>
      <protection locked="0"/>
    </xf>
    <xf numFmtId="0" fontId="20" fillId="0" borderId="17" xfId="0" applyFont="1" applyFill="1" applyBorder="1" applyAlignment="1" applyProtection="1">
      <alignment horizontal="left" vertical="top" wrapText="1"/>
    </xf>
    <xf numFmtId="0" fontId="20" fillId="0" borderId="17" xfId="1" applyFont="1" applyFill="1" applyBorder="1" applyAlignment="1">
      <alignment horizontal="left" vertical="top" wrapText="1"/>
    </xf>
    <xf numFmtId="0" fontId="20" fillId="0" borderId="17" xfId="1" applyFont="1" applyBorder="1" applyAlignment="1" applyProtection="1">
      <alignment horizontal="left" vertical="top" wrapText="1"/>
      <protection locked="0"/>
    </xf>
    <xf numFmtId="0" fontId="20" fillId="0" borderId="17" xfId="5" applyFont="1" applyBorder="1" applyAlignment="1" applyProtection="1">
      <alignment horizontal="left" vertical="top" wrapText="1"/>
      <protection locked="0"/>
    </xf>
    <xf numFmtId="0" fontId="20" fillId="0" borderId="17" xfId="0" quotePrefix="1" applyFont="1" applyFill="1" applyBorder="1" applyAlignment="1">
      <alignment horizontal="left" vertical="top" wrapText="1"/>
    </xf>
    <xf numFmtId="0" fontId="20" fillId="0" borderId="17" xfId="5" applyFont="1" applyFill="1" applyBorder="1" applyAlignment="1">
      <alignment horizontal="left" vertical="top" wrapText="1"/>
    </xf>
    <xf numFmtId="0" fontId="20" fillId="0" borderId="17" xfId="0" applyFont="1" applyFill="1" applyBorder="1" applyAlignment="1" applyProtection="1">
      <alignment horizontal="left" vertical="top" wrapText="1"/>
      <protection locked="0"/>
    </xf>
    <xf numFmtId="10" fontId="20" fillId="0" borderId="17" xfId="0" applyNumberFormat="1" applyFont="1" applyFill="1" applyBorder="1" applyAlignment="1" applyProtection="1">
      <alignment horizontal="left" vertical="top" wrapText="1"/>
    </xf>
    <xf numFmtId="0" fontId="20" fillId="0" borderId="17" xfId="0" applyFont="1" applyFill="1" applyBorder="1" applyAlignment="1">
      <alignment vertical="top" wrapText="1"/>
    </xf>
    <xf numFmtId="0" fontId="20" fillId="0" borderId="17" xfId="0" applyFont="1" applyFill="1" applyBorder="1" applyAlignment="1">
      <alignment horizontal="left" vertical="top" wrapText="1"/>
    </xf>
    <xf numFmtId="174" fontId="3" fillId="0" borderId="17" xfId="1" applyNumberFormat="1" applyBorder="1" applyAlignment="1">
      <alignment horizontal="left" vertical="top" wrapText="1"/>
    </xf>
    <xf numFmtId="14" fontId="3" fillId="0" borderId="17" xfId="1" applyNumberFormat="1" applyBorder="1" applyAlignment="1">
      <alignment horizontal="left" vertical="top" wrapText="1"/>
    </xf>
    <xf numFmtId="0" fontId="3" fillId="0" borderId="17" xfId="1" applyFont="1" applyBorder="1" applyAlignment="1">
      <alignment horizontal="left" vertical="top"/>
    </xf>
    <xf numFmtId="0" fontId="3" fillId="0" borderId="17" xfId="3" applyFont="1" applyBorder="1" applyAlignment="1">
      <alignment vertical="top" wrapText="1"/>
    </xf>
    <xf numFmtId="0" fontId="3" fillId="9" borderId="17" xfId="0" applyFont="1" applyFill="1" applyBorder="1" applyAlignment="1" applyProtection="1">
      <alignment horizontal="left" vertical="top" wrapText="1"/>
      <protection locked="0"/>
    </xf>
    <xf numFmtId="0" fontId="21" fillId="10" borderId="17" xfId="0" applyFont="1" applyFill="1" applyBorder="1" applyAlignment="1">
      <alignment wrapText="1"/>
    </xf>
    <xf numFmtId="0" fontId="15" fillId="10" borderId="17" xfId="0" applyFont="1" applyFill="1" applyBorder="1" applyAlignment="1">
      <alignment horizontal="center" wrapText="1"/>
    </xf>
    <xf numFmtId="14" fontId="0" fillId="0" borderId="0" xfId="0" applyNumberFormat="1"/>
    <xf numFmtId="0" fontId="13" fillId="9" borderId="17" xfId="0" applyFont="1" applyFill="1" applyBorder="1" applyAlignment="1">
      <alignment horizontal="left" vertical="center" wrapText="1"/>
    </xf>
    <xf numFmtId="0" fontId="13" fillId="9" borderId="17" xfId="0" applyFont="1" applyFill="1" applyBorder="1" applyAlignment="1">
      <alignment horizontal="center" wrapText="1"/>
    </xf>
    <xf numFmtId="0" fontId="6" fillId="7" borderId="17" xfId="0" applyFont="1" applyFill="1" applyBorder="1" applyAlignment="1" applyProtection="1">
      <alignment horizontal="left" vertical="top" wrapText="1"/>
    </xf>
    <xf numFmtId="0" fontId="6" fillId="7" borderId="17" xfId="7" applyFont="1" applyFill="1" applyBorder="1" applyAlignment="1" applyProtection="1">
      <alignment horizontal="left" vertical="top" wrapText="1"/>
    </xf>
    <xf numFmtId="0" fontId="5" fillId="9" borderId="17" xfId="0" applyFont="1" applyFill="1" applyBorder="1" applyAlignment="1" applyProtection="1">
      <alignment horizontal="left" vertical="top" wrapText="1"/>
    </xf>
    <xf numFmtId="14" fontId="5" fillId="9" borderId="17" xfId="0" applyNumberFormat="1" applyFont="1" applyFill="1" applyBorder="1" applyAlignment="1">
      <alignment horizontal="left" vertical="top"/>
    </xf>
    <xf numFmtId="0" fontId="7" fillId="9" borderId="46" xfId="0" applyFont="1" applyFill="1" applyBorder="1" applyAlignment="1">
      <alignment horizontal="left" vertical="top" wrapText="1"/>
    </xf>
    <xf numFmtId="0" fontId="3" fillId="0" borderId="19" xfId="0" applyFont="1" applyFill="1" applyBorder="1" applyAlignment="1" applyProtection="1">
      <alignment horizontal="left" vertical="top" wrapText="1"/>
    </xf>
    <xf numFmtId="0" fontId="3" fillId="0" borderId="20" xfId="0" applyFont="1" applyFill="1" applyBorder="1" applyAlignment="1" applyProtection="1">
      <alignment horizontal="left" vertical="top" wrapText="1"/>
    </xf>
    <xf numFmtId="0" fontId="3" fillId="0" borderId="21" xfId="0" applyFont="1" applyFill="1" applyBorder="1" applyAlignment="1" applyProtection="1">
      <alignment horizontal="left" vertical="top" wrapText="1"/>
    </xf>
    <xf numFmtId="0" fontId="3" fillId="0" borderId="40" xfId="0" applyFont="1" applyFill="1" applyBorder="1" applyAlignment="1" applyProtection="1">
      <alignment horizontal="left" vertical="top" wrapText="1"/>
    </xf>
    <xf numFmtId="0" fontId="3" fillId="0" borderId="23" xfId="0" applyFont="1" applyFill="1" applyBorder="1" applyAlignment="1" applyProtection="1">
      <alignment horizontal="left" vertical="top" wrapText="1"/>
    </xf>
    <xf numFmtId="0" fontId="3" fillId="0" borderId="24" xfId="0" applyFont="1" applyFill="1" applyBorder="1" applyAlignment="1" applyProtection="1">
      <alignment horizontal="left" vertical="top" wrapText="1"/>
    </xf>
    <xf numFmtId="0" fontId="6" fillId="6" borderId="19" xfId="0" applyFont="1" applyFill="1" applyBorder="1" applyAlignment="1" applyProtection="1">
      <alignment horizontal="left" vertical="top"/>
    </xf>
    <xf numFmtId="0" fontId="6" fillId="6" borderId="20" xfId="0" applyFont="1" applyFill="1" applyBorder="1" applyAlignment="1" applyProtection="1">
      <alignment horizontal="left" vertical="top"/>
    </xf>
    <xf numFmtId="0" fontId="6" fillId="6" borderId="21" xfId="0" applyFont="1" applyFill="1" applyBorder="1" applyAlignment="1" applyProtection="1">
      <alignment horizontal="left" vertical="top"/>
    </xf>
    <xf numFmtId="0" fontId="6" fillId="6" borderId="40" xfId="0" applyFont="1" applyFill="1" applyBorder="1" applyAlignment="1" applyProtection="1">
      <alignment horizontal="left" vertical="top"/>
    </xf>
    <xf numFmtId="0" fontId="6" fillId="6" borderId="23" xfId="0" applyFont="1" applyFill="1" applyBorder="1" applyAlignment="1" applyProtection="1">
      <alignment horizontal="left" vertical="top"/>
    </xf>
    <xf numFmtId="0" fontId="6" fillId="6" borderId="24" xfId="0" applyFont="1" applyFill="1" applyBorder="1" applyAlignment="1" applyProtection="1">
      <alignment horizontal="left" vertical="top"/>
    </xf>
    <xf numFmtId="0" fontId="3" fillId="9" borderId="19" xfId="0" applyFont="1" applyFill="1" applyBorder="1" applyAlignment="1" applyProtection="1">
      <alignment horizontal="left" vertical="top" wrapText="1"/>
    </xf>
    <xf numFmtId="0" fontId="3" fillId="9" borderId="20" xfId="0" applyFont="1" applyFill="1" applyBorder="1" applyAlignment="1" applyProtection="1">
      <alignment horizontal="left" vertical="top" wrapText="1"/>
    </xf>
    <xf numFmtId="0" fontId="3" fillId="9" borderId="21" xfId="0" applyFont="1" applyFill="1" applyBorder="1" applyAlignment="1" applyProtection="1">
      <alignment horizontal="left" vertical="top" wrapText="1"/>
    </xf>
    <xf numFmtId="0" fontId="3" fillId="9" borderId="40" xfId="0" applyFont="1" applyFill="1" applyBorder="1" applyAlignment="1" applyProtection="1">
      <alignment horizontal="left" vertical="top" wrapText="1"/>
    </xf>
    <xf numFmtId="0" fontId="3" fillId="9" borderId="23" xfId="0" applyFont="1" applyFill="1" applyBorder="1" applyAlignment="1" applyProtection="1">
      <alignment horizontal="left" vertical="top" wrapText="1"/>
    </xf>
    <xf numFmtId="0" fontId="3" fillId="9" borderId="24" xfId="0" applyFont="1" applyFill="1" applyBorder="1" applyAlignment="1" applyProtection="1">
      <alignment horizontal="left" vertical="top" wrapText="1"/>
    </xf>
    <xf numFmtId="0" fontId="3" fillId="0" borderId="22" xfId="0" applyFont="1" applyFill="1" applyBorder="1" applyAlignment="1" applyProtection="1">
      <alignment horizontal="left" vertical="top" wrapText="1"/>
    </xf>
    <xf numFmtId="0" fontId="3" fillId="0" borderId="0" xfId="0" applyFont="1" applyFill="1" applyBorder="1" applyAlignment="1" applyProtection="1">
      <alignment horizontal="left" vertical="top" wrapText="1"/>
    </xf>
    <xf numFmtId="0" fontId="3" fillId="0" borderId="6" xfId="0" applyFont="1" applyFill="1" applyBorder="1" applyAlignment="1" applyProtection="1">
      <alignment horizontal="left" vertical="top" wrapText="1"/>
    </xf>
    <xf numFmtId="0" fontId="3" fillId="9" borderId="2" xfId="0" applyFont="1" applyFill="1" applyBorder="1" applyAlignment="1" applyProtection="1">
      <alignment horizontal="left" vertical="top" wrapText="1"/>
    </xf>
    <xf numFmtId="0" fontId="3" fillId="9" borderId="3" xfId="0" applyFont="1" applyFill="1" applyBorder="1" applyAlignment="1" applyProtection="1">
      <alignment horizontal="left" vertical="top"/>
    </xf>
    <xf numFmtId="0" fontId="3" fillId="9" borderId="14" xfId="0" applyFont="1" applyFill="1" applyBorder="1" applyAlignment="1" applyProtection="1">
      <alignment horizontal="left" vertical="top"/>
    </xf>
    <xf numFmtId="0" fontId="3" fillId="9" borderId="5" xfId="0" applyFont="1" applyFill="1" applyBorder="1" applyAlignment="1" applyProtection="1">
      <alignment horizontal="left" vertical="top"/>
    </xf>
    <xf numFmtId="0" fontId="3" fillId="9" borderId="0" xfId="0" applyFont="1" applyFill="1" applyBorder="1" applyAlignment="1" applyProtection="1">
      <alignment horizontal="left" vertical="top"/>
    </xf>
    <xf numFmtId="0" fontId="3" fillId="9" borderId="16" xfId="0" applyFont="1" applyFill="1" applyBorder="1" applyAlignment="1" applyProtection="1">
      <alignment horizontal="left" vertical="top"/>
    </xf>
    <xf numFmtId="0" fontId="3" fillId="9" borderId="22" xfId="0" applyFont="1" applyFill="1" applyBorder="1" applyAlignment="1" applyProtection="1">
      <alignment horizontal="left" vertical="top" wrapText="1"/>
    </xf>
    <xf numFmtId="0" fontId="3" fillId="9" borderId="0" xfId="0" applyFont="1" applyFill="1" applyBorder="1" applyAlignment="1" applyProtection="1">
      <alignment horizontal="left" vertical="top" wrapText="1"/>
    </xf>
    <xf numFmtId="0" fontId="3" fillId="9" borderId="6" xfId="0" applyFont="1" applyFill="1" applyBorder="1" applyAlignment="1" applyProtection="1">
      <alignment horizontal="left" vertical="top" wrapText="1"/>
    </xf>
  </cellXfs>
  <cellStyles count="8">
    <cellStyle name="Normal" xfId="0" builtinId="0"/>
    <cellStyle name="Normal 2" xfId="1"/>
    <cellStyle name="Normal 2 2" xfId="2"/>
    <cellStyle name="Normal 257" xfId="3"/>
    <cellStyle name="Normal 3" xfId="4"/>
    <cellStyle name="Normal 4" xfId="5"/>
    <cellStyle name="Normal 5" xfId="6"/>
    <cellStyle name="Normal 6" xfId="7"/>
  </cellStyles>
  <dxfs count="30">
    <dxf>
      <font>
        <condense val="0"/>
        <extend val="0"/>
        <color indexed="16"/>
      </font>
      <fill>
        <patternFill>
          <bgColor indexed="43"/>
        </patternFill>
      </fill>
    </dxf>
    <dxf>
      <font>
        <condense val="0"/>
        <extend val="0"/>
        <color indexed="42"/>
      </font>
      <fill>
        <patternFill>
          <bgColor indexed="17"/>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b/>
        <i val="0"/>
        <color rgb="FFFF0000"/>
      </font>
      <fill>
        <patternFill>
          <bgColor rgb="FFFFFF00"/>
        </patternFill>
      </fill>
    </dxf>
    <dxf>
      <font>
        <color theme="0"/>
      </font>
    </dxf>
    <dxf>
      <font>
        <color theme="0"/>
      </font>
    </dxf>
    <dxf>
      <font>
        <condense val="0"/>
        <extend val="0"/>
        <color indexed="10"/>
      </font>
      <fill>
        <patternFill>
          <bgColor indexed="43"/>
        </patternFill>
      </fill>
    </dxf>
    <dxf>
      <fill>
        <patternFill>
          <bgColor rgb="FFFFFF00"/>
        </patternFill>
      </fill>
    </dxf>
    <dxf>
      <fill>
        <patternFill>
          <bgColor rgb="FFFFFF00"/>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1E5FE"/>
      <rgbColor rgb="00A4BED4"/>
      <rgbColor rgb="00E3E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2131</xdr:colOff>
      <xdr:row>0</xdr:row>
      <xdr:rowOff>133350</xdr:rowOff>
    </xdr:from>
    <xdr:to>
      <xdr:col>3</xdr:col>
      <xdr:colOff>2131</xdr:colOff>
      <xdr:row>7</xdr:row>
      <xdr:rowOff>2994</xdr:rowOff>
    </xdr:to>
    <xdr:pic>
      <xdr:nvPicPr>
        <xdr:cNvPr id="2" name="Picture 1" descr="The official logo of the IRS" title="IRS Logo">
          <a:extLst>
            <a:ext uri="{FF2B5EF4-FFF2-40B4-BE49-F238E27FC236}">
              <a16:creationId xmlns:a16="http://schemas.microsoft.com/office/drawing/2014/main" id="{825EE1C4-DBE1-4DB6-B9F8-5EB5869ACE37}"/>
            </a:ext>
          </a:extLst>
        </xdr:cNvPr>
        <xdr:cNvPicPr>
          <a:picLocks noChangeAspect="1"/>
        </xdr:cNvPicPr>
      </xdr:nvPicPr>
      <xdr:blipFill>
        <a:blip xmlns:r="http://schemas.openxmlformats.org/officeDocument/2006/relationships" r:embed="rId1"/>
        <a:srcRect/>
        <a:stretch>
          <a:fillRect/>
        </a:stretch>
      </xdr:blipFill>
      <xdr:spPr bwMode="auto">
        <a:xfrm>
          <a:off x="7077075" y="76200"/>
          <a:ext cx="1190625" cy="1152525"/>
        </a:xfrm>
        <a:prstGeom prst="rect">
          <a:avLst/>
        </a:prstGeom>
        <a:noFill/>
        <a:ln>
          <a:noFill/>
        </a:ln>
      </xdr:spPr>
    </xdr:pic>
    <xdr:clientData/>
  </xdr:twoCellAnchor>
  <xdr:twoCellAnchor editAs="oneCell">
    <xdr:from>
      <xdr:col>2</xdr:col>
      <xdr:colOff>5777707</xdr:colOff>
      <xdr:row>0</xdr:row>
      <xdr:rowOff>41275</xdr:rowOff>
    </xdr:from>
    <xdr:to>
      <xdr:col>2</xdr:col>
      <xdr:colOff>6964429</xdr:colOff>
      <xdr:row>6</xdr:row>
      <xdr:rowOff>37780</xdr:rowOff>
    </xdr:to>
    <xdr:pic>
      <xdr:nvPicPr>
        <xdr:cNvPr id="3" name="Picture 2" descr="The official logo of the IRS" title="IRS Logo">
          <a:extLst>
            <a:ext uri="{FF2B5EF4-FFF2-40B4-BE49-F238E27FC236}">
              <a16:creationId xmlns:a16="http://schemas.microsoft.com/office/drawing/2014/main" id="{B6D638C2-7460-4C53-B460-09A9BBA2F5A8}"/>
            </a:ext>
          </a:extLst>
        </xdr:cNvPr>
        <xdr:cNvPicPr/>
      </xdr:nvPicPr>
      <xdr:blipFill>
        <a:blip xmlns:r="http://schemas.openxmlformats.org/officeDocument/2006/relationships" r:embed="rId1"/>
        <a:srcRect/>
        <a:stretch>
          <a:fillRect/>
        </a:stretch>
      </xdr:blipFill>
      <xdr:spPr bwMode="auto">
        <a:xfrm>
          <a:off x="7298532" y="47625"/>
          <a:ext cx="1186815" cy="115697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N307"/>
  <sheetViews>
    <sheetView tabSelected="1" zoomScale="80" zoomScaleNormal="80" workbookViewId="0">
      <selection activeCell="C29" sqref="C29"/>
    </sheetView>
  </sheetViews>
  <sheetFormatPr defaultColWidth="11.42578125" defaultRowHeight="15" x14ac:dyDescent="0.25"/>
  <cols>
    <col min="1" max="2" width="11.42578125" style="1" customWidth="1"/>
    <col min="3" max="3" width="108.28515625" style="1" customWidth="1"/>
    <col min="4" max="40" width="11.42578125" style="126"/>
    <col min="41" max="16384" width="11.42578125" style="1"/>
  </cols>
  <sheetData>
    <row r="1" spans="1:3" ht="15.75" x14ac:dyDescent="0.25">
      <c r="A1" s="2" t="s">
        <v>0</v>
      </c>
      <c r="B1" s="3"/>
      <c r="C1" s="4"/>
    </row>
    <row r="2" spans="1:3" ht="15.75" x14ac:dyDescent="0.25">
      <c r="A2" s="5" t="s">
        <v>1</v>
      </c>
      <c r="B2" s="6"/>
      <c r="C2" s="7"/>
    </row>
    <row r="3" spans="1:3" x14ac:dyDescent="0.25">
      <c r="A3" s="8"/>
      <c r="B3" s="9"/>
      <c r="C3" s="10"/>
    </row>
    <row r="4" spans="1:3" x14ac:dyDescent="0.25">
      <c r="A4" s="8" t="s">
        <v>848</v>
      </c>
      <c r="B4" s="11"/>
      <c r="C4" s="12"/>
    </row>
    <row r="5" spans="1:3" x14ac:dyDescent="0.25">
      <c r="A5" s="8" t="s">
        <v>2595</v>
      </c>
      <c r="B5" s="11"/>
      <c r="C5" s="12"/>
    </row>
    <row r="6" spans="1:3" x14ac:dyDescent="0.25">
      <c r="A6" s="8" t="s">
        <v>2596</v>
      </c>
      <c r="B6" s="11"/>
      <c r="C6" s="12"/>
    </row>
    <row r="7" spans="1:3" x14ac:dyDescent="0.25">
      <c r="A7" s="13"/>
      <c r="B7" s="14"/>
      <c r="C7" s="15"/>
    </row>
    <row r="8" spans="1:3" ht="18" customHeight="1" x14ac:dyDescent="0.25">
      <c r="A8" s="16" t="s">
        <v>2</v>
      </c>
      <c r="B8" s="17"/>
      <c r="C8" s="18"/>
    </row>
    <row r="9" spans="1:3" ht="12.75" customHeight="1" x14ac:dyDescent="0.25">
      <c r="A9" s="19" t="s">
        <v>3</v>
      </c>
      <c r="B9" s="20"/>
      <c r="C9" s="21"/>
    </row>
    <row r="10" spans="1:3" x14ac:dyDescent="0.25">
      <c r="A10" s="19" t="s">
        <v>4</v>
      </c>
      <c r="B10" s="20"/>
      <c r="C10" s="21"/>
    </row>
    <row r="11" spans="1:3" x14ac:dyDescent="0.25">
      <c r="A11" s="19" t="s">
        <v>5</v>
      </c>
      <c r="B11" s="20"/>
      <c r="C11" s="21"/>
    </row>
    <row r="12" spans="1:3" x14ac:dyDescent="0.25">
      <c r="A12" s="19" t="s">
        <v>6</v>
      </c>
      <c r="B12" s="20"/>
      <c r="C12" s="21"/>
    </row>
    <row r="13" spans="1:3" x14ac:dyDescent="0.25">
      <c r="A13" s="19" t="s">
        <v>7</v>
      </c>
      <c r="B13" s="20"/>
      <c r="C13" s="21"/>
    </row>
    <row r="14" spans="1:3" ht="4.5" customHeight="1" x14ac:dyDescent="0.25">
      <c r="A14" s="22"/>
      <c r="B14" s="23"/>
      <c r="C14" s="24"/>
    </row>
    <row r="15" spans="1:3" x14ac:dyDescent="0.25">
      <c r="A15" s="126"/>
      <c r="B15" s="126"/>
      <c r="C15" s="127"/>
    </row>
    <row r="16" spans="1:3" x14ac:dyDescent="0.25">
      <c r="A16" s="25" t="s">
        <v>8</v>
      </c>
      <c r="B16" s="26"/>
      <c r="C16" s="27"/>
    </row>
    <row r="17" spans="1:3" x14ac:dyDescent="0.25">
      <c r="A17" s="177" t="s">
        <v>9</v>
      </c>
      <c r="B17" s="129"/>
      <c r="C17" s="241"/>
    </row>
    <row r="18" spans="1:3" x14ac:dyDescent="0.25">
      <c r="A18" s="177" t="s">
        <v>10</v>
      </c>
      <c r="B18" s="129"/>
      <c r="C18" s="241"/>
    </row>
    <row r="19" spans="1:3" x14ac:dyDescent="0.25">
      <c r="A19" s="177" t="s">
        <v>11</v>
      </c>
      <c r="B19" s="129"/>
      <c r="C19" s="241"/>
    </row>
    <row r="20" spans="1:3" x14ac:dyDescent="0.25">
      <c r="A20" s="177" t="s">
        <v>12</v>
      </c>
      <c r="B20" s="129"/>
      <c r="C20" s="242"/>
    </row>
    <row r="21" spans="1:3" x14ac:dyDescent="0.25">
      <c r="A21" s="177" t="s">
        <v>13</v>
      </c>
      <c r="B21" s="129"/>
      <c r="C21" s="243"/>
    </row>
    <row r="22" spans="1:3" x14ac:dyDescent="0.25">
      <c r="A22" s="177" t="s">
        <v>14</v>
      </c>
      <c r="B22" s="129"/>
      <c r="C22" s="241"/>
    </row>
    <row r="23" spans="1:3" x14ac:dyDescent="0.25">
      <c r="A23" s="177" t="s">
        <v>15</v>
      </c>
      <c r="B23" s="129"/>
      <c r="C23" s="241"/>
    </row>
    <row r="24" spans="1:3" x14ac:dyDescent="0.25">
      <c r="A24" s="177" t="s">
        <v>16</v>
      </c>
      <c r="B24" s="129"/>
      <c r="C24" s="241"/>
    </row>
    <row r="25" spans="1:3" x14ac:dyDescent="0.25">
      <c r="A25" s="177" t="s">
        <v>17</v>
      </c>
      <c r="B25" s="129"/>
      <c r="C25" s="241"/>
    </row>
    <row r="26" spans="1:3" x14ac:dyDescent="0.25">
      <c r="A26" s="178" t="s">
        <v>1444</v>
      </c>
      <c r="B26" s="129"/>
      <c r="C26" s="241"/>
    </row>
    <row r="27" spans="1:3" x14ac:dyDescent="0.25">
      <c r="A27" s="178" t="s">
        <v>1445</v>
      </c>
      <c r="B27" s="129"/>
      <c r="C27" s="241"/>
    </row>
    <row r="28" spans="1:3" x14ac:dyDescent="0.25">
      <c r="A28" s="126"/>
      <c r="B28" s="126"/>
      <c r="C28" s="175"/>
    </row>
    <row r="29" spans="1:3" x14ac:dyDescent="0.25">
      <c r="A29" s="25" t="s">
        <v>18</v>
      </c>
      <c r="B29" s="26"/>
      <c r="C29" s="176"/>
    </row>
    <row r="30" spans="1:3" x14ac:dyDescent="0.25">
      <c r="A30" s="28"/>
      <c r="B30" s="29"/>
      <c r="C30" s="173"/>
    </row>
    <row r="31" spans="1:3" x14ac:dyDescent="0.25">
      <c r="A31" s="128" t="s">
        <v>19</v>
      </c>
      <c r="B31" s="130"/>
      <c r="C31" s="244"/>
    </row>
    <row r="32" spans="1:3" x14ac:dyDescent="0.25">
      <c r="A32" s="128" t="s">
        <v>20</v>
      </c>
      <c r="B32" s="130"/>
      <c r="C32" s="244"/>
    </row>
    <row r="33" spans="1:3" ht="12.75" customHeight="1" x14ac:dyDescent="0.25">
      <c r="A33" s="128" t="s">
        <v>21</v>
      </c>
      <c r="B33" s="130"/>
      <c r="C33" s="244"/>
    </row>
    <row r="34" spans="1:3" ht="12.75" customHeight="1" x14ac:dyDescent="0.25">
      <c r="A34" s="128" t="s">
        <v>22</v>
      </c>
      <c r="B34" s="131"/>
      <c r="C34" s="245"/>
    </row>
    <row r="35" spans="1:3" x14ac:dyDescent="0.25">
      <c r="A35" s="128" t="s">
        <v>23</v>
      </c>
      <c r="B35" s="130"/>
      <c r="C35" s="244"/>
    </row>
    <row r="36" spans="1:3" x14ac:dyDescent="0.25">
      <c r="A36" s="28"/>
      <c r="B36" s="29"/>
      <c r="C36" s="173"/>
    </row>
    <row r="37" spans="1:3" x14ac:dyDescent="0.25">
      <c r="A37" s="128" t="s">
        <v>19</v>
      </c>
      <c r="B37" s="130"/>
      <c r="C37" s="244"/>
    </row>
    <row r="38" spans="1:3" x14ac:dyDescent="0.25">
      <c r="A38" s="128" t="s">
        <v>20</v>
      </c>
      <c r="B38" s="130"/>
      <c r="C38" s="244"/>
    </row>
    <row r="39" spans="1:3" x14ac:dyDescent="0.25">
      <c r="A39" s="128" t="s">
        <v>21</v>
      </c>
      <c r="B39" s="130"/>
      <c r="C39" s="244"/>
    </row>
    <row r="40" spans="1:3" x14ac:dyDescent="0.25">
      <c r="A40" s="128" t="s">
        <v>22</v>
      </c>
      <c r="B40" s="131"/>
      <c r="C40" s="245"/>
    </row>
    <row r="41" spans="1:3" x14ac:dyDescent="0.25">
      <c r="A41" s="128" t="s">
        <v>23</v>
      </c>
      <c r="B41" s="130"/>
      <c r="C41" s="244"/>
    </row>
    <row r="42" spans="1:3" x14ac:dyDescent="0.25">
      <c r="A42" s="126"/>
      <c r="B42" s="126"/>
      <c r="C42" s="126"/>
    </row>
    <row r="43" spans="1:3" x14ac:dyDescent="0.25">
      <c r="A43" s="132" t="s">
        <v>24</v>
      </c>
      <c r="B43" s="126"/>
      <c r="C43" s="126"/>
    </row>
    <row r="44" spans="1:3" x14ac:dyDescent="0.25">
      <c r="A44" s="132" t="s">
        <v>25</v>
      </c>
      <c r="B44" s="126"/>
      <c r="C44" s="126"/>
    </row>
    <row r="45" spans="1:3" x14ac:dyDescent="0.25">
      <c r="A45" s="132" t="s">
        <v>26</v>
      </c>
      <c r="B45" s="126"/>
      <c r="C45" s="126"/>
    </row>
    <row r="46" spans="1:3" x14ac:dyDescent="0.25">
      <c r="A46" s="126"/>
      <c r="B46" s="126"/>
      <c r="C46" s="126"/>
    </row>
    <row r="47" spans="1:3" ht="12.75" hidden="1" customHeight="1" x14ac:dyDescent="0.25">
      <c r="A47" s="179" t="s">
        <v>1446</v>
      </c>
      <c r="B47" s="126"/>
      <c r="C47" s="126"/>
    </row>
    <row r="48" spans="1:3" ht="12.75" hidden="1" customHeight="1" x14ac:dyDescent="0.25">
      <c r="A48" s="179" t="s">
        <v>1447</v>
      </c>
      <c r="B48" s="126"/>
      <c r="C48" s="126"/>
    </row>
    <row r="49" spans="1:3" ht="12.75" hidden="1" customHeight="1" x14ac:dyDescent="0.25">
      <c r="A49" s="179" t="s">
        <v>1448</v>
      </c>
      <c r="B49" s="126"/>
      <c r="C49" s="126"/>
    </row>
    <row r="50" spans="1:3" x14ac:dyDescent="0.25">
      <c r="A50" s="126"/>
      <c r="B50" s="126"/>
      <c r="C50" s="126"/>
    </row>
    <row r="51" spans="1:3" x14ac:dyDescent="0.25">
      <c r="A51" s="126"/>
      <c r="B51" s="126"/>
      <c r="C51" s="126"/>
    </row>
    <row r="52" spans="1:3" x14ac:dyDescent="0.25">
      <c r="A52" s="126"/>
      <c r="B52" s="126"/>
      <c r="C52" s="126"/>
    </row>
    <row r="53" spans="1:3" x14ac:dyDescent="0.25">
      <c r="A53" s="126"/>
      <c r="B53" s="126"/>
      <c r="C53" s="126"/>
    </row>
    <row r="54" spans="1:3" x14ac:dyDescent="0.25">
      <c r="A54" s="126"/>
      <c r="B54" s="126"/>
      <c r="C54" s="126"/>
    </row>
    <row r="55" spans="1:3" x14ac:dyDescent="0.25">
      <c r="A55" s="126"/>
      <c r="B55" s="126"/>
      <c r="C55" s="126"/>
    </row>
    <row r="56" spans="1:3" x14ac:dyDescent="0.25">
      <c r="A56" s="126"/>
      <c r="B56" s="126"/>
      <c r="C56" s="126"/>
    </row>
    <row r="57" spans="1:3" x14ac:dyDescent="0.25">
      <c r="A57" s="126"/>
      <c r="B57" s="126"/>
      <c r="C57" s="126"/>
    </row>
    <row r="58" spans="1:3" x14ac:dyDescent="0.25">
      <c r="A58" s="126"/>
      <c r="B58" s="126"/>
      <c r="C58" s="126"/>
    </row>
    <row r="59" spans="1:3" x14ac:dyDescent="0.25">
      <c r="A59" s="126"/>
      <c r="B59" s="126"/>
      <c r="C59" s="126"/>
    </row>
    <row r="60" spans="1:3" x14ac:dyDescent="0.25">
      <c r="A60" s="126"/>
      <c r="B60" s="126"/>
      <c r="C60" s="126"/>
    </row>
    <row r="61" spans="1:3" x14ac:dyDescent="0.25">
      <c r="A61" s="126"/>
      <c r="B61" s="126"/>
      <c r="C61" s="126"/>
    </row>
    <row r="62" spans="1:3" x14ac:dyDescent="0.25">
      <c r="A62" s="126"/>
      <c r="B62" s="126"/>
      <c r="C62" s="126"/>
    </row>
    <row r="63" spans="1:3" x14ac:dyDescent="0.25">
      <c r="A63" s="126"/>
      <c r="B63" s="126"/>
      <c r="C63" s="126"/>
    </row>
    <row r="64" spans="1:3" x14ac:dyDescent="0.25">
      <c r="A64" s="126"/>
      <c r="B64" s="126"/>
      <c r="C64" s="126"/>
    </row>
    <row r="65" spans="1:3" x14ac:dyDescent="0.25">
      <c r="A65" s="126"/>
      <c r="B65" s="126"/>
      <c r="C65" s="126"/>
    </row>
    <row r="66" spans="1:3" x14ac:dyDescent="0.25">
      <c r="A66" s="126"/>
      <c r="B66" s="126"/>
      <c r="C66" s="126"/>
    </row>
    <row r="67" spans="1:3" x14ac:dyDescent="0.25">
      <c r="A67" s="126"/>
      <c r="B67" s="126"/>
      <c r="C67" s="126"/>
    </row>
    <row r="68" spans="1:3" x14ac:dyDescent="0.25">
      <c r="A68" s="126"/>
      <c r="B68" s="126"/>
      <c r="C68" s="126"/>
    </row>
    <row r="69" spans="1:3" x14ac:dyDescent="0.25">
      <c r="A69" s="126"/>
      <c r="B69" s="126"/>
      <c r="C69" s="126"/>
    </row>
    <row r="70" spans="1:3" x14ac:dyDescent="0.25">
      <c r="A70" s="126"/>
      <c r="B70" s="126"/>
      <c r="C70" s="126"/>
    </row>
    <row r="71" spans="1:3" x14ac:dyDescent="0.25">
      <c r="A71" s="126"/>
      <c r="B71" s="126"/>
      <c r="C71" s="126"/>
    </row>
    <row r="72" spans="1:3" x14ac:dyDescent="0.25">
      <c r="A72" s="126"/>
      <c r="B72" s="126"/>
      <c r="C72" s="126"/>
    </row>
    <row r="73" spans="1:3" x14ac:dyDescent="0.25">
      <c r="A73" s="126"/>
      <c r="B73" s="126"/>
      <c r="C73" s="126"/>
    </row>
    <row r="74" spans="1:3" x14ac:dyDescent="0.25">
      <c r="A74" s="126"/>
      <c r="B74" s="126"/>
      <c r="C74" s="126"/>
    </row>
    <row r="75" spans="1:3" x14ac:dyDescent="0.25">
      <c r="A75" s="126"/>
      <c r="B75" s="126"/>
      <c r="C75" s="126"/>
    </row>
    <row r="76" spans="1:3" x14ac:dyDescent="0.25">
      <c r="A76" s="126"/>
      <c r="B76" s="126"/>
      <c r="C76" s="126"/>
    </row>
    <row r="77" spans="1:3" x14ac:dyDescent="0.25">
      <c r="A77" s="126"/>
      <c r="B77" s="126"/>
      <c r="C77" s="126"/>
    </row>
    <row r="78" spans="1:3" x14ac:dyDescent="0.25">
      <c r="A78" s="126"/>
      <c r="B78" s="126"/>
      <c r="C78" s="126"/>
    </row>
    <row r="79" spans="1:3" x14ac:dyDescent="0.25">
      <c r="A79" s="126"/>
      <c r="B79" s="126"/>
      <c r="C79" s="126"/>
    </row>
    <row r="80" spans="1:3" x14ac:dyDescent="0.25">
      <c r="A80" s="126"/>
      <c r="B80" s="126"/>
      <c r="C80" s="126"/>
    </row>
    <row r="81" spans="1:3" x14ac:dyDescent="0.25">
      <c r="A81" s="126"/>
      <c r="B81" s="126"/>
      <c r="C81" s="126"/>
    </row>
    <row r="82" spans="1:3" x14ac:dyDescent="0.25">
      <c r="A82" s="126"/>
      <c r="B82" s="126"/>
      <c r="C82" s="126"/>
    </row>
    <row r="83" spans="1:3" x14ac:dyDescent="0.25">
      <c r="A83" s="126"/>
      <c r="B83" s="126"/>
      <c r="C83" s="126"/>
    </row>
    <row r="84" spans="1:3" x14ac:dyDescent="0.25">
      <c r="A84" s="126"/>
      <c r="B84" s="126"/>
      <c r="C84" s="126"/>
    </row>
    <row r="85" spans="1:3" x14ac:dyDescent="0.25">
      <c r="A85" s="126"/>
      <c r="B85" s="126"/>
      <c r="C85" s="126"/>
    </row>
    <row r="86" spans="1:3" x14ac:dyDescent="0.25">
      <c r="A86" s="126"/>
      <c r="B86" s="126"/>
      <c r="C86" s="126"/>
    </row>
    <row r="87" spans="1:3" x14ac:dyDescent="0.25">
      <c r="A87" s="126"/>
      <c r="B87" s="126"/>
      <c r="C87" s="126"/>
    </row>
    <row r="88" spans="1:3" x14ac:dyDescent="0.25">
      <c r="A88" s="126"/>
      <c r="B88" s="126"/>
      <c r="C88" s="126"/>
    </row>
    <row r="89" spans="1:3" x14ac:dyDescent="0.25">
      <c r="A89" s="126"/>
      <c r="B89" s="126"/>
      <c r="C89" s="126"/>
    </row>
    <row r="90" spans="1:3" x14ac:dyDescent="0.25">
      <c r="A90" s="126"/>
      <c r="B90" s="126"/>
      <c r="C90" s="126"/>
    </row>
    <row r="91" spans="1:3" x14ac:dyDescent="0.25">
      <c r="A91" s="126"/>
      <c r="B91" s="126"/>
      <c r="C91" s="126"/>
    </row>
    <row r="92" spans="1:3" x14ac:dyDescent="0.25">
      <c r="A92" s="126"/>
      <c r="B92" s="126"/>
      <c r="C92" s="126"/>
    </row>
    <row r="93" spans="1:3" x14ac:dyDescent="0.25">
      <c r="A93" s="126"/>
      <c r="B93" s="126"/>
      <c r="C93" s="126"/>
    </row>
    <row r="94" spans="1:3" x14ac:dyDescent="0.25">
      <c r="A94" s="126"/>
      <c r="B94" s="126"/>
      <c r="C94" s="126"/>
    </row>
    <row r="95" spans="1:3" x14ac:dyDescent="0.25">
      <c r="A95" s="126"/>
      <c r="B95" s="126"/>
      <c r="C95" s="126"/>
    </row>
    <row r="96" spans="1:3" x14ac:dyDescent="0.25">
      <c r="A96" s="126"/>
      <c r="B96" s="126"/>
      <c r="C96" s="126"/>
    </row>
    <row r="97" spans="1:3" x14ac:dyDescent="0.25">
      <c r="A97" s="126"/>
      <c r="B97" s="126"/>
      <c r="C97" s="126"/>
    </row>
    <row r="98" spans="1:3" x14ac:dyDescent="0.25">
      <c r="A98" s="126"/>
      <c r="B98" s="126"/>
      <c r="C98" s="126"/>
    </row>
    <row r="99" spans="1:3" x14ac:dyDescent="0.25">
      <c r="A99" s="126"/>
      <c r="B99" s="126"/>
      <c r="C99" s="126"/>
    </row>
    <row r="100" spans="1:3" x14ac:dyDescent="0.25">
      <c r="A100" s="126"/>
      <c r="B100" s="126"/>
      <c r="C100" s="126"/>
    </row>
    <row r="101" spans="1:3" x14ac:dyDescent="0.25">
      <c r="A101" s="126"/>
      <c r="B101" s="126"/>
      <c r="C101" s="126"/>
    </row>
    <row r="102" spans="1:3" x14ac:dyDescent="0.25">
      <c r="A102" s="126"/>
      <c r="B102" s="126"/>
      <c r="C102" s="126"/>
    </row>
    <row r="103" spans="1:3" x14ac:dyDescent="0.25">
      <c r="A103" s="126"/>
      <c r="B103" s="126"/>
      <c r="C103" s="126"/>
    </row>
    <row r="104" spans="1:3" x14ac:dyDescent="0.25">
      <c r="A104" s="126"/>
      <c r="B104" s="126"/>
      <c r="C104" s="126"/>
    </row>
    <row r="105" spans="1:3" x14ac:dyDescent="0.25">
      <c r="A105" s="126"/>
      <c r="B105" s="126"/>
      <c r="C105" s="126"/>
    </row>
    <row r="106" spans="1:3" x14ac:dyDescent="0.25">
      <c r="A106" s="126"/>
      <c r="B106" s="126"/>
      <c r="C106" s="126"/>
    </row>
    <row r="107" spans="1:3" x14ac:dyDescent="0.25">
      <c r="A107" s="126"/>
      <c r="B107" s="126"/>
      <c r="C107" s="126"/>
    </row>
    <row r="108" spans="1:3" x14ac:dyDescent="0.25">
      <c r="A108" s="126"/>
      <c r="B108" s="126"/>
      <c r="C108" s="126"/>
    </row>
    <row r="109" spans="1:3" x14ac:dyDescent="0.25">
      <c r="A109" s="126"/>
      <c r="B109" s="126"/>
      <c r="C109" s="126"/>
    </row>
    <row r="110" spans="1:3" x14ac:dyDescent="0.25">
      <c r="A110" s="126"/>
      <c r="B110" s="126"/>
      <c r="C110" s="126"/>
    </row>
    <row r="111" spans="1:3" x14ac:dyDescent="0.25">
      <c r="A111" s="126"/>
      <c r="B111" s="126"/>
      <c r="C111" s="126"/>
    </row>
    <row r="112" spans="1:3" x14ac:dyDescent="0.25">
      <c r="A112" s="126"/>
      <c r="B112" s="126"/>
      <c r="C112" s="126"/>
    </row>
    <row r="113" spans="1:3" x14ac:dyDescent="0.25">
      <c r="A113" s="126"/>
      <c r="B113" s="126"/>
      <c r="C113" s="126"/>
    </row>
    <row r="114" spans="1:3" x14ac:dyDescent="0.25">
      <c r="A114" s="126"/>
      <c r="B114" s="126"/>
      <c r="C114" s="126"/>
    </row>
    <row r="115" spans="1:3" x14ac:dyDescent="0.25">
      <c r="A115" s="126"/>
      <c r="B115" s="126"/>
      <c r="C115" s="126"/>
    </row>
    <row r="116" spans="1:3" x14ac:dyDescent="0.25">
      <c r="A116" s="126"/>
      <c r="B116" s="126"/>
      <c r="C116" s="126"/>
    </row>
    <row r="117" spans="1:3" x14ac:dyDescent="0.25">
      <c r="A117" s="126"/>
      <c r="B117" s="126"/>
      <c r="C117" s="126"/>
    </row>
    <row r="118" spans="1:3" x14ac:dyDescent="0.25">
      <c r="A118" s="126"/>
      <c r="B118" s="126"/>
      <c r="C118" s="126"/>
    </row>
    <row r="119" spans="1:3" x14ac:dyDescent="0.25">
      <c r="A119" s="126"/>
      <c r="B119" s="126"/>
      <c r="C119" s="126"/>
    </row>
    <row r="120" spans="1:3" x14ac:dyDescent="0.25">
      <c r="A120" s="126"/>
      <c r="B120" s="126"/>
      <c r="C120" s="126"/>
    </row>
    <row r="121" spans="1:3" x14ac:dyDescent="0.25">
      <c r="A121" s="126"/>
      <c r="B121" s="126"/>
      <c r="C121" s="126"/>
    </row>
    <row r="122" spans="1:3" x14ac:dyDescent="0.25">
      <c r="A122" s="126"/>
      <c r="B122" s="126"/>
      <c r="C122" s="126"/>
    </row>
    <row r="123" spans="1:3" x14ac:dyDescent="0.25">
      <c r="A123" s="126"/>
      <c r="B123" s="126"/>
      <c r="C123" s="126"/>
    </row>
    <row r="124" spans="1:3" x14ac:dyDescent="0.25">
      <c r="A124" s="126"/>
      <c r="B124" s="126"/>
      <c r="C124" s="126"/>
    </row>
    <row r="125" spans="1:3" x14ac:dyDescent="0.25">
      <c r="A125" s="126"/>
      <c r="B125" s="126"/>
      <c r="C125" s="126"/>
    </row>
    <row r="126" spans="1:3" x14ac:dyDescent="0.25">
      <c r="A126" s="126"/>
      <c r="B126" s="126"/>
      <c r="C126" s="126"/>
    </row>
    <row r="127" spans="1:3" x14ac:dyDescent="0.25">
      <c r="A127" s="126"/>
      <c r="B127" s="126"/>
      <c r="C127" s="126"/>
    </row>
    <row r="128" spans="1:3" x14ac:dyDescent="0.25">
      <c r="A128" s="126"/>
      <c r="B128" s="126"/>
      <c r="C128" s="126"/>
    </row>
    <row r="129" spans="1:3" x14ac:dyDescent="0.25">
      <c r="A129" s="126"/>
      <c r="B129" s="126"/>
      <c r="C129" s="126"/>
    </row>
    <row r="130" spans="1:3" x14ac:dyDescent="0.25">
      <c r="A130" s="126"/>
      <c r="B130" s="126"/>
      <c r="C130" s="126"/>
    </row>
    <row r="131" spans="1:3" x14ac:dyDescent="0.25">
      <c r="A131" s="126"/>
      <c r="B131" s="126"/>
      <c r="C131" s="126"/>
    </row>
    <row r="132" spans="1:3" x14ac:dyDescent="0.25">
      <c r="A132" s="126"/>
      <c r="B132" s="126"/>
      <c r="C132" s="126"/>
    </row>
    <row r="133" spans="1:3" x14ac:dyDescent="0.25">
      <c r="A133" s="126"/>
      <c r="B133" s="126"/>
      <c r="C133" s="126"/>
    </row>
    <row r="134" spans="1:3" x14ac:dyDescent="0.25">
      <c r="A134" s="126"/>
      <c r="B134" s="126"/>
      <c r="C134" s="126"/>
    </row>
    <row r="135" spans="1:3" x14ac:dyDescent="0.25">
      <c r="A135" s="126"/>
      <c r="B135" s="126"/>
      <c r="C135" s="126"/>
    </row>
    <row r="136" spans="1:3" x14ac:dyDescent="0.25">
      <c r="A136" s="126"/>
      <c r="B136" s="126"/>
      <c r="C136" s="126"/>
    </row>
    <row r="137" spans="1:3" x14ac:dyDescent="0.25">
      <c r="A137" s="126"/>
      <c r="B137" s="126"/>
      <c r="C137" s="126"/>
    </row>
    <row r="138" spans="1:3" x14ac:dyDescent="0.25">
      <c r="A138" s="126"/>
      <c r="B138" s="126"/>
      <c r="C138" s="126"/>
    </row>
    <row r="139" spans="1:3" x14ac:dyDescent="0.25">
      <c r="A139" s="126"/>
      <c r="B139" s="126"/>
      <c r="C139" s="126"/>
    </row>
    <row r="140" spans="1:3" x14ac:dyDescent="0.25">
      <c r="A140" s="126"/>
      <c r="B140" s="126"/>
      <c r="C140" s="126"/>
    </row>
    <row r="141" spans="1:3" x14ac:dyDescent="0.25">
      <c r="A141" s="126"/>
      <c r="B141" s="126"/>
      <c r="C141" s="126"/>
    </row>
    <row r="142" spans="1:3" x14ac:dyDescent="0.25">
      <c r="A142" s="126"/>
      <c r="B142" s="126"/>
      <c r="C142" s="126"/>
    </row>
    <row r="143" spans="1:3" x14ac:dyDescent="0.25">
      <c r="A143" s="126"/>
      <c r="B143" s="126"/>
      <c r="C143" s="126"/>
    </row>
    <row r="144" spans="1:3" x14ac:dyDescent="0.25">
      <c r="A144" s="126"/>
      <c r="B144" s="126"/>
      <c r="C144" s="126"/>
    </row>
    <row r="145" spans="1:3" x14ac:dyDescent="0.25">
      <c r="A145" s="126"/>
      <c r="B145" s="126"/>
      <c r="C145" s="126"/>
    </row>
    <row r="146" spans="1:3" x14ac:dyDescent="0.25">
      <c r="A146" s="126"/>
      <c r="B146" s="126"/>
      <c r="C146" s="126"/>
    </row>
    <row r="147" spans="1:3" x14ac:dyDescent="0.25">
      <c r="A147" s="126"/>
      <c r="B147" s="126"/>
      <c r="C147" s="126"/>
    </row>
    <row r="148" spans="1:3" x14ac:dyDescent="0.25">
      <c r="A148" s="126"/>
      <c r="B148" s="126"/>
      <c r="C148" s="126"/>
    </row>
    <row r="149" spans="1:3" x14ac:dyDescent="0.25">
      <c r="A149" s="126"/>
      <c r="B149" s="126"/>
      <c r="C149" s="126"/>
    </row>
    <row r="150" spans="1:3" x14ac:dyDescent="0.25">
      <c r="A150" s="126"/>
      <c r="B150" s="126"/>
      <c r="C150" s="126"/>
    </row>
    <row r="151" spans="1:3" x14ac:dyDescent="0.25">
      <c r="A151" s="126"/>
      <c r="B151" s="126"/>
      <c r="C151" s="126"/>
    </row>
    <row r="152" spans="1:3" x14ac:dyDescent="0.25">
      <c r="A152" s="126"/>
      <c r="B152" s="126"/>
      <c r="C152" s="126"/>
    </row>
    <row r="153" spans="1:3" x14ac:dyDescent="0.25">
      <c r="A153" s="126"/>
      <c r="B153" s="126"/>
      <c r="C153" s="126"/>
    </row>
    <row r="154" spans="1:3" x14ac:dyDescent="0.25">
      <c r="A154" s="126"/>
      <c r="B154" s="126"/>
      <c r="C154" s="126"/>
    </row>
    <row r="155" spans="1:3" x14ac:dyDescent="0.25">
      <c r="A155" s="126"/>
      <c r="B155" s="126"/>
      <c r="C155" s="126"/>
    </row>
    <row r="156" spans="1:3" x14ac:dyDescent="0.25">
      <c r="A156" s="126"/>
      <c r="B156" s="126"/>
      <c r="C156" s="126"/>
    </row>
    <row r="157" spans="1:3" x14ac:dyDescent="0.25">
      <c r="A157" s="126"/>
      <c r="B157" s="126"/>
      <c r="C157" s="126"/>
    </row>
    <row r="158" spans="1:3" x14ac:dyDescent="0.25">
      <c r="A158" s="126"/>
      <c r="B158" s="126"/>
      <c r="C158" s="126"/>
    </row>
    <row r="159" spans="1:3" x14ac:dyDescent="0.25">
      <c r="A159" s="126"/>
      <c r="B159" s="126"/>
      <c r="C159" s="126"/>
    </row>
    <row r="160" spans="1:3" x14ac:dyDescent="0.25">
      <c r="A160" s="126"/>
      <c r="B160" s="126"/>
      <c r="C160" s="126"/>
    </row>
    <row r="161" spans="1:3" x14ac:dyDescent="0.25">
      <c r="A161" s="126"/>
      <c r="B161" s="126"/>
      <c r="C161" s="126"/>
    </row>
    <row r="162" spans="1:3" x14ac:dyDescent="0.25">
      <c r="A162" s="126"/>
      <c r="B162" s="126"/>
      <c r="C162" s="126"/>
    </row>
    <row r="163" spans="1:3" x14ac:dyDescent="0.25">
      <c r="A163" s="126"/>
      <c r="B163" s="126"/>
      <c r="C163" s="126"/>
    </row>
    <row r="164" spans="1:3" x14ac:dyDescent="0.25">
      <c r="A164" s="126"/>
      <c r="B164" s="126"/>
      <c r="C164" s="126"/>
    </row>
    <row r="165" spans="1:3" x14ac:dyDescent="0.25">
      <c r="A165" s="126"/>
      <c r="B165" s="126"/>
      <c r="C165" s="126"/>
    </row>
    <row r="166" spans="1:3" x14ac:dyDescent="0.25">
      <c r="A166" s="126"/>
      <c r="B166" s="126"/>
      <c r="C166" s="126"/>
    </row>
    <row r="167" spans="1:3" x14ac:dyDescent="0.25">
      <c r="A167" s="126"/>
      <c r="B167" s="126"/>
      <c r="C167" s="126"/>
    </row>
    <row r="168" spans="1:3" x14ac:dyDescent="0.25">
      <c r="A168" s="126"/>
      <c r="B168" s="126"/>
      <c r="C168" s="126"/>
    </row>
    <row r="169" spans="1:3" x14ac:dyDescent="0.25">
      <c r="A169" s="126"/>
      <c r="B169" s="126"/>
      <c r="C169" s="126"/>
    </row>
    <row r="170" spans="1:3" x14ac:dyDescent="0.25">
      <c r="A170" s="126"/>
      <c r="B170" s="126"/>
      <c r="C170" s="126"/>
    </row>
    <row r="171" spans="1:3" x14ac:dyDescent="0.25">
      <c r="A171" s="126"/>
      <c r="B171" s="126"/>
      <c r="C171" s="126"/>
    </row>
    <row r="172" spans="1:3" x14ac:dyDescent="0.25">
      <c r="A172" s="126"/>
      <c r="B172" s="126"/>
      <c r="C172" s="126"/>
    </row>
    <row r="173" spans="1:3" x14ac:dyDescent="0.25">
      <c r="A173" s="126"/>
      <c r="B173" s="126"/>
      <c r="C173" s="126"/>
    </row>
    <row r="174" spans="1:3" x14ac:dyDescent="0.25">
      <c r="A174" s="126"/>
      <c r="B174" s="126"/>
      <c r="C174" s="126"/>
    </row>
    <row r="175" spans="1:3" x14ac:dyDescent="0.25">
      <c r="A175" s="126"/>
      <c r="B175" s="126"/>
      <c r="C175" s="126"/>
    </row>
    <row r="176" spans="1:3" x14ac:dyDescent="0.25">
      <c r="A176" s="126"/>
      <c r="B176" s="126"/>
      <c r="C176" s="126"/>
    </row>
    <row r="177" spans="1:3" x14ac:dyDescent="0.25">
      <c r="A177" s="126"/>
      <c r="B177" s="126"/>
      <c r="C177" s="126"/>
    </row>
    <row r="178" spans="1:3" x14ac:dyDescent="0.25">
      <c r="A178" s="126"/>
      <c r="B178" s="126"/>
      <c r="C178" s="126"/>
    </row>
    <row r="179" spans="1:3" x14ac:dyDescent="0.25">
      <c r="A179" s="126"/>
      <c r="B179" s="126"/>
      <c r="C179" s="126"/>
    </row>
    <row r="180" spans="1:3" x14ac:dyDescent="0.25">
      <c r="A180" s="126"/>
      <c r="B180" s="126"/>
      <c r="C180" s="126"/>
    </row>
    <row r="181" spans="1:3" x14ac:dyDescent="0.25">
      <c r="A181" s="126"/>
      <c r="B181" s="126"/>
      <c r="C181" s="126"/>
    </row>
    <row r="182" spans="1:3" x14ac:dyDescent="0.25">
      <c r="A182" s="126"/>
      <c r="B182" s="126"/>
      <c r="C182" s="126"/>
    </row>
    <row r="183" spans="1:3" x14ac:dyDescent="0.25">
      <c r="A183" s="126"/>
      <c r="B183" s="126"/>
      <c r="C183" s="126"/>
    </row>
    <row r="184" spans="1:3" x14ac:dyDescent="0.25">
      <c r="A184" s="126"/>
      <c r="B184" s="126"/>
      <c r="C184" s="126"/>
    </row>
    <row r="185" spans="1:3" x14ac:dyDescent="0.25">
      <c r="A185" s="126"/>
      <c r="B185" s="126"/>
      <c r="C185" s="126"/>
    </row>
    <row r="186" spans="1:3" x14ac:dyDescent="0.25">
      <c r="A186" s="126"/>
      <c r="B186" s="126"/>
      <c r="C186" s="126"/>
    </row>
    <row r="187" spans="1:3" x14ac:dyDescent="0.25">
      <c r="A187" s="126"/>
      <c r="B187" s="126"/>
      <c r="C187" s="126"/>
    </row>
    <row r="188" spans="1:3" x14ac:dyDescent="0.25">
      <c r="A188" s="126"/>
      <c r="B188" s="126"/>
      <c r="C188" s="126"/>
    </row>
    <row r="189" spans="1:3" x14ac:dyDescent="0.25">
      <c r="A189" s="126"/>
      <c r="B189" s="126"/>
      <c r="C189" s="126"/>
    </row>
    <row r="190" spans="1:3" x14ac:dyDescent="0.25">
      <c r="A190" s="126"/>
      <c r="B190" s="126"/>
      <c r="C190" s="126"/>
    </row>
    <row r="191" spans="1:3" x14ac:dyDescent="0.25">
      <c r="A191" s="126"/>
      <c r="B191" s="126"/>
      <c r="C191" s="126"/>
    </row>
    <row r="192" spans="1:3" x14ac:dyDescent="0.25">
      <c r="A192" s="126"/>
      <c r="B192" s="126"/>
      <c r="C192" s="126"/>
    </row>
    <row r="193" spans="1:3" x14ac:dyDescent="0.25">
      <c r="A193" s="126"/>
      <c r="B193" s="126"/>
      <c r="C193" s="126"/>
    </row>
    <row r="194" spans="1:3" x14ac:dyDescent="0.25">
      <c r="A194" s="126"/>
      <c r="B194" s="126"/>
      <c r="C194" s="126"/>
    </row>
    <row r="195" spans="1:3" x14ac:dyDescent="0.25">
      <c r="A195" s="126"/>
      <c r="B195" s="126"/>
      <c r="C195" s="126"/>
    </row>
    <row r="196" spans="1:3" x14ac:dyDescent="0.25">
      <c r="A196" s="126"/>
      <c r="B196" s="126"/>
      <c r="C196" s="126"/>
    </row>
    <row r="197" spans="1:3" x14ac:dyDescent="0.25">
      <c r="A197" s="126"/>
      <c r="B197" s="126"/>
      <c r="C197" s="126"/>
    </row>
    <row r="198" spans="1:3" x14ac:dyDescent="0.25">
      <c r="A198" s="126"/>
      <c r="B198" s="126"/>
      <c r="C198" s="126"/>
    </row>
    <row r="199" spans="1:3" x14ac:dyDescent="0.25">
      <c r="A199" s="126"/>
      <c r="B199" s="126"/>
      <c r="C199" s="126"/>
    </row>
    <row r="200" spans="1:3" x14ac:dyDescent="0.25">
      <c r="A200" s="126"/>
      <c r="B200" s="126"/>
      <c r="C200" s="126"/>
    </row>
    <row r="201" spans="1:3" x14ac:dyDescent="0.25">
      <c r="A201" s="126"/>
      <c r="B201" s="126"/>
      <c r="C201" s="126"/>
    </row>
    <row r="202" spans="1:3" x14ac:dyDescent="0.25">
      <c r="A202" s="126"/>
      <c r="B202" s="126"/>
      <c r="C202" s="126"/>
    </row>
    <row r="203" spans="1:3" x14ac:dyDescent="0.25">
      <c r="A203" s="126"/>
      <c r="B203" s="126"/>
      <c r="C203" s="126"/>
    </row>
    <row r="204" spans="1:3" x14ac:dyDescent="0.25">
      <c r="A204" s="126"/>
      <c r="B204" s="126"/>
      <c r="C204" s="126"/>
    </row>
    <row r="205" spans="1:3" x14ac:dyDescent="0.25">
      <c r="A205" s="126"/>
      <c r="B205" s="126"/>
      <c r="C205" s="126"/>
    </row>
    <row r="206" spans="1:3" x14ac:dyDescent="0.25">
      <c r="A206" s="126"/>
      <c r="B206" s="126"/>
      <c r="C206" s="126"/>
    </row>
    <row r="207" spans="1:3" x14ac:dyDescent="0.25">
      <c r="A207" s="126"/>
      <c r="B207" s="126"/>
      <c r="C207" s="126"/>
    </row>
    <row r="208" spans="1:3" x14ac:dyDescent="0.25">
      <c r="A208" s="126"/>
      <c r="B208" s="126"/>
      <c r="C208" s="126"/>
    </row>
    <row r="209" spans="1:3" x14ac:dyDescent="0.25">
      <c r="A209" s="126"/>
      <c r="B209" s="126"/>
      <c r="C209" s="126"/>
    </row>
    <row r="210" spans="1:3" x14ac:dyDescent="0.25">
      <c r="A210" s="126"/>
      <c r="B210" s="126"/>
      <c r="C210" s="126"/>
    </row>
    <row r="211" spans="1:3" x14ac:dyDescent="0.25">
      <c r="A211" s="126"/>
      <c r="B211" s="126"/>
      <c r="C211" s="126"/>
    </row>
    <row r="212" spans="1:3" x14ac:dyDescent="0.25">
      <c r="A212" s="126"/>
      <c r="B212" s="126"/>
      <c r="C212" s="126"/>
    </row>
    <row r="213" spans="1:3" x14ac:dyDescent="0.25">
      <c r="A213" s="126"/>
      <c r="B213" s="126"/>
      <c r="C213" s="126"/>
    </row>
    <row r="214" spans="1:3" x14ac:dyDescent="0.25">
      <c r="A214" s="126"/>
      <c r="B214" s="126"/>
      <c r="C214" s="126"/>
    </row>
    <row r="215" spans="1:3" x14ac:dyDescent="0.25">
      <c r="A215" s="126"/>
      <c r="B215" s="126"/>
      <c r="C215" s="126"/>
    </row>
    <row r="216" spans="1:3" x14ac:dyDescent="0.25">
      <c r="A216" s="126"/>
      <c r="B216" s="126"/>
      <c r="C216" s="126"/>
    </row>
    <row r="217" spans="1:3" x14ac:dyDescent="0.25">
      <c r="A217" s="126"/>
      <c r="B217" s="126"/>
      <c r="C217" s="126"/>
    </row>
    <row r="218" spans="1:3" x14ac:dyDescent="0.25">
      <c r="A218" s="126"/>
      <c r="B218" s="126"/>
      <c r="C218" s="126"/>
    </row>
    <row r="219" spans="1:3" x14ac:dyDescent="0.25">
      <c r="A219" s="126"/>
      <c r="B219" s="126"/>
      <c r="C219" s="126"/>
    </row>
    <row r="220" spans="1:3" x14ac:dyDescent="0.25">
      <c r="A220" s="126"/>
      <c r="B220" s="126"/>
      <c r="C220" s="126"/>
    </row>
    <row r="221" spans="1:3" x14ac:dyDescent="0.25">
      <c r="A221" s="126"/>
      <c r="B221" s="126"/>
      <c r="C221" s="126"/>
    </row>
    <row r="222" spans="1:3" x14ac:dyDescent="0.25">
      <c r="A222" s="126"/>
      <c r="B222" s="126"/>
      <c r="C222" s="126"/>
    </row>
    <row r="223" spans="1:3" x14ac:dyDescent="0.25">
      <c r="A223" s="126"/>
      <c r="B223" s="126"/>
      <c r="C223" s="126"/>
    </row>
    <row r="224" spans="1:3" x14ac:dyDescent="0.25">
      <c r="A224" s="126"/>
      <c r="B224" s="126"/>
      <c r="C224" s="126"/>
    </row>
    <row r="225" spans="1:3" x14ac:dyDescent="0.25">
      <c r="A225" s="126"/>
      <c r="B225" s="126"/>
      <c r="C225" s="126"/>
    </row>
    <row r="226" spans="1:3" x14ac:dyDescent="0.25">
      <c r="A226" s="126"/>
      <c r="B226" s="126"/>
      <c r="C226" s="126"/>
    </row>
    <row r="227" spans="1:3" x14ac:dyDescent="0.25">
      <c r="A227" s="126"/>
      <c r="B227" s="126"/>
      <c r="C227" s="126"/>
    </row>
    <row r="228" spans="1:3" x14ac:dyDescent="0.25">
      <c r="A228" s="126"/>
      <c r="B228" s="126"/>
      <c r="C228" s="126"/>
    </row>
    <row r="229" spans="1:3" x14ac:dyDescent="0.25">
      <c r="A229" s="126"/>
      <c r="B229" s="126"/>
      <c r="C229" s="126"/>
    </row>
    <row r="230" spans="1:3" x14ac:dyDescent="0.25">
      <c r="A230" s="126"/>
      <c r="B230" s="126"/>
      <c r="C230" s="126"/>
    </row>
    <row r="231" spans="1:3" x14ac:dyDescent="0.25">
      <c r="A231" s="126"/>
      <c r="B231" s="126"/>
      <c r="C231" s="126"/>
    </row>
    <row r="232" spans="1:3" x14ac:dyDescent="0.25">
      <c r="A232" s="126"/>
      <c r="B232" s="126"/>
      <c r="C232" s="126"/>
    </row>
    <row r="233" spans="1:3" x14ac:dyDescent="0.25">
      <c r="A233" s="126"/>
      <c r="B233" s="126"/>
      <c r="C233" s="126"/>
    </row>
    <row r="234" spans="1:3" x14ac:dyDescent="0.25">
      <c r="A234" s="126"/>
      <c r="B234" s="126"/>
      <c r="C234" s="126"/>
    </row>
    <row r="235" spans="1:3" x14ac:dyDescent="0.25">
      <c r="A235" s="126"/>
      <c r="B235" s="126"/>
      <c r="C235" s="126"/>
    </row>
    <row r="236" spans="1:3" x14ac:dyDescent="0.25">
      <c r="A236" s="126"/>
      <c r="B236" s="126"/>
      <c r="C236" s="126"/>
    </row>
    <row r="237" spans="1:3" x14ac:dyDescent="0.25">
      <c r="A237" s="126"/>
      <c r="B237" s="126"/>
      <c r="C237" s="126"/>
    </row>
    <row r="238" spans="1:3" x14ac:dyDescent="0.25">
      <c r="A238" s="126"/>
      <c r="B238" s="126"/>
      <c r="C238" s="126"/>
    </row>
    <row r="239" spans="1:3" x14ac:dyDescent="0.25">
      <c r="A239" s="126"/>
      <c r="B239" s="126"/>
      <c r="C239" s="126"/>
    </row>
    <row r="240" spans="1:3" x14ac:dyDescent="0.25">
      <c r="A240" s="126"/>
      <c r="B240" s="126"/>
      <c r="C240" s="126"/>
    </row>
    <row r="241" spans="1:3" x14ac:dyDescent="0.25">
      <c r="A241" s="126"/>
      <c r="B241" s="126"/>
      <c r="C241" s="126"/>
    </row>
    <row r="242" spans="1:3" x14ac:dyDescent="0.25">
      <c r="A242" s="126"/>
      <c r="B242" s="126"/>
      <c r="C242" s="126"/>
    </row>
    <row r="243" spans="1:3" x14ac:dyDescent="0.25">
      <c r="A243" s="126"/>
      <c r="B243" s="126"/>
      <c r="C243" s="126"/>
    </row>
    <row r="244" spans="1:3" x14ac:dyDescent="0.25">
      <c r="A244" s="126"/>
      <c r="B244" s="126"/>
      <c r="C244" s="126"/>
    </row>
    <row r="245" spans="1:3" x14ac:dyDescent="0.25">
      <c r="A245" s="126"/>
      <c r="B245" s="126"/>
      <c r="C245" s="126"/>
    </row>
    <row r="246" spans="1:3" x14ac:dyDescent="0.25">
      <c r="A246" s="126"/>
      <c r="B246" s="126"/>
      <c r="C246" s="126"/>
    </row>
    <row r="247" spans="1:3" x14ac:dyDescent="0.25">
      <c r="A247" s="126"/>
      <c r="B247" s="126"/>
      <c r="C247" s="126"/>
    </row>
    <row r="248" spans="1:3" x14ac:dyDescent="0.25">
      <c r="A248" s="126"/>
      <c r="B248" s="126"/>
      <c r="C248" s="126"/>
    </row>
    <row r="249" spans="1:3" x14ac:dyDescent="0.25">
      <c r="A249" s="126"/>
      <c r="B249" s="126"/>
      <c r="C249" s="126"/>
    </row>
    <row r="250" spans="1:3" x14ac:dyDescent="0.25">
      <c r="A250" s="126"/>
      <c r="B250" s="126"/>
      <c r="C250" s="126"/>
    </row>
    <row r="251" spans="1:3" x14ac:dyDescent="0.25">
      <c r="A251" s="126"/>
      <c r="B251" s="126"/>
      <c r="C251" s="126"/>
    </row>
    <row r="252" spans="1:3" x14ac:dyDescent="0.25">
      <c r="A252" s="126"/>
      <c r="B252" s="126"/>
      <c r="C252" s="126"/>
    </row>
    <row r="253" spans="1:3" x14ac:dyDescent="0.25">
      <c r="A253" s="126"/>
      <c r="B253" s="126"/>
      <c r="C253" s="126"/>
    </row>
    <row r="254" spans="1:3" x14ac:dyDescent="0.25">
      <c r="A254" s="126"/>
      <c r="B254" s="126"/>
      <c r="C254" s="126"/>
    </row>
    <row r="255" spans="1:3" x14ac:dyDescent="0.25">
      <c r="A255" s="126"/>
      <c r="B255" s="126"/>
      <c r="C255" s="126"/>
    </row>
    <row r="256" spans="1:3" x14ac:dyDescent="0.25">
      <c r="A256" s="126"/>
      <c r="B256" s="126"/>
      <c r="C256" s="126"/>
    </row>
    <row r="257" spans="1:3" x14ac:dyDescent="0.25">
      <c r="A257" s="126"/>
      <c r="B257" s="126"/>
      <c r="C257" s="126"/>
    </row>
    <row r="258" spans="1:3" x14ac:dyDescent="0.25">
      <c r="A258" s="126"/>
      <c r="B258" s="126"/>
      <c r="C258" s="126"/>
    </row>
    <row r="259" spans="1:3" x14ac:dyDescent="0.25">
      <c r="A259" s="126"/>
      <c r="B259" s="126"/>
      <c r="C259" s="126"/>
    </row>
    <row r="260" spans="1:3" x14ac:dyDescent="0.25">
      <c r="A260" s="126"/>
      <c r="B260" s="126"/>
      <c r="C260" s="126"/>
    </row>
    <row r="261" spans="1:3" x14ac:dyDescent="0.25">
      <c r="A261" s="126"/>
      <c r="B261" s="126"/>
      <c r="C261" s="126"/>
    </row>
    <row r="262" spans="1:3" x14ac:dyDescent="0.25">
      <c r="A262" s="126"/>
      <c r="B262" s="126"/>
      <c r="C262" s="126"/>
    </row>
    <row r="263" spans="1:3" x14ac:dyDescent="0.25">
      <c r="A263" s="126"/>
      <c r="B263" s="126"/>
      <c r="C263" s="126"/>
    </row>
    <row r="264" spans="1:3" x14ac:dyDescent="0.25">
      <c r="A264" s="126"/>
      <c r="B264" s="126"/>
      <c r="C264" s="126"/>
    </row>
    <row r="265" spans="1:3" x14ac:dyDescent="0.25">
      <c r="A265" s="126"/>
      <c r="B265" s="126"/>
      <c r="C265" s="126"/>
    </row>
    <row r="266" spans="1:3" x14ac:dyDescent="0.25">
      <c r="A266" s="126"/>
      <c r="B266" s="126"/>
      <c r="C266" s="126"/>
    </row>
    <row r="267" spans="1:3" x14ac:dyDescent="0.25">
      <c r="A267" s="126"/>
      <c r="B267" s="126"/>
      <c r="C267" s="126"/>
    </row>
    <row r="268" spans="1:3" x14ac:dyDescent="0.25">
      <c r="A268" s="126"/>
      <c r="B268" s="126"/>
      <c r="C268" s="126"/>
    </row>
    <row r="269" spans="1:3" x14ac:dyDescent="0.25">
      <c r="A269" s="126"/>
      <c r="B269" s="126"/>
      <c r="C269" s="126"/>
    </row>
    <row r="270" spans="1:3" x14ac:dyDescent="0.25">
      <c r="A270" s="126"/>
      <c r="B270" s="126"/>
      <c r="C270" s="126"/>
    </row>
    <row r="271" spans="1:3" x14ac:dyDescent="0.25">
      <c r="A271" s="126"/>
      <c r="B271" s="126"/>
      <c r="C271" s="126"/>
    </row>
    <row r="272" spans="1:3" x14ac:dyDescent="0.25">
      <c r="A272" s="126"/>
      <c r="B272" s="126"/>
      <c r="C272" s="126"/>
    </row>
    <row r="273" spans="1:3" x14ac:dyDescent="0.25">
      <c r="A273" s="126"/>
      <c r="B273" s="126"/>
      <c r="C273" s="126"/>
    </row>
    <row r="274" spans="1:3" x14ac:dyDescent="0.25">
      <c r="A274" s="126"/>
      <c r="B274" s="126"/>
      <c r="C274" s="126"/>
    </row>
    <row r="275" spans="1:3" x14ac:dyDescent="0.25">
      <c r="A275" s="126"/>
      <c r="B275" s="126"/>
      <c r="C275" s="126"/>
    </row>
    <row r="276" spans="1:3" x14ac:dyDescent="0.25">
      <c r="A276" s="126"/>
      <c r="B276" s="126"/>
      <c r="C276" s="126"/>
    </row>
    <row r="277" spans="1:3" x14ac:dyDescent="0.25">
      <c r="A277" s="126"/>
      <c r="B277" s="126"/>
      <c r="C277" s="126"/>
    </row>
    <row r="278" spans="1:3" x14ac:dyDescent="0.25">
      <c r="A278" s="126"/>
      <c r="B278" s="126"/>
      <c r="C278" s="126"/>
    </row>
    <row r="279" spans="1:3" x14ac:dyDescent="0.25">
      <c r="A279" s="126"/>
      <c r="B279" s="126"/>
      <c r="C279" s="126"/>
    </row>
    <row r="280" spans="1:3" x14ac:dyDescent="0.25">
      <c r="A280" s="126"/>
      <c r="B280" s="126"/>
      <c r="C280" s="126"/>
    </row>
    <row r="281" spans="1:3" x14ac:dyDescent="0.25">
      <c r="A281" s="126"/>
      <c r="B281" s="126"/>
      <c r="C281" s="126"/>
    </row>
    <row r="282" spans="1:3" x14ac:dyDescent="0.25">
      <c r="A282" s="126"/>
      <c r="B282" s="126"/>
      <c r="C282" s="126"/>
    </row>
    <row r="283" spans="1:3" x14ac:dyDescent="0.25">
      <c r="A283" s="126"/>
      <c r="B283" s="126"/>
      <c r="C283" s="126"/>
    </row>
    <row r="284" spans="1:3" x14ac:dyDescent="0.25">
      <c r="A284" s="126"/>
      <c r="B284" s="126"/>
      <c r="C284" s="126"/>
    </row>
    <row r="285" spans="1:3" x14ac:dyDescent="0.25">
      <c r="A285" s="126"/>
      <c r="B285" s="126"/>
      <c r="C285" s="126"/>
    </row>
    <row r="286" spans="1:3" x14ac:dyDescent="0.25">
      <c r="A286" s="126"/>
      <c r="B286" s="126"/>
      <c r="C286" s="126"/>
    </row>
    <row r="287" spans="1:3" x14ac:dyDescent="0.25">
      <c r="A287" s="126"/>
      <c r="B287" s="126"/>
      <c r="C287" s="126"/>
    </row>
    <row r="288" spans="1:3" x14ac:dyDescent="0.25">
      <c r="A288" s="126"/>
      <c r="B288" s="126"/>
      <c r="C288" s="126"/>
    </row>
    <row r="289" spans="1:3" x14ac:dyDescent="0.25">
      <c r="A289" s="126"/>
      <c r="B289" s="126"/>
      <c r="C289" s="126"/>
    </row>
    <row r="290" spans="1:3" x14ac:dyDescent="0.25">
      <c r="A290" s="126"/>
      <c r="B290" s="126"/>
      <c r="C290" s="126"/>
    </row>
    <row r="291" spans="1:3" x14ac:dyDescent="0.25">
      <c r="A291" s="126"/>
      <c r="B291" s="126"/>
      <c r="C291" s="126"/>
    </row>
    <row r="292" spans="1:3" x14ac:dyDescent="0.25">
      <c r="A292" s="126"/>
      <c r="B292" s="126"/>
      <c r="C292" s="126"/>
    </row>
    <row r="293" spans="1:3" x14ac:dyDescent="0.25">
      <c r="A293" s="126"/>
      <c r="B293" s="126"/>
      <c r="C293" s="126"/>
    </row>
    <row r="294" spans="1:3" x14ac:dyDescent="0.25">
      <c r="A294" s="126"/>
      <c r="B294" s="126"/>
      <c r="C294" s="126"/>
    </row>
    <row r="295" spans="1:3" x14ac:dyDescent="0.25">
      <c r="A295" s="126"/>
      <c r="B295" s="126"/>
      <c r="C295" s="126"/>
    </row>
    <row r="296" spans="1:3" x14ac:dyDescent="0.25">
      <c r="A296" s="126"/>
      <c r="B296" s="126"/>
      <c r="C296" s="126"/>
    </row>
    <row r="297" spans="1:3" x14ac:dyDescent="0.25">
      <c r="A297" s="126"/>
      <c r="B297" s="126"/>
      <c r="C297" s="126"/>
    </row>
    <row r="298" spans="1:3" x14ac:dyDescent="0.25">
      <c r="A298" s="126"/>
      <c r="B298" s="126"/>
      <c r="C298" s="126"/>
    </row>
    <row r="299" spans="1:3" x14ac:dyDescent="0.25">
      <c r="A299" s="126"/>
      <c r="B299" s="126"/>
      <c r="C299" s="126"/>
    </row>
    <row r="300" spans="1:3" x14ac:dyDescent="0.25">
      <c r="A300" s="126"/>
      <c r="B300" s="126"/>
      <c r="C300" s="126"/>
    </row>
    <row r="301" spans="1:3" x14ac:dyDescent="0.25">
      <c r="A301" s="126"/>
      <c r="B301" s="126"/>
      <c r="C301" s="126"/>
    </row>
    <row r="302" spans="1:3" x14ac:dyDescent="0.25">
      <c r="A302" s="126"/>
      <c r="B302" s="126"/>
      <c r="C302" s="126"/>
    </row>
    <row r="303" spans="1:3" x14ac:dyDescent="0.25">
      <c r="A303" s="126"/>
      <c r="B303" s="126"/>
      <c r="C303" s="126"/>
    </row>
    <row r="304" spans="1:3" x14ac:dyDescent="0.25">
      <c r="A304" s="126"/>
      <c r="B304" s="126"/>
      <c r="C304" s="126"/>
    </row>
    <row r="305" spans="1:3" x14ac:dyDescent="0.25">
      <c r="A305" s="126"/>
      <c r="B305" s="126"/>
      <c r="C305" s="126"/>
    </row>
    <row r="306" spans="1:3" x14ac:dyDescent="0.25">
      <c r="A306" s="126"/>
      <c r="B306" s="126"/>
      <c r="C306" s="126"/>
    </row>
    <row r="307" spans="1:3" x14ac:dyDescent="0.25">
      <c r="A307" s="126"/>
      <c r="B307" s="126"/>
      <c r="C307" s="126"/>
    </row>
  </sheetData>
  <dataValidations count="11">
    <dataValidation allowBlank="1" showInputMessage="1" showErrorMessage="1" prompt="Insert tester name and organization" sqref="C23"/>
    <dataValidation allowBlank="1" showInputMessage="1" showErrorMessage="1" prompt="Insert complete agency name" sqref="C17"/>
    <dataValidation allowBlank="1" showInputMessage="1" showErrorMessage="1" prompt="Insert complete agency code" sqref="C18"/>
    <dataValidation allowBlank="1" showInputMessage="1" showErrorMessage="1" prompt="Insert city, state and address or building number" sqref="C19"/>
    <dataValidation allowBlank="1" showInputMessage="1" showErrorMessage="1" prompt="Insert date testing occurred" sqref="C20"/>
    <dataValidation allowBlank="1" showInputMessage="1" showErrorMessage="1" prompt="Insert date of closing conference" sqref="C21"/>
    <dataValidation allowBlank="1" showInputMessage="1" showErrorMessage="1" prompt="Insert agency code(s) for all shared agencies" sqref="C22"/>
    <dataValidation allowBlank="1" showInputMessage="1" showErrorMessage="1" prompt="Insert device/host name" sqref="C24"/>
    <dataValidation allowBlank="1" showInputMessage="1" showErrorMessage="1" prompt="Insert operating system version (major and minor release/version)" sqref="C25"/>
    <dataValidation type="list" allowBlank="1" showInputMessage="1" showErrorMessage="1" prompt="Select logical network location of device" sqref="C26">
      <formula1>$A$47:$A$49</formula1>
    </dataValidation>
    <dataValidation allowBlank="1" showInputMessage="1" showErrorMessage="1" prompt="Insert device function" sqref="C27"/>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Q31"/>
  <sheetViews>
    <sheetView zoomScale="90" zoomScaleNormal="90" workbookViewId="0">
      <selection activeCell="L5" sqref="L5"/>
    </sheetView>
  </sheetViews>
  <sheetFormatPr defaultColWidth="11.42578125" defaultRowHeight="15" x14ac:dyDescent="0.25"/>
  <cols>
    <col min="1" max="1" width="22.42578125" style="75" customWidth="1"/>
    <col min="2" max="3" width="13" style="75" customWidth="1"/>
    <col min="4" max="4" width="11.5703125" style="75" customWidth="1"/>
    <col min="5" max="5" width="11.7109375" style="75" customWidth="1"/>
    <col min="6" max="6" width="13.7109375" style="75" customWidth="1"/>
    <col min="7" max="7" width="12.28515625" style="75" customWidth="1"/>
    <col min="8" max="8" width="8.7109375" style="75" hidden="1" customWidth="1"/>
    <col min="9" max="9" width="6.7109375" style="75" hidden="1" customWidth="1"/>
    <col min="10" max="11" width="11.42578125" style="75" customWidth="1"/>
    <col min="12" max="12" width="5.42578125" style="75" customWidth="1"/>
    <col min="13" max="13" width="9.7109375" style="75" customWidth="1"/>
    <col min="14" max="14" width="10.7109375" style="75" customWidth="1"/>
    <col min="15" max="15" width="11" style="75" customWidth="1"/>
    <col min="16" max="18" width="11.42578125" style="75" customWidth="1"/>
    <col min="19" max="19" width="2.42578125" style="75" customWidth="1"/>
    <col min="20" max="16384" width="11.42578125" style="75"/>
  </cols>
  <sheetData>
    <row r="1" spans="1:17" x14ac:dyDescent="0.25">
      <c r="A1" s="31" t="s">
        <v>27</v>
      </c>
      <c r="B1" s="31"/>
      <c r="C1" s="31"/>
      <c r="D1" s="31"/>
      <c r="E1" s="31"/>
      <c r="F1" s="31"/>
      <c r="G1" s="31"/>
      <c r="H1" s="31"/>
      <c r="I1" s="31"/>
      <c r="J1" s="31"/>
      <c r="K1" s="31"/>
      <c r="L1" s="31"/>
      <c r="M1" s="31"/>
      <c r="N1" s="31"/>
      <c r="O1" s="31"/>
      <c r="P1" s="31"/>
    </row>
    <row r="2" spans="1:17" ht="18" customHeight="1" x14ac:dyDescent="0.25">
      <c r="A2" s="156" t="s">
        <v>28</v>
      </c>
      <c r="B2" s="76"/>
      <c r="C2" s="76"/>
      <c r="D2" s="76"/>
      <c r="E2" s="76"/>
      <c r="F2" s="76"/>
      <c r="G2" s="76"/>
      <c r="H2" s="76"/>
      <c r="I2" s="76"/>
      <c r="J2" s="76"/>
      <c r="K2" s="76"/>
      <c r="L2" s="76"/>
      <c r="M2" s="76"/>
      <c r="N2" s="76"/>
      <c r="O2" s="76"/>
      <c r="P2" s="77"/>
    </row>
    <row r="3" spans="1:17" ht="12.75" customHeight="1" x14ac:dyDescent="0.25">
      <c r="A3" s="157" t="s">
        <v>1317</v>
      </c>
      <c r="B3" s="79"/>
      <c r="C3" s="79"/>
      <c r="D3" s="79"/>
      <c r="E3" s="79"/>
      <c r="F3" s="79"/>
      <c r="G3" s="79"/>
      <c r="H3" s="79"/>
      <c r="I3" s="79"/>
      <c r="J3" s="79"/>
      <c r="K3" s="79"/>
      <c r="L3" s="79"/>
      <c r="M3" s="79"/>
      <c r="N3" s="79"/>
      <c r="O3" s="79"/>
      <c r="P3" s="80"/>
    </row>
    <row r="4" spans="1:17" x14ac:dyDescent="0.25">
      <c r="A4" s="157"/>
      <c r="B4" s="79"/>
      <c r="C4" s="79"/>
      <c r="D4" s="79"/>
      <c r="E4" s="79"/>
      <c r="F4" s="79"/>
      <c r="G4" s="79"/>
      <c r="H4" s="79"/>
      <c r="I4" s="79"/>
      <c r="J4" s="79"/>
      <c r="K4" s="79"/>
      <c r="L4" s="79"/>
      <c r="M4" s="79"/>
      <c r="N4" s="79"/>
      <c r="O4" s="79"/>
      <c r="P4" s="80"/>
    </row>
    <row r="5" spans="1:17" x14ac:dyDescent="0.25">
      <c r="A5" s="78" t="s">
        <v>29</v>
      </c>
      <c r="B5" s="79"/>
      <c r="C5" s="79"/>
      <c r="D5" s="79"/>
      <c r="E5" s="79"/>
      <c r="F5" s="79"/>
      <c r="G5" s="79"/>
      <c r="H5" s="79"/>
      <c r="I5" s="79"/>
      <c r="J5" s="79"/>
      <c r="K5" s="79"/>
      <c r="L5" s="79"/>
      <c r="M5" s="79"/>
      <c r="N5" s="79"/>
      <c r="O5" s="79"/>
      <c r="P5" s="80"/>
    </row>
    <row r="6" spans="1:17" x14ac:dyDescent="0.25">
      <c r="A6" s="78" t="s">
        <v>30</v>
      </c>
      <c r="B6" s="79"/>
      <c r="C6" s="79"/>
      <c r="D6" s="79"/>
      <c r="E6" s="79"/>
      <c r="F6" s="79"/>
      <c r="G6" s="79"/>
      <c r="H6" s="79"/>
      <c r="I6" s="79"/>
      <c r="J6" s="79"/>
      <c r="K6" s="79"/>
      <c r="L6" s="79"/>
      <c r="M6" s="79"/>
      <c r="N6" s="79"/>
      <c r="O6" s="79"/>
      <c r="P6" s="80"/>
    </row>
    <row r="7" spans="1:17" x14ac:dyDescent="0.25">
      <c r="A7" s="158"/>
      <c r="B7" s="81"/>
      <c r="C7" s="81"/>
      <c r="D7" s="81"/>
      <c r="E7" s="81"/>
      <c r="F7" s="81"/>
      <c r="G7" s="81"/>
      <c r="H7" s="81"/>
      <c r="I7" s="81"/>
      <c r="J7" s="81"/>
      <c r="K7" s="81"/>
      <c r="L7" s="81"/>
      <c r="M7" s="81"/>
      <c r="N7" s="81"/>
      <c r="O7" s="81"/>
      <c r="P7" s="82"/>
    </row>
    <row r="8" spans="1:17" ht="12.75" customHeight="1" x14ac:dyDescent="0.25">
      <c r="A8" s="83"/>
      <c r="B8" s="84"/>
      <c r="C8" s="84"/>
      <c r="D8" s="84"/>
      <c r="E8" s="84"/>
      <c r="F8" s="84"/>
      <c r="G8" s="84"/>
      <c r="H8" s="84"/>
      <c r="I8" s="84"/>
      <c r="J8" s="84"/>
      <c r="K8" s="84"/>
      <c r="L8" s="84"/>
      <c r="M8" s="84"/>
      <c r="N8" s="84"/>
      <c r="O8" s="84"/>
      <c r="P8" s="85"/>
      <c r="Q8" s="86"/>
    </row>
    <row r="9" spans="1:17" x14ac:dyDescent="0.25">
      <c r="A9" s="87"/>
      <c r="B9" s="153" t="s">
        <v>1318</v>
      </c>
      <c r="C9" s="154"/>
      <c r="D9" s="154"/>
      <c r="E9" s="154"/>
      <c r="F9" s="154"/>
      <c r="G9" s="155"/>
      <c r="P9" s="88"/>
      <c r="Q9" s="86"/>
    </row>
    <row r="10" spans="1:17" ht="12.75" customHeight="1" x14ac:dyDescent="0.25">
      <c r="A10" s="270" t="s">
        <v>2307</v>
      </c>
      <c r="B10" s="159" t="s">
        <v>35</v>
      </c>
      <c r="C10" s="90"/>
      <c r="D10" s="91"/>
      <c r="E10" s="91"/>
      <c r="F10" s="91"/>
      <c r="G10" s="92"/>
      <c r="K10" s="160" t="s">
        <v>1300</v>
      </c>
      <c r="L10" s="93"/>
      <c r="M10" s="93"/>
      <c r="N10" s="93"/>
      <c r="O10" s="94"/>
      <c r="P10" s="88"/>
      <c r="Q10" s="86"/>
    </row>
    <row r="11" spans="1:17" ht="36" x14ac:dyDescent="0.25">
      <c r="A11" s="270"/>
      <c r="B11" s="95" t="s">
        <v>1301</v>
      </c>
      <c r="C11" s="96" t="s">
        <v>1302</v>
      </c>
      <c r="D11" s="96" t="s">
        <v>1303</v>
      </c>
      <c r="E11" s="96" t="s">
        <v>39</v>
      </c>
      <c r="F11" s="96" t="s">
        <v>1304</v>
      </c>
      <c r="G11" s="97" t="s">
        <v>1305</v>
      </c>
      <c r="K11" s="98" t="s">
        <v>34</v>
      </c>
      <c r="L11" s="33"/>
      <c r="M11" s="99" t="s">
        <v>31</v>
      </c>
      <c r="N11" s="99" t="s">
        <v>32</v>
      </c>
      <c r="O11" s="100" t="s">
        <v>33</v>
      </c>
      <c r="P11" s="88"/>
      <c r="Q11" s="86"/>
    </row>
    <row r="12" spans="1:17" x14ac:dyDescent="0.25">
      <c r="A12" s="89"/>
      <c r="B12" s="170">
        <f>COUNTIF('Gen Test Cases'!I3:I38,"Pass")+COUNTIF('Oracle 11G Test Cases'!J3:J169,"Pass")</f>
        <v>0</v>
      </c>
      <c r="C12" s="171">
        <f>COUNTIF('Gen Test Cases'!I3:I38,"Fail")+COUNTIF('Oracle 11G Test Cases'!J3:J169,"Fail")</f>
        <v>0</v>
      </c>
      <c r="D12" s="180">
        <f>COUNTIF('Gen Test Cases'!I3:I38,"Info")+COUNTIF('Oracle 11G Test Cases'!J3:J169,"Info")</f>
        <v>0</v>
      </c>
      <c r="E12" s="171">
        <f>COUNTIF('Gen Test Cases'!I3:I38,"N/A")+COUNTIF('Oracle 11G Test Cases'!J3:J169,"N/A")</f>
        <v>0</v>
      </c>
      <c r="F12" s="170">
        <f>B12+C12</f>
        <v>0</v>
      </c>
      <c r="G12" s="172">
        <f>D24/100</f>
        <v>0</v>
      </c>
      <c r="K12" s="102" t="s">
        <v>1306</v>
      </c>
      <c r="L12" s="103"/>
      <c r="M12" s="104">
        <f>COUNTA('Gen Test Cases'!I3:I38)+COUNTA('Oracle 11G Test Cases'!J3:J169)</f>
        <v>0</v>
      </c>
      <c r="N12" s="104">
        <f>O12-M12</f>
        <v>178</v>
      </c>
      <c r="O12" s="105">
        <f>COUNTA('Gen Test Cases'!A3:A38)+COUNTA('Oracle 11G Test Cases'!A3:A169)</f>
        <v>178</v>
      </c>
      <c r="P12" s="106"/>
      <c r="Q12" s="86"/>
    </row>
    <row r="13" spans="1:17" x14ac:dyDescent="0.25">
      <c r="A13" s="89"/>
      <c r="B13" s="107"/>
      <c r="C13" s="108"/>
      <c r="D13" s="108"/>
      <c r="E13" s="108"/>
      <c r="F13" s="108"/>
      <c r="G13" s="108"/>
      <c r="K13" s="109"/>
      <c r="L13" s="109"/>
      <c r="M13" s="109"/>
      <c r="N13" s="109"/>
      <c r="O13" s="109"/>
      <c r="P13" s="106"/>
      <c r="Q13" s="86"/>
    </row>
    <row r="14" spans="1:17" ht="12.75" customHeight="1" x14ac:dyDescent="0.25">
      <c r="A14" s="89"/>
      <c r="B14" s="110" t="s">
        <v>1307</v>
      </c>
      <c r="C14" s="111"/>
      <c r="D14" s="111"/>
      <c r="E14" s="111"/>
      <c r="F14" s="111"/>
      <c r="G14" s="112"/>
      <c r="K14" s="109"/>
      <c r="L14" s="109"/>
      <c r="M14" s="109"/>
      <c r="N14" s="109"/>
      <c r="O14" s="109"/>
      <c r="P14" s="106"/>
      <c r="Q14" s="86"/>
    </row>
    <row r="15" spans="1:17" ht="12.75" customHeight="1" x14ac:dyDescent="0.25">
      <c r="A15" s="113"/>
      <c r="B15" s="114" t="s">
        <v>1308</v>
      </c>
      <c r="C15" s="114" t="s">
        <v>1309</v>
      </c>
      <c r="D15" s="114" t="s">
        <v>36</v>
      </c>
      <c r="E15" s="114" t="s">
        <v>37</v>
      </c>
      <c r="F15" s="114" t="s">
        <v>39</v>
      </c>
      <c r="G15" s="114" t="s">
        <v>1310</v>
      </c>
      <c r="H15" s="115" t="s">
        <v>1311</v>
      </c>
      <c r="I15" s="115" t="s">
        <v>1312</v>
      </c>
      <c r="K15" s="116"/>
      <c r="L15" s="116"/>
      <c r="M15" s="116"/>
      <c r="N15" s="116"/>
      <c r="O15" s="116"/>
      <c r="P15" s="88"/>
      <c r="Q15" s="86"/>
    </row>
    <row r="16" spans="1:17" ht="12.75" customHeight="1" x14ac:dyDescent="0.25">
      <c r="A16" s="113"/>
      <c r="B16" s="117">
        <v>8</v>
      </c>
      <c r="C16" s="118">
        <f>COUNTIF('Gen Test Cases'!AA:AA,B16)+COUNTIF('Oracle 11G Test Cases'!AA:AA,B16)</f>
        <v>0</v>
      </c>
      <c r="D16" s="101">
        <f>COUNTIFS('Gen Test Cases'!AA:AA,B16,'Gen Test Cases'!I:I,$D$15)+COUNTIFS('Oracle 11G Test Cases'!AA:AA,B16,'Oracle 11G Test Cases'!J:J,$D$15)</f>
        <v>0</v>
      </c>
      <c r="E16" s="101">
        <f>COUNTIFS('Gen Test Cases'!AA:AA,B16,'Gen Test Cases'!I:I,$E$15)+COUNTIFS('Oracle 11G Test Cases'!AA:AA,B16,'Oracle 11G Test Cases'!J:J,$E$15)</f>
        <v>0</v>
      </c>
      <c r="F16" s="101">
        <f>COUNTIFS('Gen Test Cases'!AA:AA,B16,'Gen Test Cases'!I:I,$F$15)+COUNTIFS('Oracle 11G Test Cases'!AA:AA,B16,'Oracle 11G Test Cases'!J:J,$F$15)</f>
        <v>0</v>
      </c>
      <c r="G16" s="209">
        <v>1500</v>
      </c>
      <c r="H16" s="75">
        <f t="shared" ref="H16:H23" si="0">(C16-F16)*(G16)</f>
        <v>0</v>
      </c>
      <c r="I16" s="75">
        <f t="shared" ref="I16:I23" si="1">D16*G16</f>
        <v>0</v>
      </c>
      <c r="K16" s="108"/>
      <c r="L16" s="108"/>
      <c r="M16" s="108"/>
      <c r="N16" s="108"/>
      <c r="O16" s="108"/>
      <c r="P16" s="88"/>
      <c r="Q16" s="86"/>
    </row>
    <row r="17" spans="1:17" ht="12.75" customHeight="1" x14ac:dyDescent="0.25">
      <c r="A17" s="113"/>
      <c r="B17" s="117">
        <v>7</v>
      </c>
      <c r="C17" s="118">
        <f>COUNTIF('Gen Test Cases'!AA:AA,B17)+COUNTIF('Oracle 11G Test Cases'!AA:AA,B17)</f>
        <v>28</v>
      </c>
      <c r="D17" s="101">
        <f>COUNTIFS('Gen Test Cases'!AA:AA,B17,'Gen Test Cases'!I:I,$D$15)+COUNTIFS('Oracle 11G Test Cases'!AA:AA,B17,'Oracle 11G Test Cases'!J:J,$D$15)</f>
        <v>0</v>
      </c>
      <c r="E17" s="101">
        <f>COUNTIFS('Gen Test Cases'!AA:AA,B17,'Gen Test Cases'!I:I,$E$15)+COUNTIFS('Oracle 11G Test Cases'!AA:AA,B17,'Oracle 11G Test Cases'!J:J,$E$15)</f>
        <v>0</v>
      </c>
      <c r="F17" s="101">
        <f>COUNTIFS('Gen Test Cases'!AA:AA,B17,'Gen Test Cases'!I:I,$F$15)+COUNTIFS('Oracle 11G Test Cases'!AA:AA,B17,'Oracle 11G Test Cases'!J:J,$F$15)</f>
        <v>0</v>
      </c>
      <c r="G17" s="209">
        <v>750</v>
      </c>
      <c r="H17" s="75">
        <f t="shared" si="0"/>
        <v>21000</v>
      </c>
      <c r="I17" s="75">
        <f t="shared" si="1"/>
        <v>0</v>
      </c>
      <c r="K17" s="108"/>
      <c r="L17" s="108"/>
      <c r="M17" s="108"/>
      <c r="N17" s="108"/>
      <c r="O17" s="108"/>
      <c r="P17" s="88"/>
      <c r="Q17" s="86"/>
    </row>
    <row r="18" spans="1:17" ht="12.75" customHeight="1" x14ac:dyDescent="0.25">
      <c r="A18" s="113"/>
      <c r="B18" s="117">
        <v>6</v>
      </c>
      <c r="C18" s="118">
        <f>COUNTIF('Gen Test Cases'!AA:AA,B18)+COUNTIF('Oracle 11G Test Cases'!AA:AA,B18)</f>
        <v>10</v>
      </c>
      <c r="D18" s="101">
        <f>COUNTIFS('Gen Test Cases'!AA:AA,B18,'Gen Test Cases'!I:I,$D$15)+COUNTIFS('Oracle 11G Test Cases'!AA:AA,B18,'Oracle 11G Test Cases'!J:J,$D$15)</f>
        <v>0</v>
      </c>
      <c r="E18" s="101">
        <f>COUNTIFS('Gen Test Cases'!AA:AA,B18,'Gen Test Cases'!I:I,$E$15)+COUNTIFS('Oracle 11G Test Cases'!AA:AA,B18,'Oracle 11G Test Cases'!J:J,$E$15)</f>
        <v>0</v>
      </c>
      <c r="F18" s="101">
        <f>COUNTIFS('Gen Test Cases'!AA:AA,B18,'Gen Test Cases'!I:I,$F$15)+COUNTIFS('Oracle 11G Test Cases'!AA:AA,B18,'Oracle 11G Test Cases'!J:J,$F$15)</f>
        <v>0</v>
      </c>
      <c r="G18" s="209">
        <v>100</v>
      </c>
      <c r="H18" s="75">
        <f t="shared" si="0"/>
        <v>1000</v>
      </c>
      <c r="I18" s="75">
        <f t="shared" si="1"/>
        <v>0</v>
      </c>
      <c r="K18" s="108"/>
      <c r="L18" s="108"/>
      <c r="M18" s="108"/>
      <c r="N18" s="108"/>
      <c r="O18" s="108"/>
      <c r="P18" s="88"/>
      <c r="Q18" s="86"/>
    </row>
    <row r="19" spans="1:17" ht="12.75" customHeight="1" x14ac:dyDescent="0.25">
      <c r="A19" s="113"/>
      <c r="B19" s="117">
        <v>5</v>
      </c>
      <c r="C19" s="118">
        <f>COUNTIF('Gen Test Cases'!AA:AA,B19)+COUNTIF('Oracle 11G Test Cases'!AA:AA,B19)</f>
        <v>103</v>
      </c>
      <c r="D19" s="101">
        <f>COUNTIFS('Gen Test Cases'!AA:AA,B19,'Gen Test Cases'!I:I,$D$15)+COUNTIFS('Oracle 11G Test Cases'!AA:AA,B19,'Oracle 11G Test Cases'!J:J,$D$15)</f>
        <v>0</v>
      </c>
      <c r="E19" s="101">
        <f>COUNTIFS('Gen Test Cases'!AA:AA,B19,'Gen Test Cases'!I:I,$E$15)+COUNTIFS('Oracle 11G Test Cases'!AA:AA,B19,'Oracle 11G Test Cases'!J:J,$E$15)</f>
        <v>0</v>
      </c>
      <c r="F19" s="101">
        <f>COUNTIFS('Gen Test Cases'!AA:AA,B19,'Gen Test Cases'!I:I,$F$15)+COUNTIFS('Oracle 11G Test Cases'!AA:AA,B19,'Oracle 11G Test Cases'!J:J,$F$15)</f>
        <v>0</v>
      </c>
      <c r="G19" s="209">
        <v>50</v>
      </c>
      <c r="H19" s="75">
        <f t="shared" si="0"/>
        <v>5150</v>
      </c>
      <c r="I19" s="75">
        <f t="shared" si="1"/>
        <v>0</v>
      </c>
      <c r="K19" s="108"/>
      <c r="L19" s="108"/>
      <c r="M19" s="108"/>
      <c r="N19" s="108"/>
      <c r="O19" s="108"/>
      <c r="P19" s="88"/>
      <c r="Q19" s="86"/>
    </row>
    <row r="20" spans="1:17" ht="12.75" customHeight="1" x14ac:dyDescent="0.25">
      <c r="A20" s="113"/>
      <c r="B20" s="117">
        <v>4</v>
      </c>
      <c r="C20" s="118">
        <f>COUNTIF('Gen Test Cases'!AA:AA,B20)+COUNTIF('Oracle 11G Test Cases'!AA:AA,B20)</f>
        <v>21</v>
      </c>
      <c r="D20" s="101">
        <f>COUNTIFS('Gen Test Cases'!AA:AA,B20,'Gen Test Cases'!I:I,$D$15)+COUNTIFS('Oracle 11G Test Cases'!AA:AA,B20,'Oracle 11G Test Cases'!J:J,$D$15)</f>
        <v>0</v>
      </c>
      <c r="E20" s="101">
        <f>COUNTIFS('Gen Test Cases'!AA:AA,B20,'Gen Test Cases'!I:I,$E$15)+COUNTIFS('Oracle 11G Test Cases'!AA:AA,B20,'Oracle 11G Test Cases'!J:J,$E$15)</f>
        <v>0</v>
      </c>
      <c r="F20" s="101">
        <f>COUNTIFS('Gen Test Cases'!AA:AA,B20,'Gen Test Cases'!I:I,$F$15)+COUNTIFS('Oracle 11G Test Cases'!AA:AA,B20,'Oracle 11G Test Cases'!J:J,$F$15)</f>
        <v>0</v>
      </c>
      <c r="G20" s="209">
        <v>10</v>
      </c>
      <c r="H20" s="75">
        <f t="shared" si="0"/>
        <v>210</v>
      </c>
      <c r="I20" s="75">
        <f t="shared" si="1"/>
        <v>0</v>
      </c>
      <c r="K20" s="108"/>
      <c r="L20" s="108"/>
      <c r="M20" s="108"/>
      <c r="N20" s="108"/>
      <c r="O20" s="108"/>
      <c r="P20" s="88"/>
      <c r="Q20" s="86"/>
    </row>
    <row r="21" spans="1:17" ht="12.75" customHeight="1" x14ac:dyDescent="0.25">
      <c r="A21" s="113"/>
      <c r="B21" s="117">
        <v>3</v>
      </c>
      <c r="C21" s="118">
        <f>COUNTIF('Gen Test Cases'!AA:AA,B21)+COUNTIF('Oracle 11G Test Cases'!AA:AA,B21)</f>
        <v>3</v>
      </c>
      <c r="D21" s="101">
        <f>COUNTIFS('Gen Test Cases'!AA:AA,B21,'Gen Test Cases'!I:I,$D$15)+COUNTIFS('Oracle 11G Test Cases'!AA:AA,B21,'Oracle 11G Test Cases'!J:J,$D$15)</f>
        <v>0</v>
      </c>
      <c r="E21" s="101">
        <f>COUNTIFS('Gen Test Cases'!AA:AA,B21,'Gen Test Cases'!I:I,$E$15)+COUNTIFS('Oracle 11G Test Cases'!AA:AA,B21,'Oracle 11G Test Cases'!J:J,$E$15)</f>
        <v>0</v>
      </c>
      <c r="F21" s="101">
        <f>COUNTIFS('Gen Test Cases'!AA:AA,B21,'Gen Test Cases'!I:I,$F$15)+COUNTIFS('Oracle 11G Test Cases'!AA:AA,B21,'Oracle 11G Test Cases'!J:J,$F$15)</f>
        <v>0</v>
      </c>
      <c r="G21" s="209">
        <v>5</v>
      </c>
      <c r="H21" s="75">
        <f t="shared" si="0"/>
        <v>15</v>
      </c>
      <c r="I21" s="75">
        <f t="shared" si="1"/>
        <v>0</v>
      </c>
      <c r="K21" s="108"/>
      <c r="L21" s="108"/>
      <c r="M21" s="108"/>
      <c r="N21" s="108"/>
      <c r="O21" s="108"/>
      <c r="P21" s="88"/>
      <c r="Q21" s="86"/>
    </row>
    <row r="22" spans="1:17" ht="12.75" customHeight="1" x14ac:dyDescent="0.25">
      <c r="A22" s="113"/>
      <c r="B22" s="117">
        <v>2</v>
      </c>
      <c r="C22" s="118">
        <f>COUNTIF('Gen Test Cases'!AA:AA,B22)+COUNTIF('Oracle 11G Test Cases'!AA:AA,B22)</f>
        <v>2</v>
      </c>
      <c r="D22" s="101">
        <f>COUNTIFS('Gen Test Cases'!AA:AA,B22,'Gen Test Cases'!I:I,$D$15)+COUNTIFS('Oracle 11G Test Cases'!AA:AA,B22,'Oracle 11G Test Cases'!J:J,$D$15)</f>
        <v>0</v>
      </c>
      <c r="E22" s="101">
        <f>COUNTIFS('Gen Test Cases'!AA:AA,B22,'Gen Test Cases'!I:I,$E$15)+COUNTIFS('Oracle 11G Test Cases'!AA:AA,B22,'Oracle 11G Test Cases'!J:J,$E$15)</f>
        <v>0</v>
      </c>
      <c r="F22" s="101">
        <f>COUNTIFS('Gen Test Cases'!AA:AA,B22,'Gen Test Cases'!I:I,$F$15)+COUNTIFS('Oracle 11G Test Cases'!AA:AA,B22,'Oracle 11G Test Cases'!J:J,$F$15)</f>
        <v>0</v>
      </c>
      <c r="G22" s="209">
        <v>2</v>
      </c>
      <c r="H22" s="75">
        <f t="shared" si="0"/>
        <v>4</v>
      </c>
      <c r="I22" s="75">
        <f t="shared" si="1"/>
        <v>0</v>
      </c>
      <c r="K22" s="108"/>
      <c r="L22" s="108"/>
      <c r="M22" s="108"/>
      <c r="N22" s="108"/>
      <c r="O22" s="108"/>
      <c r="P22" s="88"/>
      <c r="Q22" s="86"/>
    </row>
    <row r="23" spans="1:17" x14ac:dyDescent="0.25">
      <c r="A23" s="113"/>
      <c r="B23" s="117">
        <v>1</v>
      </c>
      <c r="C23" s="118">
        <f>COUNTIF('Gen Test Cases'!AA:AA,B23)+COUNTIF('Oracle 11G Test Cases'!AA:AA,B23)</f>
        <v>1</v>
      </c>
      <c r="D23" s="101">
        <f>COUNTIFS('Gen Test Cases'!AA:AA,B23,'Gen Test Cases'!I:I,$D$15)+COUNTIFS('Oracle 11G Test Cases'!AA:AA,B23,'Oracle 11G Test Cases'!J:J,$D$15)</f>
        <v>0</v>
      </c>
      <c r="E23" s="101">
        <f>COUNTIFS('Gen Test Cases'!AA:AA,B23,'Gen Test Cases'!I:I,$E$15)+COUNTIFS('Oracle 11G Test Cases'!AA:AA,B23,'Oracle 11G Test Cases'!J:J,$E$15)</f>
        <v>0</v>
      </c>
      <c r="F23" s="101">
        <f>COUNTIFS('Gen Test Cases'!AA:AA,B23,'Gen Test Cases'!I:I,$F$15)+COUNTIFS('Oracle 11G Test Cases'!AA:AA,B23,'Oracle 11G Test Cases'!J:J,$F$15)</f>
        <v>0</v>
      </c>
      <c r="G23" s="209">
        <v>1</v>
      </c>
      <c r="H23" s="75">
        <f t="shared" si="0"/>
        <v>1</v>
      </c>
      <c r="I23" s="75">
        <f t="shared" si="1"/>
        <v>0</v>
      </c>
      <c r="K23" s="108"/>
      <c r="L23" s="108"/>
      <c r="M23" s="108"/>
      <c r="N23" s="108"/>
      <c r="O23" s="108"/>
      <c r="P23" s="88"/>
      <c r="Q23" s="86"/>
    </row>
    <row r="24" spans="1:17" hidden="1" x14ac:dyDescent="0.25">
      <c r="A24" s="113"/>
      <c r="B24" s="119" t="s">
        <v>1313</v>
      </c>
      <c r="C24" s="120"/>
      <c r="D24" s="121">
        <f>SUM(I16:I23)/SUM(H16:H23)*100</f>
        <v>0</v>
      </c>
      <c r="K24" s="108"/>
      <c r="L24" s="108"/>
      <c r="M24" s="108"/>
      <c r="N24" s="108"/>
      <c r="O24" s="108"/>
      <c r="P24" s="88"/>
      <c r="Q24" s="86"/>
    </row>
    <row r="25" spans="1:17" x14ac:dyDescent="0.25">
      <c r="A25" s="122"/>
      <c r="B25" s="123"/>
      <c r="C25" s="123"/>
      <c r="D25" s="123"/>
      <c r="E25" s="123"/>
      <c r="F25" s="123"/>
      <c r="G25" s="123"/>
      <c r="H25" s="123"/>
      <c r="I25" s="123"/>
      <c r="J25" s="123"/>
      <c r="K25" s="124"/>
      <c r="L25" s="124"/>
      <c r="M25" s="124"/>
      <c r="N25" s="124"/>
      <c r="O25" s="124"/>
      <c r="P25" s="125"/>
      <c r="Q25" s="86"/>
    </row>
    <row r="26" spans="1:17" ht="12.75" customHeight="1" x14ac:dyDescent="0.25">
      <c r="A26" s="126"/>
      <c r="B26" s="126"/>
      <c r="C26" s="126"/>
      <c r="D26" s="126"/>
      <c r="E26" s="126"/>
      <c r="F26" s="126"/>
      <c r="G26" s="126"/>
      <c r="H26" s="126"/>
      <c r="I26" s="126"/>
      <c r="J26" s="126"/>
      <c r="K26" s="126"/>
      <c r="L26" s="126"/>
      <c r="M26" s="126"/>
      <c r="N26" s="126"/>
      <c r="O26" s="126"/>
      <c r="P26" s="126"/>
      <c r="Q26" s="126"/>
    </row>
    <row r="27" spans="1:17" x14ac:dyDescent="0.25">
      <c r="A27" s="181">
        <f>D12+N12</f>
        <v>178</v>
      </c>
      <c r="B27" s="182" t="str">
        <f>"WARNING: THERE IS AT LEAST ONE TEST CASE WITH AN 'INFO' OR BLANK STATUS (SEE ABOVE)"</f>
        <v>WARNING: THERE IS AT LEAST ONE TEST CASE WITH AN 'INFO' OR BLANK STATUS (SEE ABOVE)</v>
      </c>
      <c r="C27" s="126"/>
      <c r="D27" s="126"/>
      <c r="E27" s="126"/>
      <c r="F27" s="126"/>
      <c r="G27" s="126"/>
      <c r="H27" s="126"/>
      <c r="I27" s="126"/>
      <c r="J27" s="126"/>
      <c r="K27" s="126"/>
      <c r="L27" s="126"/>
      <c r="M27" s="126"/>
      <c r="N27" s="126"/>
      <c r="O27" s="126"/>
      <c r="P27" s="126"/>
      <c r="Q27" s="126"/>
    </row>
    <row r="28" spans="1:17" x14ac:dyDescent="0.25">
      <c r="A28" s="32"/>
      <c r="C28" s="126"/>
      <c r="D28" s="126"/>
      <c r="E28" s="126"/>
      <c r="F28" s="126"/>
      <c r="G28" s="126"/>
      <c r="H28" s="126"/>
      <c r="I28" s="126"/>
      <c r="J28" s="126"/>
      <c r="K28" s="126"/>
      <c r="L28" s="126"/>
      <c r="M28" s="126"/>
      <c r="N28" s="126"/>
      <c r="O28" s="126"/>
      <c r="P28" s="126"/>
      <c r="Q28" s="126"/>
    </row>
    <row r="29" spans="1:17" x14ac:dyDescent="0.25">
      <c r="A29" s="181">
        <f>SUMPRODUCT(--ISERROR('Gen Test Cases'!AA3:AA38))+SUMPRODUCT(--ISERROR('Oracle 11G Test Cases'!AA3:AA299))</f>
        <v>10</v>
      </c>
      <c r="B29" s="182" t="str">
        <f>"WARNING: THERE IS AT LEAST ONE TEST CASE WITH MULTIPLE OR INVALID ISSUE CODES (SEE TEST CASES TAB)"</f>
        <v>WARNING: THERE IS AT LEAST ONE TEST CASE WITH MULTIPLE OR INVALID ISSUE CODES (SEE TEST CASES TAB)</v>
      </c>
      <c r="C29" s="126"/>
      <c r="D29" s="126"/>
      <c r="E29" s="126"/>
      <c r="F29" s="126"/>
      <c r="G29" s="126"/>
      <c r="H29" s="126"/>
      <c r="I29" s="126"/>
      <c r="J29" s="126"/>
      <c r="K29" s="126"/>
      <c r="L29" s="126"/>
      <c r="M29" s="126"/>
      <c r="N29" s="126"/>
      <c r="O29" s="126"/>
      <c r="P29" s="126"/>
      <c r="Q29" s="126"/>
    </row>
    <row r="30" spans="1:17" x14ac:dyDescent="0.25">
      <c r="A30" s="126"/>
      <c r="B30" s="126"/>
      <c r="C30" s="126"/>
      <c r="D30" s="126"/>
      <c r="E30" s="126"/>
      <c r="F30" s="126"/>
      <c r="G30" s="126"/>
      <c r="H30" s="126"/>
      <c r="I30" s="126"/>
      <c r="J30" s="126"/>
      <c r="K30" s="126"/>
      <c r="L30" s="126"/>
      <c r="M30" s="126"/>
      <c r="N30" s="126"/>
      <c r="O30" s="126"/>
      <c r="P30" s="126"/>
      <c r="Q30" s="126"/>
    </row>
    <row r="31" spans="1:17" x14ac:dyDescent="0.25">
      <c r="A31" s="126"/>
      <c r="B31" s="126"/>
      <c r="C31" s="126"/>
      <c r="D31" s="126"/>
      <c r="E31" s="126"/>
      <c r="F31" s="126"/>
      <c r="G31" s="126"/>
      <c r="H31" s="126"/>
      <c r="I31" s="126"/>
      <c r="J31" s="126"/>
      <c r="K31" s="126"/>
      <c r="L31" s="126"/>
      <c r="M31" s="126"/>
      <c r="N31" s="126"/>
      <c r="O31" s="126"/>
      <c r="P31" s="126"/>
      <c r="Q31" s="126"/>
    </row>
  </sheetData>
  <sheetCalcPr fullCalcOnLoad="1"/>
  <mergeCells count="1">
    <mergeCell ref="A10:A11"/>
  </mergeCells>
  <conditionalFormatting sqref="D12">
    <cfRule type="cellIs" dxfId="29" priority="5" stopIfTrue="1" operator="greaterThan">
      <formula>0</formula>
    </cfRule>
  </conditionalFormatting>
  <conditionalFormatting sqref="N12">
    <cfRule type="cellIs" dxfId="28" priority="3" stopIfTrue="1" operator="greaterThan">
      <formula>0</formula>
    </cfRule>
    <cfRule type="cellIs" dxfId="27" priority="4" stopIfTrue="1" operator="lessThan">
      <formula>0</formula>
    </cfRule>
  </conditionalFormatting>
  <conditionalFormatting sqref="B27">
    <cfRule type="expression" dxfId="26" priority="2" stopIfTrue="1">
      <formula>$A$27=0</formula>
    </cfRule>
  </conditionalFormatting>
  <conditionalFormatting sqref="B29">
    <cfRule type="expression" dxfId="25" priority="1" stopIfTrue="1">
      <formula>$A$29=0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W462"/>
  <sheetViews>
    <sheetView zoomScale="90" zoomScaleNormal="90" workbookViewId="0"/>
  </sheetViews>
  <sheetFormatPr defaultColWidth="11.42578125" defaultRowHeight="15" x14ac:dyDescent="0.25"/>
  <cols>
    <col min="1" max="13" width="11.42578125" style="37" customWidth="1"/>
    <col min="14" max="14" width="9.28515625" style="37" customWidth="1"/>
    <col min="15" max="23" width="11.42578125" style="186"/>
    <col min="24" max="16384" width="11.42578125" style="41"/>
  </cols>
  <sheetData>
    <row r="1" spans="1:23" x14ac:dyDescent="0.25">
      <c r="A1" s="34" t="s">
        <v>40</v>
      </c>
      <c r="B1" s="35"/>
      <c r="C1" s="35"/>
      <c r="D1" s="35"/>
      <c r="E1" s="35"/>
      <c r="F1" s="35"/>
      <c r="G1" s="35"/>
      <c r="H1" s="35"/>
      <c r="I1" s="35"/>
      <c r="J1" s="35"/>
      <c r="K1" s="35"/>
      <c r="L1" s="35"/>
      <c r="M1" s="35"/>
      <c r="N1" s="36"/>
    </row>
    <row r="2" spans="1:23" ht="12.75" customHeight="1" x14ac:dyDescent="0.25">
      <c r="A2" s="58" t="s">
        <v>41</v>
      </c>
      <c r="B2" s="59"/>
      <c r="C2" s="59"/>
      <c r="D2" s="59"/>
      <c r="E2" s="59"/>
      <c r="F2" s="59"/>
      <c r="G2" s="59"/>
      <c r="H2" s="59"/>
      <c r="I2" s="59"/>
      <c r="J2" s="59"/>
      <c r="K2" s="59"/>
      <c r="L2" s="59"/>
      <c r="M2" s="59"/>
      <c r="N2" s="60"/>
    </row>
    <row r="3" spans="1:23" s="42" customFormat="1" ht="12.75" customHeight="1" x14ac:dyDescent="0.2">
      <c r="A3" s="271" t="s">
        <v>2170</v>
      </c>
      <c r="B3" s="272"/>
      <c r="C3" s="272"/>
      <c r="D3" s="272"/>
      <c r="E3" s="272"/>
      <c r="F3" s="272"/>
      <c r="G3" s="272"/>
      <c r="H3" s="272"/>
      <c r="I3" s="272"/>
      <c r="J3" s="272"/>
      <c r="K3" s="272"/>
      <c r="L3" s="272"/>
      <c r="M3" s="272"/>
      <c r="N3" s="273"/>
      <c r="O3" s="187"/>
      <c r="P3" s="187"/>
      <c r="Q3" s="187"/>
      <c r="R3" s="187"/>
      <c r="S3" s="187"/>
      <c r="T3" s="187"/>
      <c r="U3" s="187"/>
      <c r="V3" s="187"/>
      <c r="W3" s="187"/>
    </row>
    <row r="4" spans="1:23" s="42" customFormat="1" ht="12.75" x14ac:dyDescent="0.2">
      <c r="A4" s="289"/>
      <c r="B4" s="290"/>
      <c r="C4" s="290"/>
      <c r="D4" s="290"/>
      <c r="E4" s="290"/>
      <c r="F4" s="290"/>
      <c r="G4" s="290"/>
      <c r="H4" s="290"/>
      <c r="I4" s="290"/>
      <c r="J4" s="290"/>
      <c r="K4" s="290"/>
      <c r="L4" s="290"/>
      <c r="M4" s="290"/>
      <c r="N4" s="291"/>
      <c r="O4" s="187"/>
      <c r="P4" s="187"/>
      <c r="Q4" s="187"/>
      <c r="R4" s="187"/>
      <c r="S4" s="187"/>
      <c r="T4" s="187"/>
      <c r="U4" s="187"/>
      <c r="V4" s="187"/>
      <c r="W4" s="187"/>
    </row>
    <row r="5" spans="1:23" s="42" customFormat="1" ht="12.75" x14ac:dyDescent="0.2">
      <c r="A5" s="289"/>
      <c r="B5" s="290"/>
      <c r="C5" s="290"/>
      <c r="D5" s="290"/>
      <c r="E5" s="290"/>
      <c r="F5" s="290"/>
      <c r="G5" s="290"/>
      <c r="H5" s="290"/>
      <c r="I5" s="290"/>
      <c r="J5" s="290"/>
      <c r="K5" s="290"/>
      <c r="L5" s="290"/>
      <c r="M5" s="290"/>
      <c r="N5" s="291"/>
      <c r="O5" s="187"/>
      <c r="P5" s="187"/>
      <c r="Q5" s="187"/>
      <c r="R5" s="187"/>
      <c r="S5" s="187"/>
      <c r="T5" s="187"/>
      <c r="U5" s="187"/>
      <c r="V5" s="187"/>
      <c r="W5" s="187"/>
    </row>
    <row r="6" spans="1:23" s="42" customFormat="1" ht="12.75" x14ac:dyDescent="0.2">
      <c r="A6" s="289"/>
      <c r="B6" s="290"/>
      <c r="C6" s="290"/>
      <c r="D6" s="290"/>
      <c r="E6" s="290"/>
      <c r="F6" s="290"/>
      <c r="G6" s="290"/>
      <c r="H6" s="290"/>
      <c r="I6" s="290"/>
      <c r="J6" s="290"/>
      <c r="K6" s="290"/>
      <c r="L6" s="290"/>
      <c r="M6" s="290"/>
      <c r="N6" s="291"/>
      <c r="O6" s="187"/>
      <c r="P6" s="187"/>
      <c r="Q6" s="187"/>
      <c r="R6" s="187"/>
      <c r="S6" s="187"/>
      <c r="T6" s="187"/>
      <c r="U6" s="187"/>
      <c r="V6" s="187"/>
      <c r="W6" s="187"/>
    </row>
    <row r="7" spans="1:23" s="42" customFormat="1" ht="12.75" x14ac:dyDescent="0.2">
      <c r="A7" s="289"/>
      <c r="B7" s="290"/>
      <c r="C7" s="290"/>
      <c r="D7" s="290"/>
      <c r="E7" s="290"/>
      <c r="F7" s="290"/>
      <c r="G7" s="290"/>
      <c r="H7" s="290"/>
      <c r="I7" s="290"/>
      <c r="J7" s="290"/>
      <c r="K7" s="290"/>
      <c r="L7" s="290"/>
      <c r="M7" s="290"/>
      <c r="N7" s="291"/>
      <c r="O7" s="187"/>
      <c r="P7" s="187"/>
      <c r="Q7" s="187"/>
      <c r="R7" s="187"/>
      <c r="S7" s="187"/>
      <c r="T7" s="187"/>
      <c r="U7" s="187"/>
      <c r="V7" s="187"/>
      <c r="W7" s="187"/>
    </row>
    <row r="8" spans="1:23" s="42" customFormat="1" ht="12.75" x14ac:dyDescent="0.2">
      <c r="A8" s="289"/>
      <c r="B8" s="290"/>
      <c r="C8" s="290"/>
      <c r="D8" s="290"/>
      <c r="E8" s="290"/>
      <c r="F8" s="290"/>
      <c r="G8" s="290"/>
      <c r="H8" s="290"/>
      <c r="I8" s="290"/>
      <c r="J8" s="290"/>
      <c r="K8" s="290"/>
      <c r="L8" s="290"/>
      <c r="M8" s="290"/>
      <c r="N8" s="291"/>
      <c r="O8" s="187"/>
      <c r="P8" s="187"/>
      <c r="Q8" s="187"/>
      <c r="R8" s="187"/>
      <c r="S8" s="187"/>
      <c r="T8" s="187"/>
      <c r="U8" s="187"/>
      <c r="V8" s="187"/>
      <c r="W8" s="187"/>
    </row>
    <row r="9" spans="1:23" s="42" customFormat="1" ht="12.75" x14ac:dyDescent="0.2">
      <c r="A9" s="289"/>
      <c r="B9" s="290"/>
      <c r="C9" s="290"/>
      <c r="D9" s="290"/>
      <c r="E9" s="290"/>
      <c r="F9" s="290"/>
      <c r="G9" s="290"/>
      <c r="H9" s="290"/>
      <c r="I9" s="290"/>
      <c r="J9" s="290"/>
      <c r="K9" s="290"/>
      <c r="L9" s="290"/>
      <c r="M9" s="290"/>
      <c r="N9" s="291"/>
      <c r="O9" s="187"/>
      <c r="P9" s="187"/>
      <c r="Q9" s="187"/>
      <c r="R9" s="187"/>
      <c r="S9" s="187"/>
      <c r="T9" s="187"/>
      <c r="U9" s="187"/>
      <c r="V9" s="187"/>
      <c r="W9" s="187"/>
    </row>
    <row r="10" spans="1:23" s="42" customFormat="1" ht="12.75" x14ac:dyDescent="0.2">
      <c r="A10" s="289"/>
      <c r="B10" s="290"/>
      <c r="C10" s="290"/>
      <c r="D10" s="290"/>
      <c r="E10" s="290"/>
      <c r="F10" s="290"/>
      <c r="G10" s="290"/>
      <c r="H10" s="290"/>
      <c r="I10" s="290"/>
      <c r="J10" s="290"/>
      <c r="K10" s="290"/>
      <c r="L10" s="290"/>
      <c r="M10" s="290"/>
      <c r="N10" s="291"/>
      <c r="O10" s="187"/>
      <c r="P10" s="187"/>
      <c r="Q10" s="187"/>
      <c r="R10" s="187"/>
      <c r="S10" s="187"/>
      <c r="T10" s="187"/>
      <c r="U10" s="187"/>
      <c r="V10" s="187"/>
      <c r="W10" s="187"/>
    </row>
    <row r="11" spans="1:23" s="42" customFormat="1" ht="12.75" x14ac:dyDescent="0.2">
      <c r="A11" s="289"/>
      <c r="B11" s="290"/>
      <c r="C11" s="290"/>
      <c r="D11" s="290"/>
      <c r="E11" s="290"/>
      <c r="F11" s="290"/>
      <c r="G11" s="290"/>
      <c r="H11" s="290"/>
      <c r="I11" s="290"/>
      <c r="J11" s="290"/>
      <c r="K11" s="290"/>
      <c r="L11" s="290"/>
      <c r="M11" s="290"/>
      <c r="N11" s="291"/>
      <c r="O11" s="187"/>
      <c r="P11" s="187"/>
      <c r="Q11" s="187"/>
      <c r="R11" s="187"/>
      <c r="S11" s="187"/>
      <c r="T11" s="187"/>
      <c r="U11" s="187"/>
      <c r="V11" s="187"/>
      <c r="W11" s="187"/>
    </row>
    <row r="12" spans="1:23" s="42" customFormat="1" ht="12.75" x14ac:dyDescent="0.2">
      <c r="A12" s="289"/>
      <c r="B12" s="290"/>
      <c r="C12" s="290"/>
      <c r="D12" s="290"/>
      <c r="E12" s="290"/>
      <c r="F12" s="290"/>
      <c r="G12" s="290"/>
      <c r="H12" s="290"/>
      <c r="I12" s="290"/>
      <c r="J12" s="290"/>
      <c r="K12" s="290"/>
      <c r="L12" s="290"/>
      <c r="M12" s="290"/>
      <c r="N12" s="291"/>
      <c r="O12" s="187"/>
      <c r="P12" s="187"/>
      <c r="Q12" s="187"/>
      <c r="R12" s="187"/>
      <c r="S12" s="187"/>
      <c r="T12" s="187"/>
      <c r="U12" s="187"/>
      <c r="V12" s="187"/>
      <c r="W12" s="187"/>
    </row>
    <row r="13" spans="1:23" s="42" customFormat="1" ht="12.75" x14ac:dyDescent="0.2">
      <c r="A13" s="289"/>
      <c r="B13" s="290"/>
      <c r="C13" s="290"/>
      <c r="D13" s="290"/>
      <c r="E13" s="290"/>
      <c r="F13" s="290"/>
      <c r="G13" s="290"/>
      <c r="H13" s="290"/>
      <c r="I13" s="290"/>
      <c r="J13" s="290"/>
      <c r="K13" s="290"/>
      <c r="L13" s="290"/>
      <c r="M13" s="290"/>
      <c r="N13" s="291"/>
      <c r="O13" s="187"/>
      <c r="P13" s="187"/>
      <c r="Q13" s="187"/>
      <c r="R13" s="187"/>
      <c r="S13" s="187"/>
      <c r="T13" s="187"/>
      <c r="U13" s="187"/>
      <c r="V13" s="187"/>
      <c r="W13" s="187"/>
    </row>
    <row r="14" spans="1:23" s="42" customFormat="1" ht="12.75" x14ac:dyDescent="0.2">
      <c r="A14" s="289"/>
      <c r="B14" s="290"/>
      <c r="C14" s="290"/>
      <c r="D14" s="290"/>
      <c r="E14" s="290"/>
      <c r="F14" s="290"/>
      <c r="G14" s="290"/>
      <c r="H14" s="290"/>
      <c r="I14" s="290"/>
      <c r="J14" s="290"/>
      <c r="K14" s="290"/>
      <c r="L14" s="290"/>
      <c r="M14" s="290"/>
      <c r="N14" s="291"/>
      <c r="O14" s="187"/>
      <c r="P14" s="187"/>
      <c r="Q14" s="187"/>
      <c r="R14" s="187"/>
      <c r="S14" s="187"/>
      <c r="T14" s="187"/>
      <c r="U14" s="187"/>
      <c r="V14" s="187"/>
      <c r="W14" s="187"/>
    </row>
    <row r="15" spans="1:23" s="42" customFormat="1" ht="71.25" customHeight="1" x14ac:dyDescent="0.2">
      <c r="A15" s="274"/>
      <c r="B15" s="275"/>
      <c r="C15" s="275"/>
      <c r="D15" s="275"/>
      <c r="E15" s="275"/>
      <c r="F15" s="275"/>
      <c r="G15" s="275"/>
      <c r="H15" s="275"/>
      <c r="I15" s="275"/>
      <c r="J15" s="275"/>
      <c r="K15" s="275"/>
      <c r="L15" s="275"/>
      <c r="M15" s="275"/>
      <c r="N15" s="276"/>
      <c r="O15" s="187"/>
      <c r="P15" s="187"/>
      <c r="Q15" s="187"/>
      <c r="R15" s="187"/>
      <c r="S15" s="187"/>
      <c r="T15" s="187"/>
      <c r="U15" s="187"/>
      <c r="V15" s="187"/>
      <c r="W15" s="187"/>
    </row>
    <row r="16" spans="1:23" s="42" customFormat="1" ht="12.75" x14ac:dyDescent="0.2">
      <c r="A16" s="133"/>
      <c r="B16" s="133"/>
      <c r="C16" s="133"/>
      <c r="D16" s="133"/>
      <c r="E16" s="133"/>
      <c r="F16" s="133"/>
      <c r="G16" s="133"/>
      <c r="H16" s="133"/>
      <c r="I16" s="133"/>
      <c r="J16" s="133"/>
      <c r="K16" s="133"/>
      <c r="L16" s="133"/>
      <c r="M16" s="133"/>
      <c r="N16" s="133"/>
      <c r="O16" s="187"/>
      <c r="P16" s="187"/>
      <c r="Q16" s="187"/>
      <c r="R16" s="187"/>
      <c r="S16" s="187"/>
      <c r="T16" s="187"/>
      <c r="U16" s="187"/>
      <c r="V16" s="187"/>
      <c r="W16" s="187"/>
    </row>
    <row r="17" spans="1:23" s="42" customFormat="1" ht="12.75" customHeight="1" x14ac:dyDescent="0.2">
      <c r="A17" s="38" t="s">
        <v>42</v>
      </c>
      <c r="B17" s="39"/>
      <c r="C17" s="39"/>
      <c r="D17" s="39"/>
      <c r="E17" s="39"/>
      <c r="F17" s="39"/>
      <c r="G17" s="39"/>
      <c r="H17" s="39"/>
      <c r="I17" s="39"/>
      <c r="J17" s="39"/>
      <c r="K17" s="39"/>
      <c r="L17" s="39"/>
      <c r="M17" s="39"/>
      <c r="N17" s="40"/>
      <c r="O17" s="187"/>
      <c r="P17" s="187"/>
      <c r="Q17" s="187"/>
      <c r="R17" s="187"/>
      <c r="S17" s="187"/>
      <c r="T17" s="187"/>
      <c r="U17" s="187"/>
      <c r="V17" s="187"/>
      <c r="W17" s="187"/>
    </row>
    <row r="18" spans="1:23" s="42" customFormat="1" ht="12.75" customHeight="1" x14ac:dyDescent="0.2">
      <c r="A18" s="43" t="s">
        <v>43</v>
      </c>
      <c r="B18" s="44"/>
      <c r="C18" s="45"/>
      <c r="D18" s="134" t="s">
        <v>44</v>
      </c>
      <c r="E18" s="135"/>
      <c r="F18" s="135"/>
      <c r="G18" s="135"/>
      <c r="H18" s="135"/>
      <c r="I18" s="135"/>
      <c r="J18" s="135"/>
      <c r="K18" s="135"/>
      <c r="L18" s="135"/>
      <c r="M18" s="135"/>
      <c r="N18" s="136"/>
      <c r="O18" s="187"/>
      <c r="P18" s="187"/>
      <c r="Q18" s="187"/>
      <c r="R18" s="187"/>
      <c r="S18" s="187"/>
      <c r="T18" s="187"/>
      <c r="U18" s="187"/>
      <c r="V18" s="187"/>
      <c r="W18" s="187"/>
    </row>
    <row r="19" spans="1:23" s="42" customFormat="1" ht="12.75" x14ac:dyDescent="0.2">
      <c r="A19" s="46"/>
      <c r="B19" s="47"/>
      <c r="C19" s="48"/>
      <c r="D19" s="137" t="s">
        <v>45</v>
      </c>
      <c r="E19" s="138"/>
      <c r="F19" s="138"/>
      <c r="G19" s="138"/>
      <c r="H19" s="138"/>
      <c r="I19" s="138"/>
      <c r="J19" s="138"/>
      <c r="K19" s="138"/>
      <c r="L19" s="138"/>
      <c r="M19" s="138"/>
      <c r="N19" s="139"/>
      <c r="O19" s="187"/>
      <c r="P19" s="187"/>
      <c r="Q19" s="187"/>
      <c r="R19" s="187"/>
      <c r="S19" s="187"/>
      <c r="T19" s="187"/>
      <c r="U19" s="187"/>
      <c r="V19" s="187"/>
      <c r="W19" s="187"/>
    </row>
    <row r="20" spans="1:23" s="42" customFormat="1" ht="12.75" customHeight="1" x14ac:dyDescent="0.2">
      <c r="A20" s="49" t="s">
        <v>46</v>
      </c>
      <c r="B20" s="50"/>
      <c r="C20" s="51"/>
      <c r="D20" s="140" t="s">
        <v>47</v>
      </c>
      <c r="E20" s="141"/>
      <c r="F20" s="141"/>
      <c r="G20" s="141"/>
      <c r="H20" s="141"/>
      <c r="I20" s="141"/>
      <c r="J20" s="141"/>
      <c r="K20" s="141"/>
      <c r="L20" s="141"/>
      <c r="M20" s="141"/>
      <c r="N20" s="142"/>
      <c r="O20" s="187"/>
      <c r="P20" s="187"/>
      <c r="Q20" s="187"/>
      <c r="R20" s="187"/>
      <c r="S20" s="187"/>
      <c r="T20" s="187"/>
      <c r="U20" s="187"/>
      <c r="V20" s="187"/>
      <c r="W20" s="187"/>
    </row>
    <row r="21" spans="1:23" ht="12.75" customHeight="1" x14ac:dyDescent="0.25">
      <c r="A21" s="43" t="s">
        <v>48</v>
      </c>
      <c r="B21" s="44"/>
      <c r="C21" s="45"/>
      <c r="D21" s="134" t="s">
        <v>49</v>
      </c>
      <c r="E21" s="135"/>
      <c r="F21" s="135"/>
      <c r="G21" s="135"/>
      <c r="H21" s="135"/>
      <c r="I21" s="135"/>
      <c r="J21" s="135"/>
      <c r="K21" s="135"/>
      <c r="L21" s="135"/>
      <c r="M21" s="135"/>
      <c r="N21" s="136"/>
    </row>
    <row r="22" spans="1:23" s="42" customFormat="1" ht="12.75" customHeight="1" x14ac:dyDescent="0.2">
      <c r="A22" s="43" t="s">
        <v>1320</v>
      </c>
      <c r="B22" s="44"/>
      <c r="C22" s="45"/>
      <c r="D22" s="292" t="s">
        <v>1321</v>
      </c>
      <c r="E22" s="293"/>
      <c r="F22" s="293"/>
      <c r="G22" s="293"/>
      <c r="H22" s="293"/>
      <c r="I22" s="293"/>
      <c r="J22" s="293"/>
      <c r="K22" s="293"/>
      <c r="L22" s="293"/>
      <c r="M22" s="293"/>
      <c r="N22" s="294"/>
      <c r="O22" s="187"/>
      <c r="P22" s="187"/>
      <c r="Q22" s="187"/>
      <c r="R22" s="187"/>
      <c r="S22" s="187"/>
      <c r="T22" s="187"/>
      <c r="U22" s="187"/>
      <c r="V22" s="187"/>
      <c r="W22" s="187"/>
    </row>
    <row r="23" spans="1:23" s="42" customFormat="1" ht="12.75" x14ac:dyDescent="0.2">
      <c r="A23" s="52"/>
      <c r="B23" s="53"/>
      <c r="C23" s="54"/>
      <c r="D23" s="295"/>
      <c r="E23" s="296"/>
      <c r="F23" s="296"/>
      <c r="G23" s="296"/>
      <c r="H23" s="296"/>
      <c r="I23" s="296"/>
      <c r="J23" s="296"/>
      <c r="K23" s="296"/>
      <c r="L23" s="296"/>
      <c r="M23" s="296"/>
      <c r="N23" s="297"/>
      <c r="O23" s="187"/>
      <c r="P23" s="187"/>
      <c r="Q23" s="187"/>
      <c r="R23" s="187"/>
      <c r="S23" s="187"/>
      <c r="T23" s="187"/>
      <c r="U23" s="187"/>
      <c r="V23" s="187"/>
      <c r="W23" s="187"/>
    </row>
    <row r="24" spans="1:23" s="42" customFormat="1" ht="12.75" customHeight="1" x14ac:dyDescent="0.2">
      <c r="A24" s="162" t="s">
        <v>1322</v>
      </c>
      <c r="B24" s="163"/>
      <c r="C24" s="164"/>
      <c r="D24" s="165" t="s">
        <v>1339</v>
      </c>
      <c r="E24" s="166"/>
      <c r="F24" s="166"/>
      <c r="G24" s="166"/>
      <c r="H24" s="166"/>
      <c r="I24" s="166"/>
      <c r="J24" s="166"/>
      <c r="K24" s="166"/>
      <c r="L24" s="166"/>
      <c r="M24" s="166"/>
      <c r="N24" s="167"/>
      <c r="O24" s="187"/>
      <c r="P24" s="187"/>
      <c r="Q24" s="187"/>
      <c r="R24" s="187"/>
      <c r="S24" s="187"/>
      <c r="T24" s="187"/>
      <c r="U24" s="187"/>
      <c r="V24" s="187"/>
      <c r="W24" s="187"/>
    </row>
    <row r="25" spans="1:23" ht="12.75" customHeight="1" x14ac:dyDescent="0.25">
      <c r="A25" s="52" t="s">
        <v>88</v>
      </c>
      <c r="B25" s="53"/>
      <c r="C25" s="54"/>
      <c r="D25" s="143" t="s">
        <v>50</v>
      </c>
      <c r="E25" s="144"/>
      <c r="F25" s="144"/>
      <c r="G25" s="144"/>
      <c r="H25" s="144"/>
      <c r="I25" s="144"/>
      <c r="J25" s="144"/>
      <c r="K25" s="144"/>
      <c r="L25" s="144"/>
      <c r="M25" s="144"/>
      <c r="N25" s="145"/>
    </row>
    <row r="26" spans="1:23" x14ac:dyDescent="0.25">
      <c r="A26" s="46"/>
      <c r="B26" s="47"/>
      <c r="C26" s="48"/>
      <c r="D26" s="137" t="s">
        <v>51</v>
      </c>
      <c r="E26" s="138"/>
      <c r="F26" s="138"/>
      <c r="G26" s="138"/>
      <c r="H26" s="138"/>
      <c r="I26" s="138"/>
      <c r="J26" s="138"/>
      <c r="K26" s="138"/>
      <c r="L26" s="138"/>
      <c r="M26" s="138"/>
      <c r="N26" s="139"/>
    </row>
    <row r="27" spans="1:23" ht="12.75" customHeight="1" x14ac:dyDescent="0.25">
      <c r="A27" s="43" t="s">
        <v>52</v>
      </c>
      <c r="B27" s="44"/>
      <c r="C27" s="45"/>
      <c r="D27" s="134" t="s">
        <v>53</v>
      </c>
      <c r="E27" s="135"/>
      <c r="F27" s="135"/>
      <c r="G27" s="135"/>
      <c r="H27" s="135"/>
      <c r="I27" s="135"/>
      <c r="J27" s="135"/>
      <c r="K27" s="135"/>
      <c r="L27" s="135"/>
      <c r="M27" s="135"/>
      <c r="N27" s="136"/>
    </row>
    <row r="28" spans="1:23" x14ac:dyDescent="0.25">
      <c r="A28" s="46"/>
      <c r="B28" s="47"/>
      <c r="C28" s="48"/>
      <c r="D28" s="137" t="s">
        <v>89</v>
      </c>
      <c r="E28" s="138"/>
      <c r="F28" s="138"/>
      <c r="G28" s="138"/>
      <c r="H28" s="138"/>
      <c r="I28" s="138"/>
      <c r="J28" s="138"/>
      <c r="K28" s="138"/>
      <c r="L28" s="138"/>
      <c r="M28" s="138"/>
      <c r="N28" s="139"/>
    </row>
    <row r="29" spans="1:23" ht="12.75" customHeight="1" x14ac:dyDescent="0.25">
      <c r="A29" s="49" t="s">
        <v>54</v>
      </c>
      <c r="B29" s="50"/>
      <c r="C29" s="51"/>
      <c r="D29" s="140" t="s">
        <v>55</v>
      </c>
      <c r="E29" s="141"/>
      <c r="F29" s="141"/>
      <c r="G29" s="141"/>
      <c r="H29" s="141"/>
      <c r="I29" s="141"/>
      <c r="J29" s="141"/>
      <c r="K29" s="141"/>
      <c r="L29" s="141"/>
      <c r="M29" s="141"/>
      <c r="N29" s="142"/>
    </row>
    <row r="30" spans="1:23" ht="12.75" customHeight="1" x14ac:dyDescent="0.25">
      <c r="A30" s="43" t="s">
        <v>56</v>
      </c>
      <c r="B30" s="44"/>
      <c r="C30" s="45"/>
      <c r="D30" s="134" t="s">
        <v>57</v>
      </c>
      <c r="E30" s="135"/>
      <c r="F30" s="135"/>
      <c r="G30" s="135"/>
      <c r="H30" s="135"/>
      <c r="I30" s="135"/>
      <c r="J30" s="135"/>
      <c r="K30" s="135"/>
      <c r="L30" s="135"/>
      <c r="M30" s="135"/>
      <c r="N30" s="136"/>
    </row>
    <row r="31" spans="1:23" x14ac:dyDescent="0.25">
      <c r="A31" s="46"/>
      <c r="B31" s="47"/>
      <c r="C31" s="48"/>
      <c r="D31" s="137" t="s">
        <v>58</v>
      </c>
      <c r="E31" s="138"/>
      <c r="F31" s="138"/>
      <c r="G31" s="138"/>
      <c r="H31" s="138"/>
      <c r="I31" s="138"/>
      <c r="J31" s="138"/>
      <c r="K31" s="138"/>
      <c r="L31" s="138"/>
      <c r="M31" s="138"/>
      <c r="N31" s="139"/>
    </row>
    <row r="32" spans="1:23" ht="12.75" customHeight="1" x14ac:dyDescent="0.25">
      <c r="A32" s="43" t="s">
        <v>59</v>
      </c>
      <c r="B32" s="44"/>
      <c r="C32" s="45"/>
      <c r="D32" s="134" t="s">
        <v>60</v>
      </c>
      <c r="E32" s="135"/>
      <c r="F32" s="135"/>
      <c r="G32" s="135"/>
      <c r="H32" s="135"/>
      <c r="I32" s="135"/>
      <c r="J32" s="135"/>
      <c r="K32" s="135"/>
      <c r="L32" s="135"/>
      <c r="M32" s="135"/>
      <c r="N32" s="136"/>
    </row>
    <row r="33" spans="1:14" x14ac:dyDescent="0.25">
      <c r="A33" s="52"/>
      <c r="B33" s="53"/>
      <c r="C33" s="54"/>
      <c r="D33" s="143" t="s">
        <v>61</v>
      </c>
      <c r="E33" s="144"/>
      <c r="F33" s="144"/>
      <c r="G33" s="144"/>
      <c r="H33" s="144"/>
      <c r="I33" s="144"/>
      <c r="J33" s="144"/>
      <c r="K33" s="144"/>
      <c r="L33" s="144"/>
      <c r="M33" s="144"/>
      <c r="N33" s="145"/>
    </row>
    <row r="34" spans="1:14" x14ac:dyDescent="0.25">
      <c r="A34" s="52"/>
      <c r="B34" s="53"/>
      <c r="C34" s="54"/>
      <c r="D34" s="143" t="s">
        <v>62</v>
      </c>
      <c r="E34" s="144"/>
      <c r="F34" s="144"/>
      <c r="G34" s="144"/>
      <c r="H34" s="144"/>
      <c r="I34" s="144"/>
      <c r="J34" s="144"/>
      <c r="K34" s="144"/>
      <c r="L34" s="144"/>
      <c r="M34" s="144"/>
      <c r="N34" s="145"/>
    </row>
    <row r="35" spans="1:14" x14ac:dyDescent="0.25">
      <c r="A35" s="52"/>
      <c r="B35" s="53"/>
      <c r="C35" s="54"/>
      <c r="D35" s="143" t="s">
        <v>63</v>
      </c>
      <c r="E35" s="144"/>
      <c r="F35" s="144"/>
      <c r="G35" s="144"/>
      <c r="H35" s="144"/>
      <c r="I35" s="144"/>
      <c r="J35" s="144"/>
      <c r="K35" s="144"/>
      <c r="L35" s="144"/>
      <c r="M35" s="144"/>
      <c r="N35" s="145"/>
    </row>
    <row r="36" spans="1:14" x14ac:dyDescent="0.25">
      <c r="A36" s="46"/>
      <c r="B36" s="47"/>
      <c r="C36" s="48"/>
      <c r="D36" s="137" t="s">
        <v>64</v>
      </c>
      <c r="E36" s="138"/>
      <c r="F36" s="138"/>
      <c r="G36" s="138"/>
      <c r="H36" s="138"/>
      <c r="I36" s="138"/>
      <c r="J36" s="138"/>
      <c r="K36" s="138"/>
      <c r="L36" s="138"/>
      <c r="M36" s="138"/>
      <c r="N36" s="139"/>
    </row>
    <row r="37" spans="1:14" ht="12.75" customHeight="1" x14ac:dyDescent="0.25">
      <c r="A37" s="43" t="s">
        <v>65</v>
      </c>
      <c r="B37" s="44"/>
      <c r="C37" s="45"/>
      <c r="D37" s="134" t="s">
        <v>66</v>
      </c>
      <c r="E37" s="135"/>
      <c r="F37" s="135"/>
      <c r="G37" s="135"/>
      <c r="H37" s="135"/>
      <c r="I37" s="135"/>
      <c r="J37" s="135"/>
      <c r="K37" s="135"/>
      <c r="L37" s="135"/>
      <c r="M37" s="135"/>
      <c r="N37" s="136"/>
    </row>
    <row r="38" spans="1:14" x14ac:dyDescent="0.25">
      <c r="A38" s="46"/>
      <c r="B38" s="47"/>
      <c r="C38" s="48"/>
      <c r="D38" s="137" t="s">
        <v>67</v>
      </c>
      <c r="E38" s="138"/>
      <c r="F38" s="138"/>
      <c r="G38" s="138"/>
      <c r="H38" s="138"/>
      <c r="I38" s="138"/>
      <c r="J38" s="138"/>
      <c r="K38" s="138"/>
      <c r="L38" s="138"/>
      <c r="M38" s="138"/>
      <c r="N38" s="139"/>
    </row>
    <row r="39" spans="1:14" x14ac:dyDescent="0.25">
      <c r="A39" s="146" t="s">
        <v>1314</v>
      </c>
      <c r="B39" s="147"/>
      <c r="C39" s="148"/>
      <c r="D39" s="283" t="s">
        <v>1315</v>
      </c>
      <c r="E39" s="284"/>
      <c r="F39" s="284"/>
      <c r="G39" s="284"/>
      <c r="H39" s="284"/>
      <c r="I39" s="284"/>
      <c r="J39" s="284"/>
      <c r="K39" s="284"/>
      <c r="L39" s="284"/>
      <c r="M39" s="284"/>
      <c r="N39" s="285"/>
    </row>
    <row r="40" spans="1:14" ht="23.25" customHeight="1" x14ac:dyDescent="0.25">
      <c r="A40" s="149"/>
      <c r="B40" s="53"/>
      <c r="C40" s="150"/>
      <c r="D40" s="298"/>
      <c r="E40" s="299"/>
      <c r="F40" s="299"/>
      <c r="G40" s="299"/>
      <c r="H40" s="299"/>
      <c r="I40" s="299"/>
      <c r="J40" s="299"/>
      <c r="K40" s="299"/>
      <c r="L40" s="299"/>
      <c r="M40" s="299"/>
      <c r="N40" s="300"/>
    </row>
    <row r="41" spans="1:14" ht="12.75" customHeight="1" x14ac:dyDescent="0.25">
      <c r="A41" s="168" t="s">
        <v>1323</v>
      </c>
      <c r="B41" s="163"/>
      <c r="C41" s="169"/>
      <c r="D41" s="140" t="s">
        <v>1324</v>
      </c>
      <c r="E41" s="141"/>
      <c r="F41" s="141"/>
      <c r="G41" s="141"/>
      <c r="H41" s="141"/>
      <c r="I41" s="141"/>
      <c r="J41" s="141"/>
      <c r="K41" s="141"/>
      <c r="L41" s="141"/>
      <c r="M41" s="141"/>
      <c r="N41" s="142"/>
    </row>
    <row r="42" spans="1:14" ht="12.75" customHeight="1" x14ac:dyDescent="0.25">
      <c r="A42" s="162" t="s">
        <v>1325</v>
      </c>
      <c r="B42" s="163"/>
      <c r="C42" s="169"/>
      <c r="D42" s="140" t="s">
        <v>1326</v>
      </c>
      <c r="E42" s="141"/>
      <c r="F42" s="141"/>
      <c r="G42" s="141"/>
      <c r="H42" s="141"/>
      <c r="I42" s="141"/>
      <c r="J42" s="141"/>
      <c r="K42" s="141"/>
      <c r="L42" s="141"/>
      <c r="M42" s="141"/>
      <c r="N42" s="142"/>
    </row>
    <row r="43" spans="1:14" ht="12.75" customHeight="1" x14ac:dyDescent="0.25">
      <c r="A43" s="277" t="s">
        <v>1327</v>
      </c>
      <c r="B43" s="278"/>
      <c r="C43" s="279"/>
      <c r="D43" s="283" t="s">
        <v>1340</v>
      </c>
      <c r="E43" s="284"/>
      <c r="F43" s="284"/>
      <c r="G43" s="284"/>
      <c r="H43" s="284"/>
      <c r="I43" s="284"/>
      <c r="J43" s="284"/>
      <c r="K43" s="284"/>
      <c r="L43" s="284"/>
      <c r="M43" s="284"/>
      <c r="N43" s="285"/>
    </row>
    <row r="44" spans="1:14" ht="12.75" customHeight="1" x14ac:dyDescent="0.25">
      <c r="A44" s="280"/>
      <c r="B44" s="281"/>
      <c r="C44" s="282"/>
      <c r="D44" s="286"/>
      <c r="E44" s="287"/>
      <c r="F44" s="287"/>
      <c r="G44" s="287"/>
      <c r="H44" s="287"/>
      <c r="I44" s="287"/>
      <c r="J44" s="287"/>
      <c r="K44" s="287"/>
      <c r="L44" s="287"/>
      <c r="M44" s="287"/>
      <c r="N44" s="288"/>
    </row>
    <row r="45" spans="1:14" ht="12.75" customHeight="1" x14ac:dyDescent="0.25">
      <c r="A45" s="277" t="s">
        <v>1328</v>
      </c>
      <c r="B45" s="278"/>
      <c r="C45" s="279"/>
      <c r="D45" s="283" t="s">
        <v>1329</v>
      </c>
      <c r="E45" s="284"/>
      <c r="F45" s="284"/>
      <c r="G45" s="284"/>
      <c r="H45" s="284"/>
      <c r="I45" s="284"/>
      <c r="J45" s="284"/>
      <c r="K45" s="284"/>
      <c r="L45" s="284"/>
      <c r="M45" s="284"/>
      <c r="N45" s="285"/>
    </row>
    <row r="46" spans="1:14" ht="12.75" customHeight="1" x14ac:dyDescent="0.25">
      <c r="A46" s="280"/>
      <c r="B46" s="281"/>
      <c r="C46" s="282"/>
      <c r="D46" s="286"/>
      <c r="E46" s="287"/>
      <c r="F46" s="287"/>
      <c r="G46" s="287"/>
      <c r="H46" s="287"/>
      <c r="I46" s="287"/>
      <c r="J46" s="287"/>
      <c r="K46" s="287"/>
      <c r="L46" s="287"/>
      <c r="M46" s="287"/>
      <c r="N46" s="288"/>
    </row>
    <row r="47" spans="1:14" ht="12.75" customHeight="1" x14ac:dyDescent="0.25">
      <c r="A47" s="146" t="s">
        <v>1449</v>
      </c>
      <c r="B47" s="147"/>
      <c r="C47" s="148"/>
      <c r="D47" s="271" t="s">
        <v>1450</v>
      </c>
      <c r="E47" s="272"/>
      <c r="F47" s="272"/>
      <c r="G47" s="272"/>
      <c r="H47" s="272"/>
      <c r="I47" s="272"/>
      <c r="J47" s="272"/>
      <c r="K47" s="272"/>
      <c r="L47" s="272"/>
      <c r="M47" s="272"/>
      <c r="N47" s="273"/>
    </row>
    <row r="48" spans="1:14" ht="12.75" customHeight="1" x14ac:dyDescent="0.25">
      <c r="A48" s="183"/>
      <c r="B48" s="184"/>
      <c r="C48" s="185"/>
      <c r="D48" s="274"/>
      <c r="E48" s="275"/>
      <c r="F48" s="275"/>
      <c r="G48" s="275"/>
      <c r="H48" s="275"/>
      <c r="I48" s="275"/>
      <c r="J48" s="275"/>
      <c r="K48" s="275"/>
      <c r="L48" s="275"/>
      <c r="M48" s="275"/>
      <c r="N48" s="276"/>
    </row>
    <row r="49" s="186" customFormat="1" ht="12.75" customHeight="1" x14ac:dyDescent="0.25"/>
    <row r="50" s="186" customFormat="1" ht="12.75" customHeight="1" x14ac:dyDescent="0.25"/>
    <row r="51" s="186" customFormat="1" ht="12.75" customHeight="1" x14ac:dyDescent="0.25"/>
    <row r="52" s="186" customFormat="1" ht="12.75" customHeight="1" x14ac:dyDescent="0.25"/>
    <row r="53" s="186" customFormat="1" ht="12.75" customHeight="1" x14ac:dyDescent="0.25"/>
    <row r="54" s="186" customFormat="1" ht="12.75" customHeight="1" x14ac:dyDescent="0.25"/>
    <row r="55" s="186" customFormat="1" ht="12.75" customHeight="1" x14ac:dyDescent="0.25"/>
    <row r="56" s="186" customFormat="1" ht="12.75" customHeight="1" x14ac:dyDescent="0.25"/>
    <row r="57" s="186" customFormat="1" ht="12.75" customHeight="1" x14ac:dyDescent="0.25"/>
    <row r="58" s="186" customFormat="1" ht="12.75" customHeight="1" x14ac:dyDescent="0.25"/>
    <row r="59" s="186" customFormat="1" ht="12.75" customHeight="1" x14ac:dyDescent="0.25"/>
    <row r="60" s="186" customFormat="1" ht="12.75" customHeight="1" x14ac:dyDescent="0.25"/>
    <row r="61" s="186" customFormat="1" ht="12.75" customHeight="1" x14ac:dyDescent="0.25"/>
    <row r="62" s="186" customFormat="1" ht="12.75" customHeight="1" x14ac:dyDescent="0.25"/>
    <row r="63" s="186" customFormat="1" ht="12.75" customHeight="1" x14ac:dyDescent="0.25"/>
    <row r="64" s="186" customFormat="1" ht="12.75" customHeight="1" x14ac:dyDescent="0.25"/>
    <row r="65" s="186" customFormat="1" ht="12.75" customHeight="1" x14ac:dyDescent="0.25"/>
    <row r="66" s="186" customFormat="1"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sheetData>
  <mergeCells count="8">
    <mergeCell ref="D47:N48"/>
    <mergeCell ref="A43:C44"/>
    <mergeCell ref="D43:N44"/>
    <mergeCell ref="A45:C46"/>
    <mergeCell ref="D45:N46"/>
    <mergeCell ref="A3:N15"/>
    <mergeCell ref="D22:N23"/>
    <mergeCell ref="D39:N4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36"/>
  <sheetViews>
    <sheetView zoomScale="80" zoomScaleNormal="80" workbookViewId="0">
      <selection activeCell="M7" sqref="M7"/>
    </sheetView>
  </sheetViews>
  <sheetFormatPr defaultColWidth="9.28515625" defaultRowHeight="15" x14ac:dyDescent="0.25"/>
  <cols>
    <col min="1" max="1" width="12.42578125" style="126" customWidth="1"/>
    <col min="2" max="2" width="8.28515625" style="126" customWidth="1"/>
    <col min="3" max="3" width="16.28515625" style="126" customWidth="1"/>
    <col min="4" max="4" width="13.28515625" style="126" customWidth="1"/>
    <col min="5" max="6" width="35" style="126" customWidth="1"/>
    <col min="7" max="7" width="33" style="126" customWidth="1"/>
    <col min="8" max="8" width="23.28515625" style="126" customWidth="1"/>
    <col min="9" max="9" width="17.7109375" style="126" customWidth="1"/>
    <col min="10" max="10" width="18" style="126" customWidth="1"/>
    <col min="11" max="11" width="13.28515625" style="126" customWidth="1"/>
    <col min="12" max="12" width="15.28515625" style="203" bestFit="1" customWidth="1"/>
    <col min="13" max="13" width="84.7109375" style="198" customWidth="1"/>
    <col min="14" max="26" width="8.7109375" style="126" customWidth="1"/>
    <col min="27" max="27" width="25" style="126" hidden="1" customWidth="1"/>
    <col min="28" max="28" width="8.7109375" style="126" customWidth="1"/>
    <col min="29" max="16384" width="9.28515625" style="126"/>
  </cols>
  <sheetData>
    <row r="1" spans="1:27" x14ac:dyDescent="0.25">
      <c r="A1" s="212" t="s">
        <v>1309</v>
      </c>
      <c r="B1" s="213"/>
      <c r="C1" s="213"/>
      <c r="D1" s="213"/>
      <c r="E1" s="213"/>
      <c r="F1" s="213"/>
      <c r="G1" s="213"/>
      <c r="H1" s="213"/>
      <c r="I1" s="213"/>
      <c r="J1" s="213"/>
      <c r="K1" s="214"/>
      <c r="L1" s="202"/>
      <c r="M1" s="215"/>
      <c r="X1" s="75"/>
      <c r="AA1" s="35"/>
    </row>
    <row r="2" spans="1:27" ht="35.25" customHeight="1" x14ac:dyDescent="0.25">
      <c r="A2" s="161" t="s">
        <v>75</v>
      </c>
      <c r="B2" s="161" t="s">
        <v>76</v>
      </c>
      <c r="C2" s="161" t="s">
        <v>2613</v>
      </c>
      <c r="D2" s="161" t="s">
        <v>77</v>
      </c>
      <c r="E2" s="161" t="s">
        <v>86</v>
      </c>
      <c r="F2" s="161" t="s">
        <v>2614</v>
      </c>
      <c r="G2" s="161" t="s">
        <v>84</v>
      </c>
      <c r="H2" s="161" t="s">
        <v>81</v>
      </c>
      <c r="I2" s="161" t="s">
        <v>82</v>
      </c>
      <c r="J2" s="161" t="s">
        <v>83</v>
      </c>
      <c r="K2" s="161" t="s">
        <v>90</v>
      </c>
      <c r="L2" s="201" t="s">
        <v>1451</v>
      </c>
      <c r="M2" s="201" t="s">
        <v>1452</v>
      </c>
      <c r="AA2" s="151" t="s">
        <v>1453</v>
      </c>
    </row>
    <row r="3" spans="1:27" ht="36.75" customHeight="1" x14ac:dyDescent="0.25">
      <c r="A3" s="246" t="s">
        <v>718</v>
      </c>
      <c r="B3" s="246" t="s">
        <v>102</v>
      </c>
      <c r="C3" s="246" t="s">
        <v>103</v>
      </c>
      <c r="D3" s="246" t="s">
        <v>101</v>
      </c>
      <c r="E3" s="246" t="s">
        <v>1341</v>
      </c>
      <c r="F3" s="246" t="s">
        <v>133</v>
      </c>
      <c r="G3" s="246" t="s">
        <v>2777</v>
      </c>
      <c r="H3" s="216"/>
      <c r="I3" s="61"/>
      <c r="J3" s="210" t="s">
        <v>104</v>
      </c>
      <c r="K3" s="210" t="s">
        <v>1281</v>
      </c>
      <c r="L3" s="217" t="s">
        <v>1936</v>
      </c>
      <c r="M3" s="206" t="s">
        <v>1956</v>
      </c>
      <c r="AA3" s="152" t="e">
        <f>IF(OR(I3="Fail",ISBLANK(I3)),INDEX('Issue Code Table'!C:C,MATCH(L:L,'Issue Code Table'!A:A,0)),IF(K3="Critical",6,IF(K3="Significant",5,IF(K3="Moderate",3,2))))</f>
        <v>#N/A</v>
      </c>
    </row>
    <row r="4" spans="1:27" ht="42.75" customHeight="1" x14ac:dyDescent="0.25">
      <c r="A4" s="246" t="s">
        <v>719</v>
      </c>
      <c r="B4" s="246" t="s">
        <v>105</v>
      </c>
      <c r="C4" s="246" t="s">
        <v>106</v>
      </c>
      <c r="D4" s="246" t="s">
        <v>101</v>
      </c>
      <c r="E4" s="246" t="s">
        <v>107</v>
      </c>
      <c r="F4" s="246" t="s">
        <v>134</v>
      </c>
      <c r="G4" s="246" t="s">
        <v>135</v>
      </c>
      <c r="H4" s="216"/>
      <c r="I4" s="61"/>
      <c r="J4" s="210" t="s">
        <v>104</v>
      </c>
      <c r="K4" s="210" t="s">
        <v>1292</v>
      </c>
      <c r="L4" s="217" t="s">
        <v>1908</v>
      </c>
      <c r="M4" s="206" t="s">
        <v>1937</v>
      </c>
      <c r="AA4" s="152">
        <f>IF(OR(I4="Fail",ISBLANK(I4)),INDEX('Issue Code Table'!C:C,MATCH(L:L,'Issue Code Table'!A:A,0)),IF(K4="Critical",6,IF(K4="Significant",5,IF(K4="Moderate",3,2))))</f>
        <v>2</v>
      </c>
    </row>
    <row r="5" spans="1:27" ht="38.25" customHeight="1" x14ac:dyDescent="0.25">
      <c r="A5" s="246" t="s">
        <v>720</v>
      </c>
      <c r="B5" s="246" t="s">
        <v>91</v>
      </c>
      <c r="C5" s="246" t="s">
        <v>92</v>
      </c>
      <c r="D5" s="246" t="s">
        <v>101</v>
      </c>
      <c r="E5" s="246" t="s">
        <v>108</v>
      </c>
      <c r="F5" s="246" t="s">
        <v>2133</v>
      </c>
      <c r="G5" s="247" t="s">
        <v>2134</v>
      </c>
      <c r="H5" s="216"/>
      <c r="I5" s="61"/>
      <c r="J5" s="210" t="s">
        <v>104</v>
      </c>
      <c r="K5" s="210" t="s">
        <v>766</v>
      </c>
      <c r="L5" s="217" t="s">
        <v>1514</v>
      </c>
      <c r="M5" s="206" t="s">
        <v>2135</v>
      </c>
      <c r="AA5" s="152">
        <f>IF(OR(I5="Fail",ISBLANK(I5)),INDEX('Issue Code Table'!C:C,MATCH(L:L,'Issue Code Table'!A:A,0)),IF(K5="Critical",6,IF(K5="Significant",5,IF(K5="Moderate",3,2))))</f>
        <v>5</v>
      </c>
    </row>
    <row r="6" spans="1:27" ht="45" customHeight="1" x14ac:dyDescent="0.25">
      <c r="A6" s="246" t="s">
        <v>721</v>
      </c>
      <c r="B6" s="246" t="s">
        <v>109</v>
      </c>
      <c r="C6" s="246" t="s">
        <v>110</v>
      </c>
      <c r="D6" s="246" t="s">
        <v>101</v>
      </c>
      <c r="E6" s="246" t="s">
        <v>112</v>
      </c>
      <c r="F6" s="246" t="s">
        <v>1439</v>
      </c>
      <c r="G6" s="246" t="s">
        <v>1440</v>
      </c>
      <c r="H6" s="216"/>
      <c r="I6" s="61"/>
      <c r="J6" s="210" t="s">
        <v>111</v>
      </c>
      <c r="K6" s="210" t="s">
        <v>767</v>
      </c>
      <c r="L6" s="217" t="s">
        <v>1845</v>
      </c>
      <c r="M6" s="206" t="s">
        <v>1938</v>
      </c>
      <c r="AA6" s="152">
        <f>IF(OR(I6="Fail",ISBLANK(I6)),INDEX('Issue Code Table'!C:C,MATCH(L:L,'Issue Code Table'!A:A,0)),IF(K6="Critical",6,IF(K6="Significant",5,IF(K6="Moderate",3,2))))</f>
        <v>4</v>
      </c>
    </row>
    <row r="7" spans="1:27" ht="41.25" customHeight="1" x14ac:dyDescent="0.25">
      <c r="A7" s="246" t="s">
        <v>722</v>
      </c>
      <c r="B7" s="246" t="s">
        <v>113</v>
      </c>
      <c r="C7" s="246" t="s">
        <v>114</v>
      </c>
      <c r="D7" s="246" t="s">
        <v>101</v>
      </c>
      <c r="E7" s="246" t="s">
        <v>115</v>
      </c>
      <c r="F7" s="246" t="s">
        <v>136</v>
      </c>
      <c r="G7" s="246" t="s">
        <v>137</v>
      </c>
      <c r="H7" s="216"/>
      <c r="I7" s="61"/>
      <c r="J7" s="210" t="s">
        <v>104</v>
      </c>
      <c r="K7" s="210" t="s">
        <v>766</v>
      </c>
      <c r="L7" s="217" t="s">
        <v>1285</v>
      </c>
      <c r="M7" s="206" t="s">
        <v>1939</v>
      </c>
      <c r="AA7" s="152">
        <f>IF(OR(I7="Fail",ISBLANK(I7)),INDEX('Issue Code Table'!C:C,MATCH(L:L,'Issue Code Table'!A:A,0)),IF(K7="Critical",6,IF(K7="Significant",5,IF(K7="Moderate",3,2))))</f>
        <v>7</v>
      </c>
    </row>
    <row r="8" spans="1:27" ht="36.75" customHeight="1" x14ac:dyDescent="0.25">
      <c r="A8" s="246" t="s">
        <v>723</v>
      </c>
      <c r="B8" s="246" t="s">
        <v>116</v>
      </c>
      <c r="C8" s="246" t="s">
        <v>117</v>
      </c>
      <c r="D8" s="246" t="s">
        <v>101</v>
      </c>
      <c r="E8" s="246" t="s">
        <v>1438</v>
      </c>
      <c r="F8" s="246" t="s">
        <v>138</v>
      </c>
      <c r="G8" s="246" t="s">
        <v>139</v>
      </c>
      <c r="H8" s="218"/>
      <c r="I8" s="61"/>
      <c r="J8" s="210" t="s">
        <v>104</v>
      </c>
      <c r="K8" s="210" t="s">
        <v>766</v>
      </c>
      <c r="L8" s="217" t="s">
        <v>2136</v>
      </c>
      <c r="M8" s="206" t="s">
        <v>2137</v>
      </c>
      <c r="AA8" s="152" t="e">
        <f>IF(OR(I8="Fail",ISBLANK(I8)),INDEX('Issue Code Table'!C:C,MATCH(L:L,'Issue Code Table'!A:A,0)),IF(K8="Critical",6,IF(K8="Significant",5,IF(K8="Moderate",3,2))))</f>
        <v>#N/A</v>
      </c>
    </row>
    <row r="9" spans="1:27" ht="35.25" customHeight="1" x14ac:dyDescent="0.25">
      <c r="A9" s="246" t="s">
        <v>724</v>
      </c>
      <c r="B9" s="246" t="s">
        <v>93</v>
      </c>
      <c r="C9" s="246" t="s">
        <v>94</v>
      </c>
      <c r="D9" s="246" t="s">
        <v>101</v>
      </c>
      <c r="E9" s="246" t="s">
        <v>1437</v>
      </c>
      <c r="F9" s="246" t="s">
        <v>151</v>
      </c>
      <c r="G9" s="246" t="s">
        <v>152</v>
      </c>
      <c r="H9" s="218"/>
      <c r="I9" s="61"/>
      <c r="J9" s="210" t="s">
        <v>104</v>
      </c>
      <c r="K9" s="210" t="s">
        <v>766</v>
      </c>
      <c r="L9" s="217" t="s">
        <v>1287</v>
      </c>
      <c r="M9" s="206" t="s">
        <v>2778</v>
      </c>
      <c r="AA9" s="152">
        <f>IF(OR(I9="Fail",ISBLANK(I9)),INDEX('Issue Code Table'!C:C,MATCH(L:L,'Issue Code Table'!A:A,0)),IF(K9="Critical",6,IF(K9="Significant",5,IF(K9="Moderate",3,2))))</f>
        <v>6</v>
      </c>
    </row>
    <row r="10" spans="1:27" ht="27.75" customHeight="1" x14ac:dyDescent="0.25">
      <c r="A10" s="246" t="s">
        <v>725</v>
      </c>
      <c r="B10" s="246" t="s">
        <v>93</v>
      </c>
      <c r="C10" s="246" t="s">
        <v>94</v>
      </c>
      <c r="D10" s="246" t="s">
        <v>101</v>
      </c>
      <c r="E10" s="246" t="s">
        <v>1434</v>
      </c>
      <c r="F10" s="248" t="s">
        <v>1319</v>
      </c>
      <c r="G10" s="248" t="s">
        <v>2373</v>
      </c>
      <c r="H10" s="218"/>
      <c r="I10" s="61"/>
      <c r="J10" s="210" t="s">
        <v>104</v>
      </c>
      <c r="K10" s="210" t="s">
        <v>767</v>
      </c>
      <c r="L10" s="217" t="s">
        <v>1288</v>
      </c>
      <c r="M10" s="206" t="s">
        <v>1940</v>
      </c>
      <c r="AA10" s="152">
        <f>IF(OR(I10="Fail",ISBLANK(I10)),INDEX('Issue Code Table'!C:C,MATCH(L:L,'Issue Code Table'!A:A,0)),IF(K10="Critical",6,IF(K10="Significant",5,IF(K10="Moderate",3,2))))</f>
        <v>4</v>
      </c>
    </row>
    <row r="11" spans="1:27" ht="28.5" customHeight="1" x14ac:dyDescent="0.25">
      <c r="A11" s="246" t="s">
        <v>726</v>
      </c>
      <c r="B11" s="246" t="s">
        <v>93</v>
      </c>
      <c r="C11" s="246" t="s">
        <v>94</v>
      </c>
      <c r="D11" s="246" t="s">
        <v>101</v>
      </c>
      <c r="E11" s="246" t="s">
        <v>1435</v>
      </c>
      <c r="F11" s="246" t="s">
        <v>153</v>
      </c>
      <c r="G11" s="246" t="s">
        <v>154</v>
      </c>
      <c r="H11" s="218"/>
      <c r="I11" s="61"/>
      <c r="J11" s="210" t="s">
        <v>104</v>
      </c>
      <c r="K11" s="210" t="s">
        <v>766</v>
      </c>
      <c r="L11" s="217" t="s">
        <v>838</v>
      </c>
      <c r="M11" s="206" t="s">
        <v>1941</v>
      </c>
      <c r="AA11" s="152">
        <f>IF(OR(I11="Fail",ISBLANK(I11)),INDEX('Issue Code Table'!C:C,MATCH(L:L,'Issue Code Table'!A:A,0)),IF(K11="Critical",6,IF(K11="Significant",5,IF(K11="Moderate",3,2))))</f>
        <v>5</v>
      </c>
    </row>
    <row r="12" spans="1:27" ht="27.75" customHeight="1" x14ac:dyDescent="0.25">
      <c r="A12" s="246" t="s">
        <v>727</v>
      </c>
      <c r="B12" s="246" t="s">
        <v>93</v>
      </c>
      <c r="C12" s="246" t="s">
        <v>94</v>
      </c>
      <c r="D12" s="246" t="s">
        <v>101</v>
      </c>
      <c r="E12" s="246" t="s">
        <v>1436</v>
      </c>
      <c r="F12" s="246" t="s">
        <v>1441</v>
      </c>
      <c r="G12" s="246" t="s">
        <v>155</v>
      </c>
      <c r="H12" s="218"/>
      <c r="I12" s="61"/>
      <c r="J12" s="210" t="s">
        <v>104</v>
      </c>
      <c r="K12" s="210" t="s">
        <v>767</v>
      </c>
      <c r="L12" s="217" t="s">
        <v>840</v>
      </c>
      <c r="M12" s="206" t="s">
        <v>1942</v>
      </c>
      <c r="AA12" s="152">
        <f>IF(OR(I12="Fail",ISBLANK(I12)),INDEX('Issue Code Table'!C:C,MATCH(L:L,'Issue Code Table'!A:A,0)),IF(K12="Critical",6,IF(K12="Significant",5,IF(K12="Moderate",3,2))))</f>
        <v>3</v>
      </c>
    </row>
    <row r="13" spans="1:27" ht="39" customHeight="1" x14ac:dyDescent="0.25">
      <c r="A13" s="246" t="s">
        <v>728</v>
      </c>
      <c r="B13" s="217" t="s">
        <v>2434</v>
      </c>
      <c r="C13" s="217" t="s">
        <v>2435</v>
      </c>
      <c r="D13" s="217" t="s">
        <v>2436</v>
      </c>
      <c r="E13" s="217" t="s">
        <v>2437</v>
      </c>
      <c r="F13" s="217" t="s">
        <v>2438</v>
      </c>
      <c r="G13" s="217" t="s">
        <v>2439</v>
      </c>
      <c r="H13" s="217"/>
      <c r="I13" s="61"/>
      <c r="J13" s="210" t="s">
        <v>104</v>
      </c>
      <c r="K13" s="210" t="s">
        <v>766</v>
      </c>
      <c r="L13" s="259" t="s">
        <v>819</v>
      </c>
      <c r="M13" s="260" t="s">
        <v>2121</v>
      </c>
      <c r="AA13" s="152">
        <f>IF(OR(I13="Fail",ISBLANK(I13)),INDEX('Issue Code Table'!C:C,MATCH(L:L,'Issue Code Table'!A:A,0)),IF(K13="Critical",6,IF(K13="Significant",5,IF(K13="Moderate",3,2))))</f>
        <v>5</v>
      </c>
    </row>
    <row r="14" spans="1:27" ht="34.5" customHeight="1" x14ac:dyDescent="0.25">
      <c r="A14" s="246" t="s">
        <v>729</v>
      </c>
      <c r="B14" s="246" t="s">
        <v>99</v>
      </c>
      <c r="C14" s="246" t="s">
        <v>100</v>
      </c>
      <c r="D14" s="246" t="s">
        <v>101</v>
      </c>
      <c r="E14" s="246" t="s">
        <v>118</v>
      </c>
      <c r="F14" s="246" t="s">
        <v>140</v>
      </c>
      <c r="G14" s="246" t="s">
        <v>141</v>
      </c>
      <c r="H14" s="218"/>
      <c r="I14" s="61"/>
      <c r="J14" s="210" t="s">
        <v>104</v>
      </c>
      <c r="K14" s="210" t="s">
        <v>766</v>
      </c>
      <c r="L14" s="217" t="s">
        <v>776</v>
      </c>
      <c r="M14" s="206" t="s">
        <v>1943</v>
      </c>
      <c r="AA14" s="152">
        <f>IF(OR(I14="Fail",ISBLANK(I14)),INDEX('Issue Code Table'!C:C,MATCH(L:L,'Issue Code Table'!A:A,0)),IF(K14="Critical",6,IF(K14="Significant",5,IF(K14="Moderate",3,2))))</f>
        <v>5</v>
      </c>
    </row>
    <row r="15" spans="1:27" ht="41.25" customHeight="1" x14ac:dyDescent="0.25">
      <c r="A15" s="246" t="s">
        <v>730</v>
      </c>
      <c r="B15" s="246" t="s">
        <v>99</v>
      </c>
      <c r="C15" s="246" t="s">
        <v>100</v>
      </c>
      <c r="D15" s="246" t="s">
        <v>101</v>
      </c>
      <c r="E15" s="246" t="s">
        <v>1953</v>
      </c>
      <c r="F15" s="249" t="s">
        <v>2138</v>
      </c>
      <c r="G15" s="249" t="s">
        <v>1954</v>
      </c>
      <c r="H15" s="218"/>
      <c r="I15" s="61"/>
      <c r="J15" s="210" t="s">
        <v>104</v>
      </c>
      <c r="K15" s="210" t="s">
        <v>767</v>
      </c>
      <c r="L15" s="217" t="s">
        <v>1465</v>
      </c>
      <c r="M15" s="206" t="s">
        <v>1955</v>
      </c>
      <c r="AA15" s="152">
        <f>IF(OR(I15="Fail",ISBLANK(I15)),INDEX('Issue Code Table'!C:C,MATCH(L:L,'Issue Code Table'!A:A,0)),IF(K15="Critical",6,IF(K15="Significant",5,IF(K15="Moderate",3,2))))</f>
        <v>5</v>
      </c>
    </row>
    <row r="16" spans="1:27" ht="40.5" customHeight="1" x14ac:dyDescent="0.25">
      <c r="A16" s="246" t="s">
        <v>731</v>
      </c>
      <c r="B16" s="246" t="s">
        <v>99</v>
      </c>
      <c r="C16" s="246" t="s">
        <v>100</v>
      </c>
      <c r="D16" s="246" t="s">
        <v>101</v>
      </c>
      <c r="E16" s="246" t="s">
        <v>119</v>
      </c>
      <c r="F16" s="246" t="s">
        <v>142</v>
      </c>
      <c r="G16" s="246" t="s">
        <v>143</v>
      </c>
      <c r="H16" s="218"/>
      <c r="I16" s="61"/>
      <c r="J16" s="210" t="s">
        <v>104</v>
      </c>
      <c r="K16" s="210" t="s">
        <v>766</v>
      </c>
      <c r="L16" s="217" t="s">
        <v>2139</v>
      </c>
      <c r="M16" s="206" t="s">
        <v>2140</v>
      </c>
      <c r="AA16" s="152" t="e">
        <f>IF(OR(I16="Fail",ISBLANK(I16)),INDEX('Issue Code Table'!C:C,MATCH(L:L,'Issue Code Table'!A:A,0)),IF(K16="Critical",6,IF(K16="Significant",5,IF(K16="Moderate",3,2))))</f>
        <v>#N/A</v>
      </c>
    </row>
    <row r="17" spans="1:27" ht="44.25" customHeight="1" x14ac:dyDescent="0.25">
      <c r="A17" s="246" t="s">
        <v>732</v>
      </c>
      <c r="B17" s="246" t="s">
        <v>120</v>
      </c>
      <c r="C17" s="246" t="s">
        <v>121</v>
      </c>
      <c r="D17" s="246" t="s">
        <v>101</v>
      </c>
      <c r="E17" s="246" t="s">
        <v>122</v>
      </c>
      <c r="F17" s="246" t="s">
        <v>2142</v>
      </c>
      <c r="G17" s="246" t="s">
        <v>144</v>
      </c>
      <c r="H17" s="218"/>
      <c r="I17" s="61"/>
      <c r="J17" s="210" t="s">
        <v>104</v>
      </c>
      <c r="K17" s="210" t="s">
        <v>1292</v>
      </c>
      <c r="L17" s="217" t="s">
        <v>2143</v>
      </c>
      <c r="M17" s="206" t="s">
        <v>2144</v>
      </c>
      <c r="AA17" s="152" t="e">
        <f>IF(OR(I17="Fail",ISBLANK(I17)),INDEX('Issue Code Table'!C:C,MATCH(L:L,'Issue Code Table'!A:A,0)),IF(K17="Critical",6,IF(K17="Significant",5,IF(K17="Moderate",3,2))))</f>
        <v>#N/A</v>
      </c>
    </row>
    <row r="18" spans="1:27" ht="39.75" customHeight="1" x14ac:dyDescent="0.25">
      <c r="A18" s="246" t="s">
        <v>733</v>
      </c>
      <c r="B18" s="246" t="s">
        <v>97</v>
      </c>
      <c r="C18" s="246" t="s">
        <v>98</v>
      </c>
      <c r="D18" s="246" t="s">
        <v>101</v>
      </c>
      <c r="E18" s="246" t="s">
        <v>123</v>
      </c>
      <c r="F18" s="246" t="s">
        <v>145</v>
      </c>
      <c r="G18" s="246" t="s">
        <v>146</v>
      </c>
      <c r="H18" s="218"/>
      <c r="I18" s="61"/>
      <c r="J18" s="210" t="s">
        <v>104</v>
      </c>
      <c r="K18" s="210" t="s">
        <v>766</v>
      </c>
      <c r="L18" s="217" t="s">
        <v>2145</v>
      </c>
      <c r="M18" s="206" t="s">
        <v>2146</v>
      </c>
      <c r="AA18" s="152" t="e">
        <f>IF(OR(I18="Fail",ISBLANK(I18)),INDEX('Issue Code Table'!C:C,MATCH(L:L,'Issue Code Table'!A:A,0)),IF(K18="Critical",6,IF(K18="Significant",5,IF(K18="Moderate",3,2))))</f>
        <v>#N/A</v>
      </c>
    </row>
    <row r="19" spans="1:27" ht="43.5" customHeight="1" x14ac:dyDescent="0.25">
      <c r="A19" s="246" t="s">
        <v>734</v>
      </c>
      <c r="B19" s="246" t="s">
        <v>124</v>
      </c>
      <c r="C19" s="246" t="s">
        <v>125</v>
      </c>
      <c r="D19" s="246" t="s">
        <v>101</v>
      </c>
      <c r="E19" s="246" t="s">
        <v>126</v>
      </c>
      <c r="F19" s="246" t="s">
        <v>1297</v>
      </c>
      <c r="G19" s="246" t="s">
        <v>1298</v>
      </c>
      <c r="H19" s="218"/>
      <c r="I19" s="61"/>
      <c r="J19" s="210" t="s">
        <v>104</v>
      </c>
      <c r="K19" s="210" t="s">
        <v>766</v>
      </c>
      <c r="L19" s="217" t="s">
        <v>2147</v>
      </c>
      <c r="M19" s="206" t="s">
        <v>2148</v>
      </c>
      <c r="AA19" s="152" t="e">
        <f>IF(OR(I19="Fail",ISBLANK(I19)),INDEX('Issue Code Table'!C:C,MATCH(L:L,'Issue Code Table'!A:A,0)),IF(K19="Critical",6,IF(K19="Significant",5,IF(K19="Moderate",3,2))))</f>
        <v>#N/A</v>
      </c>
    </row>
    <row r="20" spans="1:27" ht="43.5" customHeight="1" x14ac:dyDescent="0.25">
      <c r="A20" s="246" t="s">
        <v>735</v>
      </c>
      <c r="B20" s="246" t="s">
        <v>127</v>
      </c>
      <c r="C20" s="246" t="s">
        <v>128</v>
      </c>
      <c r="D20" s="246" t="s">
        <v>101</v>
      </c>
      <c r="E20" s="248" t="s">
        <v>1945</v>
      </c>
      <c r="F20" s="248" t="s">
        <v>1946</v>
      </c>
      <c r="G20" s="248" t="s">
        <v>1947</v>
      </c>
      <c r="H20" s="218"/>
      <c r="I20" s="61"/>
      <c r="J20" s="210" t="s">
        <v>104</v>
      </c>
      <c r="K20" s="210" t="s">
        <v>767</v>
      </c>
      <c r="L20" s="217" t="s">
        <v>1944</v>
      </c>
      <c r="M20" s="206" t="s">
        <v>2141</v>
      </c>
      <c r="AA20" s="152" t="e">
        <f>IF(OR(I20="Fail",ISBLANK(I20)),INDEX('Issue Code Table'!C:C,MATCH(L:L,'Issue Code Table'!A:A,0)),IF(K20="Critical",6,IF(K20="Significant",5,IF(K20="Moderate",3,2))))</f>
        <v>#N/A</v>
      </c>
    </row>
    <row r="21" spans="1:27" ht="42" customHeight="1" x14ac:dyDescent="0.25">
      <c r="A21" s="246" t="s">
        <v>736</v>
      </c>
      <c r="B21" s="246" t="s">
        <v>95</v>
      </c>
      <c r="C21" s="246" t="s">
        <v>96</v>
      </c>
      <c r="D21" s="246" t="s">
        <v>101</v>
      </c>
      <c r="E21" s="246" t="s">
        <v>129</v>
      </c>
      <c r="F21" s="250" t="s">
        <v>1442</v>
      </c>
      <c r="G21" s="246" t="s">
        <v>147</v>
      </c>
      <c r="H21" s="218"/>
      <c r="I21" s="61"/>
      <c r="J21" s="210" t="s">
        <v>104</v>
      </c>
      <c r="K21" s="210" t="s">
        <v>767</v>
      </c>
      <c r="L21" s="217" t="s">
        <v>839</v>
      </c>
      <c r="M21" s="206" t="s">
        <v>1948</v>
      </c>
      <c r="AA21" s="152">
        <f>IF(OR(I21="Fail",ISBLANK(I21)),INDEX('Issue Code Table'!C:C,MATCH(L:L,'Issue Code Table'!A:A,0)),IF(K21="Critical",6,IF(K21="Significant",5,IF(K21="Moderate",3,2))))</f>
        <v>4</v>
      </c>
    </row>
    <row r="22" spans="1:27" ht="51" customHeight="1" x14ac:dyDescent="0.25">
      <c r="A22" s="246" t="s">
        <v>737</v>
      </c>
      <c r="B22" s="246" t="s">
        <v>130</v>
      </c>
      <c r="C22" s="246" t="s">
        <v>131</v>
      </c>
      <c r="D22" s="246" t="s">
        <v>101</v>
      </c>
      <c r="E22" s="246" t="s">
        <v>132</v>
      </c>
      <c r="F22" s="246" t="s">
        <v>148</v>
      </c>
      <c r="G22" s="246" t="s">
        <v>149</v>
      </c>
      <c r="H22" s="218"/>
      <c r="I22" s="61"/>
      <c r="J22" s="210" t="s">
        <v>111</v>
      </c>
      <c r="K22" s="210" t="s">
        <v>767</v>
      </c>
      <c r="L22" s="217" t="s">
        <v>1472</v>
      </c>
      <c r="M22" s="206" t="s">
        <v>1949</v>
      </c>
      <c r="AA22" s="152">
        <f>IF(OR(I22="Fail",ISBLANK(I22)),INDEX('Issue Code Table'!C:C,MATCH(L:L,'Issue Code Table'!A:A,0)),IF(K22="Critical",6,IF(K22="Significant",5,IF(K22="Moderate",3,2))))</f>
        <v>4</v>
      </c>
    </row>
    <row r="23" spans="1:27" ht="43.5" customHeight="1" x14ac:dyDescent="0.25">
      <c r="A23" s="246" t="s">
        <v>738</v>
      </c>
      <c r="B23" s="248" t="s">
        <v>1334</v>
      </c>
      <c r="C23" s="248" t="s">
        <v>1335</v>
      </c>
      <c r="D23" s="246" t="s">
        <v>101</v>
      </c>
      <c r="E23" s="246" t="s">
        <v>1336</v>
      </c>
      <c r="F23" s="248" t="s">
        <v>1337</v>
      </c>
      <c r="G23" s="248" t="s">
        <v>2433</v>
      </c>
      <c r="H23" s="218"/>
      <c r="I23" s="61"/>
      <c r="J23" s="210" t="s">
        <v>104</v>
      </c>
      <c r="K23" s="210" t="s">
        <v>1292</v>
      </c>
      <c r="L23" s="217" t="s">
        <v>2149</v>
      </c>
      <c r="M23" s="206" t="s">
        <v>2150</v>
      </c>
      <c r="AA23" s="152" t="e">
        <f>IF(OR(I23="Fail",ISBLANK(I23)),INDEX('Issue Code Table'!C:C,MATCH(L:L,'Issue Code Table'!A:A,0)),IF(K23="Critical",6,IF(K23="Significant",5,IF(K23="Moderate",3,2))))</f>
        <v>#N/A</v>
      </c>
    </row>
    <row r="24" spans="1:27" ht="44.25" customHeight="1" x14ac:dyDescent="0.25">
      <c r="A24" s="246" t="s">
        <v>739</v>
      </c>
      <c r="B24" s="246" t="s">
        <v>1432</v>
      </c>
      <c r="C24" s="246" t="s">
        <v>1433</v>
      </c>
      <c r="D24" s="246" t="s">
        <v>101</v>
      </c>
      <c r="E24" s="246" t="s">
        <v>1950</v>
      </c>
      <c r="F24" s="249" t="s">
        <v>2171</v>
      </c>
      <c r="G24" s="246" t="s">
        <v>2172</v>
      </c>
      <c r="H24" s="218"/>
      <c r="I24" s="61"/>
      <c r="J24" s="210" t="s">
        <v>104</v>
      </c>
      <c r="K24" s="210" t="s">
        <v>767</v>
      </c>
      <c r="L24" s="217" t="s">
        <v>1295</v>
      </c>
      <c r="M24" s="206" t="s">
        <v>1951</v>
      </c>
      <c r="AA24" s="152">
        <f>IF(OR(I24="Fail",ISBLANK(I24)),INDEX('Issue Code Table'!C:C,MATCH(L:L,'Issue Code Table'!A:A,0)),IF(K24="Critical",6,IF(K24="Significant",5,IF(K24="Moderate",3,2))))</f>
        <v>4</v>
      </c>
    </row>
    <row r="25" spans="1:27" ht="50.25" customHeight="1" x14ac:dyDescent="0.25">
      <c r="A25" s="246" t="s">
        <v>2440</v>
      </c>
      <c r="B25" s="251" t="s">
        <v>95</v>
      </c>
      <c r="C25" s="251" t="s">
        <v>96</v>
      </c>
      <c r="D25" s="246" t="s">
        <v>101</v>
      </c>
      <c r="E25" s="247" t="s">
        <v>156</v>
      </c>
      <c r="F25" s="247" t="s">
        <v>150</v>
      </c>
      <c r="G25" s="247" t="s">
        <v>1299</v>
      </c>
      <c r="H25" s="218"/>
      <c r="I25" s="61"/>
      <c r="J25" s="219" t="s">
        <v>111</v>
      </c>
      <c r="K25" s="210" t="s">
        <v>767</v>
      </c>
      <c r="L25" s="217" t="s">
        <v>1296</v>
      </c>
      <c r="M25" s="206" t="s">
        <v>1952</v>
      </c>
      <c r="AA25" s="152">
        <f>IF(OR(I25="Fail",ISBLANK(I25)),INDEX('Issue Code Table'!C:C,MATCH(L:L,'Issue Code Table'!A:A,0)),IF(K25="Critical",6,IF(K25="Significant",5,IF(K25="Moderate",3,2))))</f>
        <v>2</v>
      </c>
    </row>
    <row r="26" spans="1:27" x14ac:dyDescent="0.25">
      <c r="A26" s="74"/>
      <c r="B26" s="74"/>
      <c r="C26" s="74"/>
      <c r="D26" s="74"/>
      <c r="E26" s="74"/>
      <c r="F26" s="74"/>
      <c r="G26" s="74"/>
      <c r="H26" s="74"/>
      <c r="I26" s="74"/>
      <c r="J26" s="74"/>
      <c r="K26" s="74"/>
      <c r="L26" s="204"/>
      <c r="M26" s="207"/>
      <c r="AA26" s="74"/>
    </row>
    <row r="27" spans="1:27" hidden="1" x14ac:dyDescent="0.25">
      <c r="A27"/>
      <c r="B27"/>
      <c r="C27"/>
      <c r="D27"/>
      <c r="E27"/>
      <c r="F27"/>
      <c r="G27"/>
      <c r="H27" s="57" t="s">
        <v>36</v>
      </c>
      <c r="I27"/>
      <c r="J27"/>
      <c r="K27"/>
      <c r="L27" s="205"/>
      <c r="M27" s="208"/>
      <c r="AA27"/>
    </row>
    <row r="28" spans="1:27" hidden="1" x14ac:dyDescent="0.25">
      <c r="A28"/>
      <c r="B28"/>
      <c r="C28"/>
      <c r="D28"/>
      <c r="E28"/>
      <c r="F28"/>
      <c r="G28"/>
      <c r="H28" s="57" t="s">
        <v>37</v>
      </c>
      <c r="I28"/>
      <c r="J28"/>
      <c r="K28"/>
      <c r="L28" s="205"/>
      <c r="M28" s="208"/>
      <c r="AA28" s="1"/>
    </row>
    <row r="29" spans="1:27" hidden="1" x14ac:dyDescent="0.25">
      <c r="A29"/>
      <c r="B29"/>
      <c r="C29"/>
      <c r="D29"/>
      <c r="E29"/>
      <c r="F29"/>
      <c r="G29"/>
      <c r="H29" s="57" t="s">
        <v>39</v>
      </c>
      <c r="I29"/>
      <c r="J29"/>
      <c r="K29"/>
      <c r="L29" s="205"/>
      <c r="M29" s="208"/>
      <c r="AA29" s="1"/>
    </row>
    <row r="30" spans="1:27" ht="12.75" hidden="1" customHeight="1" x14ac:dyDescent="0.25">
      <c r="A30"/>
      <c r="B30"/>
      <c r="C30"/>
      <c r="D30"/>
      <c r="E30"/>
      <c r="F30"/>
      <c r="G30"/>
      <c r="H30" s="57" t="s">
        <v>38</v>
      </c>
      <c r="I30"/>
      <c r="J30"/>
      <c r="K30"/>
      <c r="L30" s="205"/>
      <c r="M30" s="208"/>
      <c r="AA30" s="1"/>
    </row>
    <row r="31" spans="1:27" hidden="1" x14ac:dyDescent="0.25">
      <c r="A31"/>
      <c r="B31"/>
      <c r="C31"/>
      <c r="D31"/>
      <c r="E31"/>
      <c r="F31"/>
      <c r="G31"/>
      <c r="H31"/>
      <c r="I31"/>
      <c r="J31"/>
      <c r="K31"/>
      <c r="L31" s="205"/>
      <c r="M31" s="208"/>
      <c r="AA31" s="1"/>
    </row>
    <row r="32" spans="1:27" hidden="1" x14ac:dyDescent="0.25">
      <c r="A32"/>
      <c r="B32"/>
      <c r="C32"/>
      <c r="D32"/>
      <c r="E32"/>
      <c r="F32"/>
      <c r="G32"/>
      <c r="H32" s="57" t="s">
        <v>1316</v>
      </c>
      <c r="I32"/>
      <c r="J32"/>
      <c r="K32"/>
      <c r="L32" s="205"/>
      <c r="M32" s="208"/>
      <c r="AA32" s="1"/>
    </row>
    <row r="33" spans="1:27" hidden="1" x14ac:dyDescent="0.25">
      <c r="A33"/>
      <c r="B33"/>
      <c r="C33"/>
      <c r="D33"/>
      <c r="E33"/>
      <c r="F33"/>
      <c r="G33"/>
      <c r="H33" s="57" t="s">
        <v>1281</v>
      </c>
      <c r="I33"/>
      <c r="J33"/>
      <c r="K33"/>
      <c r="L33" s="205"/>
      <c r="M33" s="208"/>
      <c r="AA33" s="1"/>
    </row>
    <row r="34" spans="1:27" hidden="1" x14ac:dyDescent="0.25">
      <c r="A34"/>
      <c r="B34"/>
      <c r="C34"/>
      <c r="D34"/>
      <c r="E34"/>
      <c r="F34"/>
      <c r="G34"/>
      <c r="H34" s="57" t="s">
        <v>766</v>
      </c>
      <c r="I34"/>
      <c r="J34"/>
      <c r="K34"/>
      <c r="L34" s="205"/>
      <c r="M34" s="208"/>
      <c r="AA34" s="1"/>
    </row>
    <row r="35" spans="1:27" hidden="1" x14ac:dyDescent="0.25">
      <c r="A35"/>
      <c r="B35"/>
      <c r="C35"/>
      <c r="D35"/>
      <c r="E35"/>
      <c r="F35"/>
      <c r="G35"/>
      <c r="H35" s="57" t="s">
        <v>767</v>
      </c>
      <c r="I35"/>
      <c r="J35"/>
      <c r="K35"/>
      <c r="L35" s="205"/>
      <c r="M35" s="208"/>
      <c r="AA35" s="1"/>
    </row>
    <row r="36" spans="1:27" hidden="1" x14ac:dyDescent="0.25">
      <c r="A36"/>
      <c r="B36"/>
      <c r="C36"/>
      <c r="D36"/>
      <c r="E36"/>
      <c r="F36"/>
      <c r="G36"/>
      <c r="H36" s="57" t="s">
        <v>1292</v>
      </c>
      <c r="I36"/>
      <c r="J36"/>
      <c r="K36"/>
      <c r="L36" s="205"/>
      <c r="M36" s="208"/>
      <c r="AA36" s="1"/>
    </row>
  </sheetData>
  <sheetCalcPr fullCalcOnLoad="1"/>
  <protectedRanges>
    <protectedRange password="E1A2" sqref="AA3:AA25" name="Range1_1_1_1"/>
    <protectedRange password="E1A2" sqref="L2:M2" name="Range1_5_1_1"/>
    <protectedRange password="E1A2" sqref="AA2" name="Range1_1_2"/>
    <protectedRange password="E1A2" sqref="L3" name="Range1_1"/>
    <protectedRange password="E1A2" sqref="L23" name="Range1_13"/>
    <protectedRange password="E1A2" sqref="L13:M13" name="Range1_3"/>
  </protectedRanges>
  <autoFilter ref="A2:M25"/>
  <conditionalFormatting sqref="L3:L25">
    <cfRule type="expression" dxfId="24" priority="42" stopIfTrue="1">
      <formula>ISERROR(AA3)</formula>
    </cfRule>
  </conditionalFormatting>
  <dataValidations count="3">
    <dataValidation type="list" allowBlank="1" showInputMessage="1" showErrorMessage="1" sqref="J25">
      <formula1>#REF!</formula1>
    </dataValidation>
    <dataValidation type="list" allowBlank="1" showInputMessage="1" showErrorMessage="1" sqref="K3:K25">
      <formula1>$H$33:$H$36</formula1>
    </dataValidation>
    <dataValidation type="list" allowBlank="1" showInputMessage="1" showErrorMessage="1" sqref="I3:I25">
      <formula1>$H$27:$H$30</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4" tint="-0.249977111117893"/>
  </sheetPr>
  <dimension ref="A1:AJ194"/>
  <sheetViews>
    <sheetView zoomScale="90" zoomScaleNormal="90" workbookViewId="0">
      <pane ySplit="2" topLeftCell="A3" activePane="bottomLeft" state="frozen"/>
      <selection activeCell="O1" sqref="O1"/>
      <selection pane="bottomLeft" activeCell="G4" sqref="G4"/>
    </sheetView>
  </sheetViews>
  <sheetFormatPr defaultColWidth="11.42578125" defaultRowHeight="15" x14ac:dyDescent="0.25"/>
  <cols>
    <col min="1" max="1" width="12" style="64" customWidth="1"/>
    <col min="2" max="2" width="8.5703125" style="64" customWidth="1"/>
    <col min="3" max="3" width="12.7109375" style="68" customWidth="1"/>
    <col min="4" max="4" width="12.42578125" style="64" customWidth="1"/>
    <col min="5" max="5" width="20.5703125" style="64" customWidth="1"/>
    <col min="6" max="6" width="27.7109375" style="64" customWidth="1"/>
    <col min="7" max="7" width="46.28515625" style="64" customWidth="1"/>
    <col min="8" max="8" width="18.5703125" style="64" customWidth="1"/>
    <col min="9" max="9" width="31.28515625" style="64" customWidth="1"/>
    <col min="10" max="10" width="13.42578125" style="64" customWidth="1"/>
    <col min="11" max="11" width="33.5703125" style="64" bestFit="1" customWidth="1"/>
    <col min="12" max="12" width="23" style="64" customWidth="1"/>
    <col min="13" max="13" width="16.42578125" style="64" customWidth="1"/>
    <col min="14" max="14" width="15.28515625" style="64" bestFit="1" customWidth="1"/>
    <col min="15" max="15" width="74.42578125" style="64" customWidth="1"/>
    <col min="16" max="16" width="4.42578125" style="64" customWidth="1"/>
    <col min="17" max="17" width="14.7109375" style="64" customWidth="1"/>
    <col min="18" max="18" width="23" style="64" customWidth="1"/>
    <col min="19" max="20" width="43.28515625" style="64" customWidth="1"/>
    <col min="21" max="21" width="39.42578125" style="198" customWidth="1"/>
    <col min="22" max="22" width="40.140625" style="198" customWidth="1"/>
    <col min="23" max="23" width="11.42578125" style="198"/>
    <col min="24" max="24" width="11.42578125" style="126"/>
    <col min="25" max="26" width="11.42578125" style="198"/>
    <col min="27" max="27" width="20" style="1" hidden="1" customWidth="1"/>
    <col min="28" max="36" width="11.42578125" style="198"/>
    <col min="37" max="16384" width="11.42578125" style="64"/>
  </cols>
  <sheetData>
    <row r="1" spans="1:36" s="1" customFormat="1" x14ac:dyDescent="0.25">
      <c r="A1" s="34" t="s">
        <v>1309</v>
      </c>
      <c r="B1" s="35"/>
      <c r="C1" s="35"/>
      <c r="D1" s="35"/>
      <c r="E1" s="35"/>
      <c r="F1" s="35"/>
      <c r="G1" s="35"/>
      <c r="H1" s="35"/>
      <c r="I1" s="35"/>
      <c r="J1" s="35"/>
      <c r="K1" s="189"/>
      <c r="L1" s="188"/>
      <c r="M1" s="191"/>
      <c r="N1" s="191"/>
      <c r="O1" s="191"/>
      <c r="P1" s="191"/>
      <c r="Q1" s="191"/>
      <c r="R1" s="191"/>
      <c r="S1" s="192"/>
      <c r="T1" s="190"/>
      <c r="U1" s="190"/>
      <c r="V1" s="190"/>
      <c r="W1" s="126"/>
      <c r="X1" s="126"/>
      <c r="Y1" s="126"/>
      <c r="Z1" s="75"/>
      <c r="AA1" s="191"/>
      <c r="AB1" s="200"/>
      <c r="AC1" s="126"/>
      <c r="AD1" s="126"/>
      <c r="AE1" s="126"/>
      <c r="AF1" s="126"/>
      <c r="AG1" s="126"/>
      <c r="AH1" s="126"/>
      <c r="AI1" s="126"/>
      <c r="AJ1" s="126"/>
    </row>
    <row r="2" spans="1:36" ht="42.75" customHeight="1" x14ac:dyDescent="0.25">
      <c r="A2" s="63" t="s">
        <v>75</v>
      </c>
      <c r="B2" s="63" t="s">
        <v>76</v>
      </c>
      <c r="C2" s="65" t="s">
        <v>2613</v>
      </c>
      <c r="D2" s="63" t="s">
        <v>77</v>
      </c>
      <c r="E2" s="63" t="s">
        <v>80</v>
      </c>
      <c r="F2" s="63" t="s">
        <v>86</v>
      </c>
      <c r="G2" s="63" t="s">
        <v>2614</v>
      </c>
      <c r="H2" s="63" t="s">
        <v>84</v>
      </c>
      <c r="I2" s="63" t="s">
        <v>81</v>
      </c>
      <c r="J2" s="63" t="s">
        <v>82</v>
      </c>
      <c r="K2" s="66" t="s">
        <v>2779</v>
      </c>
      <c r="L2" s="63" t="s">
        <v>83</v>
      </c>
      <c r="M2" s="63" t="s">
        <v>90</v>
      </c>
      <c r="N2" s="151" t="s">
        <v>1451</v>
      </c>
      <c r="O2" s="151" t="s">
        <v>1935</v>
      </c>
      <c r="P2" s="196"/>
      <c r="Q2" s="67" t="s">
        <v>78</v>
      </c>
      <c r="R2" s="67" t="s">
        <v>79</v>
      </c>
      <c r="S2" s="67" t="s">
        <v>87</v>
      </c>
      <c r="T2" s="67" t="s">
        <v>85</v>
      </c>
      <c r="U2" s="266" t="s">
        <v>2780</v>
      </c>
      <c r="V2" s="267" t="s">
        <v>2781</v>
      </c>
      <c r="AA2" s="151" t="s">
        <v>1453</v>
      </c>
    </row>
    <row r="3" spans="1:36" ht="165.75" x14ac:dyDescent="0.25">
      <c r="A3" s="246" t="s">
        <v>901</v>
      </c>
      <c r="B3" s="252" t="s">
        <v>93</v>
      </c>
      <c r="C3" s="252" t="s">
        <v>94</v>
      </c>
      <c r="D3" s="246" t="s">
        <v>1047</v>
      </c>
      <c r="E3" s="246" t="s">
        <v>594</v>
      </c>
      <c r="F3" s="246" t="s">
        <v>306</v>
      </c>
      <c r="G3" s="246" t="s">
        <v>902</v>
      </c>
      <c r="H3" s="247" t="s">
        <v>778</v>
      </c>
      <c r="I3" s="211"/>
      <c r="J3" s="61"/>
      <c r="K3" s="211" t="s">
        <v>779</v>
      </c>
      <c r="L3" s="211" t="s">
        <v>2597</v>
      </c>
      <c r="M3" s="211" t="s">
        <v>766</v>
      </c>
      <c r="N3" s="211" t="s">
        <v>1747</v>
      </c>
      <c r="O3" s="221" t="s">
        <v>2114</v>
      </c>
      <c r="P3" s="195"/>
      <c r="Q3" s="193">
        <v>1.1000000000000001</v>
      </c>
      <c r="R3" s="56" t="s">
        <v>595</v>
      </c>
      <c r="S3" s="246" t="s">
        <v>849</v>
      </c>
      <c r="T3" s="246" t="s">
        <v>689</v>
      </c>
      <c r="U3" s="246" t="s">
        <v>2615</v>
      </c>
      <c r="V3" s="268" t="s">
        <v>2496</v>
      </c>
      <c r="AA3" s="152">
        <f>IF(OR(J3="Fail",ISBLANK(J3)),INDEX('Issue Code Table'!C:C,MATCH(N:N,'Issue Code Table'!A:A,0)),IF(M3="Critical",6,IF(M3="Significant",5,IF(M3="Moderate",3,2))))</f>
        <v>7</v>
      </c>
    </row>
    <row r="4" spans="1:36" ht="153" x14ac:dyDescent="0.25">
      <c r="A4" s="246" t="s">
        <v>453</v>
      </c>
      <c r="B4" s="252" t="s">
        <v>93</v>
      </c>
      <c r="C4" s="252" t="s">
        <v>94</v>
      </c>
      <c r="D4" s="246" t="s">
        <v>1047</v>
      </c>
      <c r="E4" s="246" t="s">
        <v>157</v>
      </c>
      <c r="F4" s="246" t="s">
        <v>307</v>
      </c>
      <c r="G4" s="246" t="s">
        <v>903</v>
      </c>
      <c r="H4" s="247" t="s">
        <v>778</v>
      </c>
      <c r="I4" s="211"/>
      <c r="J4" s="61"/>
      <c r="K4" s="211" t="s">
        <v>780</v>
      </c>
      <c r="L4" s="211"/>
      <c r="M4" s="211" t="s">
        <v>766</v>
      </c>
      <c r="N4" s="211" t="s">
        <v>1747</v>
      </c>
      <c r="O4" s="221" t="s">
        <v>2114</v>
      </c>
      <c r="P4" s="195"/>
      <c r="Q4" s="193">
        <v>1.1000000000000001</v>
      </c>
      <c r="R4" s="56" t="s">
        <v>596</v>
      </c>
      <c r="S4" s="246" t="s">
        <v>1342</v>
      </c>
      <c r="T4" s="246" t="s">
        <v>690</v>
      </c>
      <c r="U4" s="246" t="s">
        <v>2542</v>
      </c>
      <c r="V4" s="268" t="s">
        <v>2543</v>
      </c>
      <c r="AA4" s="152">
        <f>IF(OR(J4="Fail",ISBLANK(J4)),INDEX('Issue Code Table'!C:C,MATCH(N:N,'Issue Code Table'!A:A,0)),IF(M4="Critical",6,IF(M4="Significant",5,IF(M4="Moderate",3,2))))</f>
        <v>7</v>
      </c>
    </row>
    <row r="5" spans="1:36" ht="255" x14ac:dyDescent="0.25">
      <c r="A5" s="246" t="s">
        <v>832</v>
      </c>
      <c r="B5" s="252" t="s">
        <v>93</v>
      </c>
      <c r="C5" s="252" t="s">
        <v>94</v>
      </c>
      <c r="D5" s="246" t="s">
        <v>1047</v>
      </c>
      <c r="E5" s="246" t="s">
        <v>158</v>
      </c>
      <c r="F5" s="246" t="s">
        <v>308</v>
      </c>
      <c r="G5" s="246" t="s">
        <v>904</v>
      </c>
      <c r="H5" s="247" t="s">
        <v>778</v>
      </c>
      <c r="I5" s="211"/>
      <c r="J5" s="61"/>
      <c r="K5" s="211" t="s">
        <v>781</v>
      </c>
      <c r="L5" s="211"/>
      <c r="M5" s="211" t="s">
        <v>766</v>
      </c>
      <c r="N5" s="211" t="s">
        <v>1747</v>
      </c>
      <c r="O5" s="221" t="s">
        <v>2114</v>
      </c>
      <c r="P5" s="195"/>
      <c r="Q5" s="193">
        <v>1.1000000000000001</v>
      </c>
      <c r="R5" s="56" t="s">
        <v>597</v>
      </c>
      <c r="S5" s="246" t="s">
        <v>1343</v>
      </c>
      <c r="T5" s="246" t="s">
        <v>691</v>
      </c>
      <c r="U5" s="246" t="s">
        <v>2616</v>
      </c>
      <c r="V5" s="268" t="s">
        <v>2497</v>
      </c>
      <c r="AA5" s="152">
        <f>IF(OR(J5="Fail",ISBLANK(J5)),INDEX('Issue Code Table'!C:C,MATCH(N:N,'Issue Code Table'!A:A,0)),IF(M5="Critical",6,IF(M5="Significant",5,IF(M5="Moderate",3,2))))</f>
        <v>7</v>
      </c>
    </row>
    <row r="6" spans="1:36" ht="153" x14ac:dyDescent="0.25">
      <c r="A6" s="246" t="s">
        <v>454</v>
      </c>
      <c r="B6" s="252" t="s">
        <v>93</v>
      </c>
      <c r="C6" s="252" t="s">
        <v>94</v>
      </c>
      <c r="D6" s="246" t="s">
        <v>1047</v>
      </c>
      <c r="E6" s="246" t="s">
        <v>159</v>
      </c>
      <c r="F6" s="246" t="s">
        <v>309</v>
      </c>
      <c r="G6" s="246" t="s">
        <v>905</v>
      </c>
      <c r="H6" s="247" t="s">
        <v>778</v>
      </c>
      <c r="I6" s="211"/>
      <c r="J6" s="61"/>
      <c r="K6" s="211" t="s">
        <v>782</v>
      </c>
      <c r="L6" s="211"/>
      <c r="M6" s="211" t="s">
        <v>766</v>
      </c>
      <c r="N6" s="211" t="s">
        <v>1747</v>
      </c>
      <c r="O6" s="221" t="s">
        <v>2114</v>
      </c>
      <c r="P6" s="195"/>
      <c r="Q6" s="193">
        <v>1.1000000000000001</v>
      </c>
      <c r="R6" s="56" t="s">
        <v>598</v>
      </c>
      <c r="S6" s="246" t="s">
        <v>850</v>
      </c>
      <c r="T6" s="246" t="s">
        <v>692</v>
      </c>
      <c r="U6" s="246" t="s">
        <v>2617</v>
      </c>
      <c r="V6" s="268" t="s">
        <v>2498</v>
      </c>
      <c r="AA6" s="152">
        <f>IF(OR(J6="Fail",ISBLANK(J6)),INDEX('Issue Code Table'!C:C,MATCH(N:N,'Issue Code Table'!A:A,0)),IF(M6="Critical",6,IF(M6="Significant",5,IF(M6="Moderate",3,2))))</f>
        <v>7</v>
      </c>
    </row>
    <row r="7" spans="1:36" ht="153" x14ac:dyDescent="0.25">
      <c r="A7" s="246" t="s">
        <v>455</v>
      </c>
      <c r="B7" s="252" t="s">
        <v>93</v>
      </c>
      <c r="C7" s="252" t="s">
        <v>94</v>
      </c>
      <c r="D7" s="246" t="s">
        <v>1047</v>
      </c>
      <c r="E7" s="246" t="s">
        <v>160</v>
      </c>
      <c r="F7" s="246" t="s">
        <v>310</v>
      </c>
      <c r="G7" s="246" t="s">
        <v>906</v>
      </c>
      <c r="H7" s="247" t="s">
        <v>778</v>
      </c>
      <c r="I7" s="211"/>
      <c r="J7" s="61"/>
      <c r="K7" s="211" t="s">
        <v>783</v>
      </c>
      <c r="L7" s="211"/>
      <c r="M7" s="211" t="s">
        <v>766</v>
      </c>
      <c r="N7" s="211" t="s">
        <v>1747</v>
      </c>
      <c r="O7" s="221" t="s">
        <v>2114</v>
      </c>
      <c r="P7" s="195"/>
      <c r="Q7" s="193">
        <v>1.1000000000000001</v>
      </c>
      <c r="R7" s="56" t="s">
        <v>599</v>
      </c>
      <c r="S7" s="246" t="s">
        <v>1344</v>
      </c>
      <c r="T7" s="246" t="s">
        <v>693</v>
      </c>
      <c r="U7" s="246" t="s">
        <v>2618</v>
      </c>
      <c r="V7" s="268" t="s">
        <v>2499</v>
      </c>
      <c r="AA7" s="152">
        <f>IF(OR(J7="Fail",ISBLANK(J7)),INDEX('Issue Code Table'!C:C,MATCH(N:N,'Issue Code Table'!A:A,0)),IF(M7="Critical",6,IF(M7="Significant",5,IF(M7="Moderate",3,2))))</f>
        <v>7</v>
      </c>
    </row>
    <row r="8" spans="1:36" ht="153" x14ac:dyDescent="0.25">
      <c r="A8" s="246" t="s">
        <v>456</v>
      </c>
      <c r="B8" s="252" t="s">
        <v>93</v>
      </c>
      <c r="C8" s="252" t="s">
        <v>94</v>
      </c>
      <c r="D8" s="246" t="s">
        <v>1047</v>
      </c>
      <c r="E8" s="246" t="s">
        <v>161</v>
      </c>
      <c r="F8" s="246" t="s">
        <v>311</v>
      </c>
      <c r="G8" s="246" t="s">
        <v>907</v>
      </c>
      <c r="H8" s="247" t="s">
        <v>778</v>
      </c>
      <c r="I8" s="211"/>
      <c r="J8" s="61"/>
      <c r="K8" s="211" t="s">
        <v>784</v>
      </c>
      <c r="L8" s="211"/>
      <c r="M8" s="211" t="s">
        <v>766</v>
      </c>
      <c r="N8" s="211" t="s">
        <v>1747</v>
      </c>
      <c r="O8" s="221" t="s">
        <v>2114</v>
      </c>
      <c r="P8" s="195"/>
      <c r="Q8" s="193">
        <v>1.1000000000000001</v>
      </c>
      <c r="R8" s="56" t="s">
        <v>600</v>
      </c>
      <c r="S8" s="246" t="s">
        <v>1345</v>
      </c>
      <c r="T8" s="246" t="s">
        <v>694</v>
      </c>
      <c r="U8" s="246" t="s">
        <v>2619</v>
      </c>
      <c r="V8" s="268" t="s">
        <v>2500</v>
      </c>
      <c r="AA8" s="152">
        <f>IF(OR(J8="Fail",ISBLANK(J8)),INDEX('Issue Code Table'!C:C,MATCH(N:N,'Issue Code Table'!A:A,0)),IF(M8="Critical",6,IF(M8="Significant",5,IF(M8="Moderate",3,2))))</f>
        <v>7</v>
      </c>
    </row>
    <row r="9" spans="1:36" ht="153" x14ac:dyDescent="0.25">
      <c r="A9" s="246" t="s">
        <v>457</v>
      </c>
      <c r="B9" s="252" t="s">
        <v>93</v>
      </c>
      <c r="C9" s="252" t="s">
        <v>94</v>
      </c>
      <c r="D9" s="246" t="s">
        <v>1047</v>
      </c>
      <c r="E9" s="246" t="s">
        <v>162</v>
      </c>
      <c r="F9" s="246" t="s">
        <v>312</v>
      </c>
      <c r="G9" s="246" t="s">
        <v>908</v>
      </c>
      <c r="H9" s="247" t="s">
        <v>778</v>
      </c>
      <c r="I9" s="211"/>
      <c r="J9" s="61"/>
      <c r="K9" s="211" t="s">
        <v>785</v>
      </c>
      <c r="L9" s="211"/>
      <c r="M9" s="211" t="s">
        <v>766</v>
      </c>
      <c r="N9" s="211" t="s">
        <v>1747</v>
      </c>
      <c r="O9" s="221" t="s">
        <v>2114</v>
      </c>
      <c r="P9" s="195"/>
      <c r="Q9" s="193">
        <v>1.1000000000000001</v>
      </c>
      <c r="R9" s="56" t="s">
        <v>601</v>
      </c>
      <c r="S9" s="246" t="s">
        <v>1346</v>
      </c>
      <c r="T9" s="246" t="s">
        <v>695</v>
      </c>
      <c r="U9" s="246" t="s">
        <v>2620</v>
      </c>
      <c r="V9" s="268" t="s">
        <v>2503</v>
      </c>
      <c r="AA9" s="152">
        <f>IF(OR(J9="Fail",ISBLANK(J9)),INDEX('Issue Code Table'!C:C,MATCH(N:N,'Issue Code Table'!A:A,0)),IF(M9="Critical",6,IF(M9="Significant",5,IF(M9="Moderate",3,2))))</f>
        <v>7</v>
      </c>
    </row>
    <row r="10" spans="1:36" ht="255" x14ac:dyDescent="0.25">
      <c r="A10" s="246" t="s">
        <v>458</v>
      </c>
      <c r="B10" s="252" t="s">
        <v>93</v>
      </c>
      <c r="C10" s="252" t="s">
        <v>94</v>
      </c>
      <c r="D10" s="246" t="s">
        <v>1047</v>
      </c>
      <c r="E10" s="246" t="s">
        <v>163</v>
      </c>
      <c r="F10" s="246" t="s">
        <v>313</v>
      </c>
      <c r="G10" s="246" t="s">
        <v>909</v>
      </c>
      <c r="H10" s="247" t="s">
        <v>778</v>
      </c>
      <c r="I10" s="211"/>
      <c r="J10" s="61"/>
      <c r="K10" s="211" t="s">
        <v>786</v>
      </c>
      <c r="L10" s="211"/>
      <c r="M10" s="211" t="s">
        <v>766</v>
      </c>
      <c r="N10" s="211" t="s">
        <v>1747</v>
      </c>
      <c r="O10" s="221" t="s">
        <v>2114</v>
      </c>
      <c r="P10" s="195"/>
      <c r="Q10" s="193">
        <v>1.1000000000000001</v>
      </c>
      <c r="R10" s="56" t="s">
        <v>602</v>
      </c>
      <c r="S10" s="246" t="s">
        <v>1347</v>
      </c>
      <c r="T10" s="246" t="s">
        <v>696</v>
      </c>
      <c r="U10" s="246" t="s">
        <v>2621</v>
      </c>
      <c r="V10" s="268" t="s">
        <v>2501</v>
      </c>
      <c r="AA10" s="152">
        <f>IF(OR(J10="Fail",ISBLANK(J10)),INDEX('Issue Code Table'!C:C,MATCH(N:N,'Issue Code Table'!A:A,0)),IF(M10="Critical",6,IF(M10="Significant",5,IF(M10="Moderate",3,2))))</f>
        <v>7</v>
      </c>
    </row>
    <row r="11" spans="1:36" ht="153" x14ac:dyDescent="0.25">
      <c r="A11" s="246" t="s">
        <v>459</v>
      </c>
      <c r="B11" s="252" t="s">
        <v>93</v>
      </c>
      <c r="C11" s="252" t="s">
        <v>94</v>
      </c>
      <c r="D11" s="246" t="s">
        <v>1047</v>
      </c>
      <c r="E11" s="246" t="s">
        <v>164</v>
      </c>
      <c r="F11" s="246" t="s">
        <v>314</v>
      </c>
      <c r="G11" s="246" t="s">
        <v>910</v>
      </c>
      <c r="H11" s="247" t="s">
        <v>778</v>
      </c>
      <c r="I11" s="211"/>
      <c r="J11" s="61"/>
      <c r="K11" s="211" t="s">
        <v>787</v>
      </c>
      <c r="L11" s="211"/>
      <c r="M11" s="211" t="s">
        <v>766</v>
      </c>
      <c r="N11" s="211" t="s">
        <v>1747</v>
      </c>
      <c r="O11" s="221" t="s">
        <v>2114</v>
      </c>
      <c r="P11" s="195"/>
      <c r="Q11" s="193">
        <v>1.1000000000000001</v>
      </c>
      <c r="R11" s="56" t="s">
        <v>603</v>
      </c>
      <c r="S11" s="246" t="s">
        <v>1348</v>
      </c>
      <c r="T11" s="246" t="s">
        <v>697</v>
      </c>
      <c r="U11" s="246" t="s">
        <v>2622</v>
      </c>
      <c r="V11" s="268" t="s">
        <v>2502</v>
      </c>
      <c r="AA11" s="152">
        <f>IF(OR(J11="Fail",ISBLANK(J11)),INDEX('Issue Code Table'!C:C,MATCH(N:N,'Issue Code Table'!A:A,0)),IF(M11="Critical",6,IF(M11="Significant",5,IF(M11="Moderate",3,2))))</f>
        <v>7</v>
      </c>
    </row>
    <row r="12" spans="1:36" ht="153" x14ac:dyDescent="0.25">
      <c r="A12" s="246" t="s">
        <v>460</v>
      </c>
      <c r="B12" s="252" t="s">
        <v>93</v>
      </c>
      <c r="C12" s="252" t="s">
        <v>94</v>
      </c>
      <c r="D12" s="246" t="s">
        <v>1047</v>
      </c>
      <c r="E12" s="246" t="s">
        <v>165</v>
      </c>
      <c r="F12" s="246" t="s">
        <v>315</v>
      </c>
      <c r="G12" s="246" t="s">
        <v>911</v>
      </c>
      <c r="H12" s="247" t="s">
        <v>778</v>
      </c>
      <c r="I12" s="211"/>
      <c r="J12" s="61"/>
      <c r="K12" s="211" t="s">
        <v>788</v>
      </c>
      <c r="L12" s="211"/>
      <c r="M12" s="211" t="s">
        <v>766</v>
      </c>
      <c r="N12" s="211" t="s">
        <v>1747</v>
      </c>
      <c r="O12" s="221" t="s">
        <v>2114</v>
      </c>
      <c r="P12" s="195"/>
      <c r="Q12" s="193">
        <v>1.1000000000000001</v>
      </c>
      <c r="R12" s="56" t="s">
        <v>604</v>
      </c>
      <c r="S12" s="246" t="s">
        <v>1349</v>
      </c>
      <c r="T12" s="246" t="s">
        <v>698</v>
      </c>
      <c r="U12" s="246" t="s">
        <v>2623</v>
      </c>
      <c r="V12" s="268" t="s">
        <v>2504</v>
      </c>
      <c r="AA12" s="152">
        <f>IF(OR(J12="Fail",ISBLANK(J12)),INDEX('Issue Code Table'!C:C,MATCH(N:N,'Issue Code Table'!A:A,0)),IF(M12="Critical",6,IF(M12="Significant",5,IF(M12="Moderate",3,2))))</f>
        <v>7</v>
      </c>
    </row>
    <row r="13" spans="1:36" ht="153" x14ac:dyDescent="0.25">
      <c r="A13" s="246" t="s">
        <v>461</v>
      </c>
      <c r="B13" s="252" t="s">
        <v>93</v>
      </c>
      <c r="C13" s="252" t="s">
        <v>94</v>
      </c>
      <c r="D13" s="246" t="s">
        <v>1047</v>
      </c>
      <c r="E13" s="246" t="s">
        <v>166</v>
      </c>
      <c r="F13" s="246" t="s">
        <v>316</v>
      </c>
      <c r="G13" s="246" t="s">
        <v>912</v>
      </c>
      <c r="H13" s="247" t="s">
        <v>778</v>
      </c>
      <c r="I13" s="211"/>
      <c r="J13" s="61"/>
      <c r="K13" s="211" t="s">
        <v>789</v>
      </c>
      <c r="L13" s="211"/>
      <c r="M13" s="211" t="s">
        <v>766</v>
      </c>
      <c r="N13" s="211" t="s">
        <v>1747</v>
      </c>
      <c r="O13" s="221" t="s">
        <v>2114</v>
      </c>
      <c r="P13" s="195"/>
      <c r="Q13" s="193">
        <v>1.1000000000000001</v>
      </c>
      <c r="R13" s="56" t="s">
        <v>605</v>
      </c>
      <c r="S13" s="246" t="s">
        <v>1350</v>
      </c>
      <c r="T13" s="246" t="s">
        <v>699</v>
      </c>
      <c r="U13" s="246" t="s">
        <v>2624</v>
      </c>
      <c r="V13" s="268" t="s">
        <v>2505</v>
      </c>
      <c r="AA13" s="152">
        <f>IF(OR(J13="Fail",ISBLANK(J13)),INDEX('Issue Code Table'!C:C,MATCH(N:N,'Issue Code Table'!A:A,0)),IF(M13="Critical",6,IF(M13="Significant",5,IF(M13="Moderate",3,2))))</f>
        <v>7</v>
      </c>
    </row>
    <row r="14" spans="1:36" ht="153" x14ac:dyDescent="0.25">
      <c r="A14" s="246" t="s">
        <v>462</v>
      </c>
      <c r="B14" s="252" t="s">
        <v>93</v>
      </c>
      <c r="C14" s="252" t="s">
        <v>94</v>
      </c>
      <c r="D14" s="246" t="s">
        <v>1047</v>
      </c>
      <c r="E14" s="246" t="s">
        <v>167</v>
      </c>
      <c r="F14" s="246" t="s">
        <v>317</v>
      </c>
      <c r="G14" s="246" t="s">
        <v>913</v>
      </c>
      <c r="H14" s="247" t="s">
        <v>778</v>
      </c>
      <c r="I14" s="211"/>
      <c r="J14" s="61"/>
      <c r="K14" s="211" t="s">
        <v>790</v>
      </c>
      <c r="L14" s="211"/>
      <c r="M14" s="211" t="s">
        <v>766</v>
      </c>
      <c r="N14" s="211" t="s">
        <v>1747</v>
      </c>
      <c r="O14" s="221" t="s">
        <v>2114</v>
      </c>
      <c r="P14" s="195"/>
      <c r="Q14" s="193">
        <v>1.1000000000000001</v>
      </c>
      <c r="R14" s="56" t="s">
        <v>606</v>
      </c>
      <c r="S14" s="246" t="s">
        <v>1351</v>
      </c>
      <c r="T14" s="246" t="s">
        <v>700</v>
      </c>
      <c r="U14" s="246" t="s">
        <v>2625</v>
      </c>
      <c r="V14" s="268" t="s">
        <v>2495</v>
      </c>
      <c r="AA14" s="152">
        <f>IF(OR(J14="Fail",ISBLANK(J14)),INDEX('Issue Code Table'!C:C,MATCH(N:N,'Issue Code Table'!A:A,0)),IF(M14="Critical",6,IF(M14="Significant",5,IF(M14="Moderate",3,2))))</f>
        <v>7</v>
      </c>
    </row>
    <row r="15" spans="1:36" ht="153" x14ac:dyDescent="0.25">
      <c r="A15" s="246" t="s">
        <v>463</v>
      </c>
      <c r="B15" s="252" t="s">
        <v>93</v>
      </c>
      <c r="C15" s="252" t="s">
        <v>94</v>
      </c>
      <c r="D15" s="246" t="s">
        <v>1047</v>
      </c>
      <c r="E15" s="246" t="s">
        <v>168</v>
      </c>
      <c r="F15" s="246" t="s">
        <v>318</v>
      </c>
      <c r="G15" s="246" t="s">
        <v>914</v>
      </c>
      <c r="H15" s="247" t="s">
        <v>778</v>
      </c>
      <c r="I15" s="211"/>
      <c r="J15" s="61"/>
      <c r="K15" s="211" t="s">
        <v>791</v>
      </c>
      <c r="L15" s="211"/>
      <c r="M15" s="211" t="s">
        <v>766</v>
      </c>
      <c r="N15" s="211" t="s">
        <v>1747</v>
      </c>
      <c r="O15" s="221" t="s">
        <v>2114</v>
      </c>
      <c r="P15" s="195"/>
      <c r="Q15" s="193">
        <v>1.1000000000000001</v>
      </c>
      <c r="R15" s="56" t="s">
        <v>607</v>
      </c>
      <c r="S15" s="246" t="s">
        <v>1352</v>
      </c>
      <c r="T15" s="246" t="s">
        <v>701</v>
      </c>
      <c r="U15" s="246" t="s">
        <v>2626</v>
      </c>
      <c r="V15" s="268" t="s">
        <v>2551</v>
      </c>
      <c r="AA15" s="152">
        <f>IF(OR(J15="Fail",ISBLANK(J15)),INDEX('Issue Code Table'!C:C,MATCH(N:N,'Issue Code Table'!A:A,0)),IF(M15="Critical",6,IF(M15="Significant",5,IF(M15="Moderate",3,2))))</f>
        <v>7</v>
      </c>
    </row>
    <row r="16" spans="1:36" ht="153" x14ac:dyDescent="0.25">
      <c r="A16" s="246" t="s">
        <v>464</v>
      </c>
      <c r="B16" s="252" t="s">
        <v>93</v>
      </c>
      <c r="C16" s="252" t="s">
        <v>94</v>
      </c>
      <c r="D16" s="246" t="s">
        <v>1047</v>
      </c>
      <c r="E16" s="246" t="s">
        <v>169</v>
      </c>
      <c r="F16" s="246" t="s">
        <v>319</v>
      </c>
      <c r="G16" s="246" t="s">
        <v>915</v>
      </c>
      <c r="H16" s="247" t="s">
        <v>778</v>
      </c>
      <c r="I16" s="211"/>
      <c r="J16" s="61"/>
      <c r="K16" s="211" t="s">
        <v>792</v>
      </c>
      <c r="L16" s="211"/>
      <c r="M16" s="211" t="s">
        <v>766</v>
      </c>
      <c r="N16" s="211" t="s">
        <v>1747</v>
      </c>
      <c r="O16" s="221" t="s">
        <v>2114</v>
      </c>
      <c r="P16" s="195"/>
      <c r="Q16" s="193">
        <v>1.1000000000000001</v>
      </c>
      <c r="R16" s="56" t="s">
        <v>608</v>
      </c>
      <c r="S16" s="246" t="s">
        <v>1351</v>
      </c>
      <c r="T16" s="246" t="s">
        <v>702</v>
      </c>
      <c r="U16" s="246" t="s">
        <v>2627</v>
      </c>
      <c r="V16" s="268" t="s">
        <v>2550</v>
      </c>
      <c r="AA16" s="152">
        <f>IF(OR(J16="Fail",ISBLANK(J16)),INDEX('Issue Code Table'!C:C,MATCH(N:N,'Issue Code Table'!A:A,0)),IF(M16="Critical",6,IF(M16="Significant",5,IF(M16="Moderate",3,2))))</f>
        <v>7</v>
      </c>
    </row>
    <row r="17" spans="1:27" ht="153" x14ac:dyDescent="0.25">
      <c r="A17" s="246" t="s">
        <v>465</v>
      </c>
      <c r="B17" s="252" t="s">
        <v>93</v>
      </c>
      <c r="C17" s="252" t="s">
        <v>94</v>
      </c>
      <c r="D17" s="246" t="s">
        <v>1047</v>
      </c>
      <c r="E17" s="246" t="s">
        <v>170</v>
      </c>
      <c r="F17" s="246" t="s">
        <v>320</v>
      </c>
      <c r="G17" s="246" t="s">
        <v>916</v>
      </c>
      <c r="H17" s="247" t="s">
        <v>778</v>
      </c>
      <c r="I17" s="211"/>
      <c r="J17" s="61"/>
      <c r="K17" s="211" t="s">
        <v>793</v>
      </c>
      <c r="L17" s="211"/>
      <c r="M17" s="211" t="s">
        <v>766</v>
      </c>
      <c r="N17" s="211" t="s">
        <v>1747</v>
      </c>
      <c r="O17" s="221" t="s">
        <v>2114</v>
      </c>
      <c r="P17" s="195"/>
      <c r="Q17" s="193">
        <v>1.1000000000000001</v>
      </c>
      <c r="R17" s="56" t="s">
        <v>609</v>
      </c>
      <c r="S17" s="246" t="s">
        <v>1353</v>
      </c>
      <c r="T17" s="246" t="s">
        <v>703</v>
      </c>
      <c r="U17" s="246" t="s">
        <v>2628</v>
      </c>
      <c r="V17" s="268" t="s">
        <v>2514</v>
      </c>
      <c r="AA17" s="152">
        <f>IF(OR(J17="Fail",ISBLANK(J17)),INDEX('Issue Code Table'!C:C,MATCH(N:N,'Issue Code Table'!A:A,0)),IF(M17="Critical",6,IF(M17="Significant",5,IF(M17="Moderate",3,2))))</f>
        <v>7</v>
      </c>
    </row>
    <row r="18" spans="1:27" ht="153" x14ac:dyDescent="0.25">
      <c r="A18" s="246" t="s">
        <v>466</v>
      </c>
      <c r="B18" s="252" t="s">
        <v>93</v>
      </c>
      <c r="C18" s="252" t="s">
        <v>94</v>
      </c>
      <c r="D18" s="246" t="s">
        <v>1047</v>
      </c>
      <c r="E18" s="246" t="s">
        <v>171</v>
      </c>
      <c r="F18" s="246" t="s">
        <v>321</v>
      </c>
      <c r="G18" s="246" t="s">
        <v>917</v>
      </c>
      <c r="H18" s="247" t="s">
        <v>778</v>
      </c>
      <c r="I18" s="211"/>
      <c r="J18" s="61"/>
      <c r="K18" s="211" t="s">
        <v>794</v>
      </c>
      <c r="L18" s="211"/>
      <c r="M18" s="211" t="s">
        <v>766</v>
      </c>
      <c r="N18" s="211" t="s">
        <v>1747</v>
      </c>
      <c r="O18" s="221" t="s">
        <v>2114</v>
      </c>
      <c r="P18" s="195"/>
      <c r="Q18" s="193">
        <v>1.1000000000000001</v>
      </c>
      <c r="R18" s="56" t="s">
        <v>610</v>
      </c>
      <c r="S18" s="246" t="s">
        <v>1367</v>
      </c>
      <c r="T18" s="246" t="s">
        <v>704</v>
      </c>
      <c r="U18" s="246" t="s">
        <v>2629</v>
      </c>
      <c r="V18" s="268" t="s">
        <v>2549</v>
      </c>
      <c r="AA18" s="152">
        <f>IF(OR(J18="Fail",ISBLANK(J18)),INDEX('Issue Code Table'!C:C,MATCH(N:N,'Issue Code Table'!A:A,0)),IF(M18="Critical",6,IF(M18="Significant",5,IF(M18="Moderate",3,2))))</f>
        <v>7</v>
      </c>
    </row>
    <row r="19" spans="1:27" ht="153" x14ac:dyDescent="0.25">
      <c r="A19" s="246" t="s">
        <v>467</v>
      </c>
      <c r="B19" s="252" t="s">
        <v>93</v>
      </c>
      <c r="C19" s="252" t="s">
        <v>94</v>
      </c>
      <c r="D19" s="246" t="s">
        <v>1047</v>
      </c>
      <c r="E19" s="246" t="s">
        <v>172</v>
      </c>
      <c r="F19" s="246" t="s">
        <v>322</v>
      </c>
      <c r="G19" s="246" t="s">
        <v>918</v>
      </c>
      <c r="H19" s="247" t="s">
        <v>778</v>
      </c>
      <c r="I19" s="211"/>
      <c r="J19" s="61"/>
      <c r="K19" s="211" t="s">
        <v>795</v>
      </c>
      <c r="L19" s="211"/>
      <c r="M19" s="211" t="s">
        <v>766</v>
      </c>
      <c r="N19" s="211" t="s">
        <v>1747</v>
      </c>
      <c r="O19" s="221" t="s">
        <v>2114</v>
      </c>
      <c r="P19" s="195"/>
      <c r="Q19" s="193">
        <v>1.1000000000000001</v>
      </c>
      <c r="R19" s="56" t="s">
        <v>611</v>
      </c>
      <c r="S19" s="246" t="s">
        <v>1354</v>
      </c>
      <c r="T19" s="246" t="s">
        <v>705</v>
      </c>
      <c r="U19" s="246" t="s">
        <v>2630</v>
      </c>
      <c r="V19" s="268" t="s">
        <v>2548</v>
      </c>
      <c r="AA19" s="152">
        <f>IF(OR(J19="Fail",ISBLANK(J19)),INDEX('Issue Code Table'!C:C,MATCH(N:N,'Issue Code Table'!A:A,0)),IF(M19="Critical",6,IF(M19="Significant",5,IF(M19="Moderate",3,2))))</f>
        <v>7</v>
      </c>
    </row>
    <row r="20" spans="1:27" ht="153" x14ac:dyDescent="0.25">
      <c r="A20" s="246" t="s">
        <v>468</v>
      </c>
      <c r="B20" s="252" t="s">
        <v>93</v>
      </c>
      <c r="C20" s="252" t="s">
        <v>94</v>
      </c>
      <c r="D20" s="246" t="s">
        <v>1047</v>
      </c>
      <c r="E20" s="246" t="s">
        <v>173</v>
      </c>
      <c r="F20" s="246" t="s">
        <v>323</v>
      </c>
      <c r="G20" s="246" t="s">
        <v>919</v>
      </c>
      <c r="H20" s="247" t="s">
        <v>778</v>
      </c>
      <c r="I20" s="211"/>
      <c r="J20" s="61"/>
      <c r="K20" s="211" t="s">
        <v>796</v>
      </c>
      <c r="L20" s="211"/>
      <c r="M20" s="211" t="s">
        <v>766</v>
      </c>
      <c r="N20" s="211" t="s">
        <v>1747</v>
      </c>
      <c r="O20" s="221" t="s">
        <v>2114</v>
      </c>
      <c r="P20" s="195"/>
      <c r="Q20" s="193">
        <v>1.1000000000000001</v>
      </c>
      <c r="R20" s="56" t="s">
        <v>612</v>
      </c>
      <c r="S20" s="246" t="s">
        <v>1355</v>
      </c>
      <c r="T20" s="246" t="s">
        <v>706</v>
      </c>
      <c r="U20" s="246" t="s">
        <v>2631</v>
      </c>
      <c r="V20" s="268" t="s">
        <v>2547</v>
      </c>
      <c r="AA20" s="152">
        <f>IF(OR(J20="Fail",ISBLANK(J20)),INDEX('Issue Code Table'!C:C,MATCH(N:N,'Issue Code Table'!A:A,0)),IF(M20="Critical",6,IF(M20="Significant",5,IF(M20="Moderate",3,2))))</f>
        <v>7</v>
      </c>
    </row>
    <row r="21" spans="1:27" ht="165.75" x14ac:dyDescent="0.25">
      <c r="A21" s="246" t="s">
        <v>469</v>
      </c>
      <c r="B21" s="252" t="s">
        <v>93</v>
      </c>
      <c r="C21" s="252" t="s">
        <v>94</v>
      </c>
      <c r="D21" s="246" t="s">
        <v>1047</v>
      </c>
      <c r="E21" s="246" t="s">
        <v>174</v>
      </c>
      <c r="F21" s="246" t="s">
        <v>324</v>
      </c>
      <c r="G21" s="246" t="s">
        <v>920</v>
      </c>
      <c r="H21" s="247" t="s">
        <v>778</v>
      </c>
      <c r="I21" s="211"/>
      <c r="J21" s="61"/>
      <c r="K21" s="211" t="s">
        <v>797</v>
      </c>
      <c r="L21" s="211"/>
      <c r="M21" s="211" t="s">
        <v>766</v>
      </c>
      <c r="N21" s="211" t="s">
        <v>1747</v>
      </c>
      <c r="O21" s="221" t="s">
        <v>2114</v>
      </c>
      <c r="P21" s="195"/>
      <c r="Q21" s="193">
        <v>1.1000000000000001</v>
      </c>
      <c r="R21" s="56" t="s">
        <v>613</v>
      </c>
      <c r="S21" s="246" t="s">
        <v>1356</v>
      </c>
      <c r="T21" s="246" t="s">
        <v>707</v>
      </c>
      <c r="U21" s="246" t="s">
        <v>2632</v>
      </c>
      <c r="V21" s="268" t="s">
        <v>2546</v>
      </c>
      <c r="AA21" s="152">
        <f>IF(OR(J21="Fail",ISBLANK(J21)),INDEX('Issue Code Table'!C:C,MATCH(N:N,'Issue Code Table'!A:A,0)),IF(M21="Critical",6,IF(M21="Significant",5,IF(M21="Moderate",3,2))))</f>
        <v>7</v>
      </c>
    </row>
    <row r="22" spans="1:27" ht="165.75" x14ac:dyDescent="0.25">
      <c r="A22" s="246" t="s">
        <v>470</v>
      </c>
      <c r="B22" s="252" t="s">
        <v>93</v>
      </c>
      <c r="C22" s="252" t="s">
        <v>94</v>
      </c>
      <c r="D22" s="246" t="s">
        <v>1047</v>
      </c>
      <c r="E22" s="246" t="s">
        <v>175</v>
      </c>
      <c r="F22" s="246" t="s">
        <v>325</v>
      </c>
      <c r="G22" s="246" t="s">
        <v>921</v>
      </c>
      <c r="H22" s="247" t="s">
        <v>778</v>
      </c>
      <c r="I22" s="211"/>
      <c r="J22" s="61"/>
      <c r="K22" s="211" t="s">
        <v>798</v>
      </c>
      <c r="L22" s="211"/>
      <c r="M22" s="211" t="s">
        <v>766</v>
      </c>
      <c r="N22" s="211" t="s">
        <v>1747</v>
      </c>
      <c r="O22" s="221" t="s">
        <v>2114</v>
      </c>
      <c r="P22" s="195"/>
      <c r="Q22" s="193">
        <v>1.1000000000000001</v>
      </c>
      <c r="R22" s="56" t="s">
        <v>614</v>
      </c>
      <c r="S22" s="246" t="s">
        <v>1357</v>
      </c>
      <c r="T22" s="246" t="s">
        <v>708</v>
      </c>
      <c r="U22" s="246" t="s">
        <v>2633</v>
      </c>
      <c r="V22" s="268" t="s">
        <v>2545</v>
      </c>
      <c r="AA22" s="152">
        <f>IF(OR(J22="Fail",ISBLANK(J22)),INDEX('Issue Code Table'!C:C,MATCH(N:N,'Issue Code Table'!A:A,0)),IF(M22="Critical",6,IF(M22="Significant",5,IF(M22="Moderate",3,2))))</f>
        <v>7</v>
      </c>
    </row>
    <row r="23" spans="1:27" ht="242.25" x14ac:dyDescent="0.25">
      <c r="A23" s="246" t="s">
        <v>471</v>
      </c>
      <c r="B23" s="252" t="s">
        <v>93</v>
      </c>
      <c r="C23" s="252" t="s">
        <v>94</v>
      </c>
      <c r="D23" s="246" t="s">
        <v>1047</v>
      </c>
      <c r="E23" s="246" t="s">
        <v>176</v>
      </c>
      <c r="F23" s="246" t="s">
        <v>326</v>
      </c>
      <c r="G23" s="246" t="s">
        <v>922</v>
      </c>
      <c r="H23" s="247" t="s">
        <v>778</v>
      </c>
      <c r="I23" s="211"/>
      <c r="J23" s="61"/>
      <c r="K23" s="211" t="s">
        <v>799</v>
      </c>
      <c r="L23" s="211"/>
      <c r="M23" s="211" t="s">
        <v>766</v>
      </c>
      <c r="N23" s="211" t="s">
        <v>1747</v>
      </c>
      <c r="O23" s="221" t="s">
        <v>2114</v>
      </c>
      <c r="P23" s="195"/>
      <c r="Q23" s="193">
        <v>1.1000000000000001</v>
      </c>
      <c r="R23" s="56" t="s">
        <v>615</v>
      </c>
      <c r="S23" s="246" t="s">
        <v>851</v>
      </c>
      <c r="T23" s="246" t="s">
        <v>709</v>
      </c>
      <c r="U23" s="246" t="s">
        <v>2634</v>
      </c>
      <c r="V23" s="268" t="s">
        <v>2544</v>
      </c>
      <c r="AA23" s="152">
        <f>IF(OR(J23="Fail",ISBLANK(J23)),INDEX('Issue Code Table'!C:C,MATCH(N:N,'Issue Code Table'!A:A,0)),IF(M23="Critical",6,IF(M23="Significant",5,IF(M23="Moderate",3,2))))</f>
        <v>7</v>
      </c>
    </row>
    <row r="24" spans="1:27" ht="178.5" x14ac:dyDescent="0.25">
      <c r="A24" s="246" t="s">
        <v>472</v>
      </c>
      <c r="B24" s="252" t="s">
        <v>93</v>
      </c>
      <c r="C24" s="252" t="s">
        <v>94</v>
      </c>
      <c r="D24" s="246" t="s">
        <v>1047</v>
      </c>
      <c r="E24" s="246" t="s">
        <v>177</v>
      </c>
      <c r="F24" s="246" t="s">
        <v>327</v>
      </c>
      <c r="G24" s="246" t="s">
        <v>923</v>
      </c>
      <c r="H24" s="247" t="s">
        <v>778</v>
      </c>
      <c r="I24" s="211"/>
      <c r="J24" s="61"/>
      <c r="K24" s="211" t="s">
        <v>800</v>
      </c>
      <c r="L24" s="211"/>
      <c r="M24" s="211" t="s">
        <v>766</v>
      </c>
      <c r="N24" s="211" t="s">
        <v>1747</v>
      </c>
      <c r="O24" s="221" t="s">
        <v>2114</v>
      </c>
      <c r="P24" s="195"/>
      <c r="Q24" s="193">
        <v>1.1000000000000001</v>
      </c>
      <c r="R24" s="56" t="s">
        <v>616</v>
      </c>
      <c r="S24" s="246" t="s">
        <v>852</v>
      </c>
      <c r="T24" s="246" t="s">
        <v>710</v>
      </c>
      <c r="U24" s="246" t="s">
        <v>2635</v>
      </c>
      <c r="V24" s="268" t="s">
        <v>2495</v>
      </c>
      <c r="AA24" s="152">
        <f>IF(OR(J24="Fail",ISBLANK(J24)),INDEX('Issue Code Table'!C:C,MATCH(N:N,'Issue Code Table'!A:A,0)),IF(M24="Critical",6,IF(M24="Significant",5,IF(M24="Moderate",3,2))))</f>
        <v>7</v>
      </c>
    </row>
    <row r="25" spans="1:27" ht="165.75" x14ac:dyDescent="0.25">
      <c r="A25" s="246" t="s">
        <v>473</v>
      </c>
      <c r="B25" s="252" t="s">
        <v>93</v>
      </c>
      <c r="C25" s="252" t="s">
        <v>94</v>
      </c>
      <c r="D25" s="246" t="s">
        <v>1047</v>
      </c>
      <c r="E25" s="246" t="s">
        <v>178</v>
      </c>
      <c r="F25" s="246" t="s">
        <v>328</v>
      </c>
      <c r="G25" s="246" t="s">
        <v>924</v>
      </c>
      <c r="H25" s="247" t="s">
        <v>778</v>
      </c>
      <c r="I25" s="211"/>
      <c r="J25" s="61"/>
      <c r="K25" s="211" t="s">
        <v>801</v>
      </c>
      <c r="L25" s="211"/>
      <c r="M25" s="211" t="s">
        <v>766</v>
      </c>
      <c r="N25" s="211" t="s">
        <v>1747</v>
      </c>
      <c r="O25" s="221" t="s">
        <v>2114</v>
      </c>
      <c r="P25" s="195"/>
      <c r="Q25" s="193">
        <v>1.1000000000000001</v>
      </c>
      <c r="R25" s="56" t="s">
        <v>617</v>
      </c>
      <c r="S25" s="246" t="s">
        <v>1358</v>
      </c>
      <c r="T25" s="246" t="s">
        <v>711</v>
      </c>
      <c r="U25" s="246" t="s">
        <v>2636</v>
      </c>
      <c r="V25" s="268" t="s">
        <v>2495</v>
      </c>
      <c r="AA25" s="152">
        <f>IF(OR(J25="Fail",ISBLANK(J25)),INDEX('Issue Code Table'!C:C,MATCH(N:N,'Issue Code Table'!A:A,0)),IF(M25="Critical",6,IF(M25="Significant",5,IF(M25="Moderate",3,2))))</f>
        <v>7</v>
      </c>
    </row>
    <row r="26" spans="1:27" ht="255" x14ac:dyDescent="0.25">
      <c r="A26" s="246" t="s">
        <v>474</v>
      </c>
      <c r="B26" s="252" t="s">
        <v>93</v>
      </c>
      <c r="C26" s="252" t="s">
        <v>94</v>
      </c>
      <c r="D26" s="246" t="s">
        <v>1047</v>
      </c>
      <c r="E26" s="246" t="s">
        <v>179</v>
      </c>
      <c r="F26" s="246" t="s">
        <v>329</v>
      </c>
      <c r="G26" s="246" t="s">
        <v>925</v>
      </c>
      <c r="H26" s="247" t="s">
        <v>778</v>
      </c>
      <c r="I26" s="211"/>
      <c r="J26" s="61"/>
      <c r="K26" s="211" t="s">
        <v>802</v>
      </c>
      <c r="L26" s="211"/>
      <c r="M26" s="211" t="s">
        <v>766</v>
      </c>
      <c r="N26" s="211" t="s">
        <v>1747</v>
      </c>
      <c r="O26" s="221" t="s">
        <v>2114</v>
      </c>
      <c r="P26" s="195"/>
      <c r="Q26" s="193">
        <v>1.1000000000000001</v>
      </c>
      <c r="R26" s="56" t="s">
        <v>618</v>
      </c>
      <c r="S26" s="246" t="s">
        <v>1359</v>
      </c>
      <c r="T26" s="246" t="s">
        <v>712</v>
      </c>
      <c r="U26" s="246" t="s">
        <v>2637</v>
      </c>
      <c r="V26" s="268" t="s">
        <v>2495</v>
      </c>
      <c r="AA26" s="152">
        <f>IF(OR(J26="Fail",ISBLANK(J26)),INDEX('Issue Code Table'!C:C,MATCH(N:N,'Issue Code Table'!A:A,0)),IF(M26="Critical",6,IF(M26="Significant",5,IF(M26="Moderate",3,2))))</f>
        <v>7</v>
      </c>
    </row>
    <row r="27" spans="1:27" ht="153" x14ac:dyDescent="0.25">
      <c r="A27" s="246" t="s">
        <v>475</v>
      </c>
      <c r="B27" s="252" t="s">
        <v>93</v>
      </c>
      <c r="C27" s="252" t="s">
        <v>94</v>
      </c>
      <c r="D27" s="246" t="s">
        <v>1047</v>
      </c>
      <c r="E27" s="246" t="s">
        <v>180</v>
      </c>
      <c r="F27" s="246" t="s">
        <v>330</v>
      </c>
      <c r="G27" s="246" t="s">
        <v>926</v>
      </c>
      <c r="H27" s="247" t="s">
        <v>778</v>
      </c>
      <c r="I27" s="211"/>
      <c r="J27" s="61"/>
      <c r="K27" s="211" t="s">
        <v>803</v>
      </c>
      <c r="L27" s="211"/>
      <c r="M27" s="211" t="s">
        <v>766</v>
      </c>
      <c r="N27" s="211" t="s">
        <v>1747</v>
      </c>
      <c r="O27" s="221" t="s">
        <v>2114</v>
      </c>
      <c r="P27" s="195"/>
      <c r="Q27" s="193">
        <v>1.1000000000000001</v>
      </c>
      <c r="R27" s="56" t="s">
        <v>619</v>
      </c>
      <c r="S27" s="246" t="s">
        <v>853</v>
      </c>
      <c r="T27" s="246" t="s">
        <v>713</v>
      </c>
      <c r="U27" s="246" t="s">
        <v>2638</v>
      </c>
      <c r="V27" s="268" t="s">
        <v>2495</v>
      </c>
      <c r="AA27" s="152">
        <f>IF(OR(J27="Fail",ISBLANK(J27)),INDEX('Issue Code Table'!C:C,MATCH(N:N,'Issue Code Table'!A:A,0)),IF(M27="Critical",6,IF(M27="Significant",5,IF(M27="Moderate",3,2))))</f>
        <v>7</v>
      </c>
    </row>
    <row r="28" spans="1:27" ht="153" x14ac:dyDescent="0.25">
      <c r="A28" s="246" t="s">
        <v>476</v>
      </c>
      <c r="B28" s="252" t="s">
        <v>93</v>
      </c>
      <c r="C28" s="252" t="s">
        <v>94</v>
      </c>
      <c r="D28" s="246" t="s">
        <v>1047</v>
      </c>
      <c r="E28" s="246" t="s">
        <v>181</v>
      </c>
      <c r="F28" s="246" t="s">
        <v>331</v>
      </c>
      <c r="G28" s="246" t="s">
        <v>927</v>
      </c>
      <c r="H28" s="247" t="s">
        <v>778</v>
      </c>
      <c r="I28" s="211"/>
      <c r="J28" s="61"/>
      <c r="K28" s="211" t="s">
        <v>804</v>
      </c>
      <c r="L28" s="211"/>
      <c r="M28" s="211" t="s">
        <v>766</v>
      </c>
      <c r="N28" s="211" t="s">
        <v>1747</v>
      </c>
      <c r="O28" s="221" t="s">
        <v>2114</v>
      </c>
      <c r="P28" s="195"/>
      <c r="Q28" s="193">
        <v>1.1000000000000001</v>
      </c>
      <c r="R28" s="56" t="s">
        <v>620</v>
      </c>
      <c r="S28" s="246" t="s">
        <v>854</v>
      </c>
      <c r="T28" s="246" t="s">
        <v>714</v>
      </c>
      <c r="U28" s="246" t="s">
        <v>2639</v>
      </c>
      <c r="V28" s="268" t="s">
        <v>2495</v>
      </c>
      <c r="AA28" s="152">
        <f>IF(OR(J28="Fail",ISBLANK(J28)),INDEX('Issue Code Table'!C:C,MATCH(N:N,'Issue Code Table'!A:A,0)),IF(M28="Critical",6,IF(M28="Significant",5,IF(M28="Moderate",3,2))))</f>
        <v>7</v>
      </c>
    </row>
    <row r="29" spans="1:27" ht="255" x14ac:dyDescent="0.25">
      <c r="A29" s="246" t="s">
        <v>477</v>
      </c>
      <c r="B29" s="252" t="s">
        <v>93</v>
      </c>
      <c r="C29" s="252" t="s">
        <v>94</v>
      </c>
      <c r="D29" s="246" t="s">
        <v>1047</v>
      </c>
      <c r="E29" s="246" t="s">
        <v>182</v>
      </c>
      <c r="F29" s="246" t="s">
        <v>332</v>
      </c>
      <c r="G29" s="246" t="s">
        <v>928</v>
      </c>
      <c r="H29" s="247" t="s">
        <v>778</v>
      </c>
      <c r="I29" s="211"/>
      <c r="J29" s="61"/>
      <c r="K29" s="211" t="s">
        <v>805</v>
      </c>
      <c r="L29" s="211"/>
      <c r="M29" s="211" t="s">
        <v>766</v>
      </c>
      <c r="N29" s="211" t="s">
        <v>1747</v>
      </c>
      <c r="O29" s="221" t="s">
        <v>2114</v>
      </c>
      <c r="P29" s="195"/>
      <c r="Q29" s="193">
        <v>1.1000000000000001</v>
      </c>
      <c r="R29" s="56" t="s">
        <v>621</v>
      </c>
      <c r="S29" s="246" t="s">
        <v>855</v>
      </c>
      <c r="T29" s="246" t="s">
        <v>715</v>
      </c>
      <c r="U29" s="246" t="s">
        <v>2640</v>
      </c>
      <c r="V29" s="268" t="s">
        <v>2495</v>
      </c>
      <c r="AA29" s="152">
        <f>IF(OR(J29="Fail",ISBLANK(J29)),INDEX('Issue Code Table'!C:C,MATCH(N:N,'Issue Code Table'!A:A,0)),IF(M29="Critical",6,IF(M29="Significant",5,IF(M29="Moderate",3,2))))</f>
        <v>7</v>
      </c>
    </row>
    <row r="30" spans="1:27" ht="63.75" x14ac:dyDescent="0.25">
      <c r="A30" s="246" t="s">
        <v>478</v>
      </c>
      <c r="B30" s="246" t="s">
        <v>91</v>
      </c>
      <c r="C30" s="253" t="s">
        <v>92</v>
      </c>
      <c r="D30" s="246" t="s">
        <v>1047</v>
      </c>
      <c r="E30" s="246" t="s">
        <v>183</v>
      </c>
      <c r="F30" s="246" t="s">
        <v>333</v>
      </c>
      <c r="G30" s="246" t="s">
        <v>2472</v>
      </c>
      <c r="H30" s="247" t="s">
        <v>778</v>
      </c>
      <c r="I30" s="211"/>
      <c r="J30" s="61"/>
      <c r="K30" s="211" t="s">
        <v>812</v>
      </c>
      <c r="L30" s="211"/>
      <c r="M30" s="211" t="s">
        <v>766</v>
      </c>
      <c r="N30" s="211" t="s">
        <v>756</v>
      </c>
      <c r="O30" s="221" t="s">
        <v>2115</v>
      </c>
      <c r="P30" s="195"/>
      <c r="Q30" s="193">
        <v>1.2</v>
      </c>
      <c r="R30" s="56" t="s">
        <v>622</v>
      </c>
      <c r="S30" s="246" t="s">
        <v>1360</v>
      </c>
      <c r="T30" s="246" t="s">
        <v>2443</v>
      </c>
      <c r="U30" s="246" t="s">
        <v>2641</v>
      </c>
      <c r="V30" s="268" t="s">
        <v>2495</v>
      </c>
      <c r="AA30" s="152">
        <f>IF(OR(J30="Fail",ISBLANK(J30)),INDEX('Issue Code Table'!C:C,MATCH(N:N,'Issue Code Table'!A:A,0)),IF(M30="Critical",6,IF(M30="Significant",5,IF(M30="Moderate",3,2))))</f>
        <v>6</v>
      </c>
    </row>
    <row r="31" spans="1:27" ht="63.75" x14ac:dyDescent="0.25">
      <c r="A31" s="246" t="s">
        <v>833</v>
      </c>
      <c r="B31" s="246" t="s">
        <v>91</v>
      </c>
      <c r="C31" s="253" t="s">
        <v>92</v>
      </c>
      <c r="D31" s="246" t="s">
        <v>1047</v>
      </c>
      <c r="E31" s="246" t="s">
        <v>184</v>
      </c>
      <c r="F31" s="246" t="s">
        <v>334</v>
      </c>
      <c r="G31" s="246" t="s">
        <v>2473</v>
      </c>
      <c r="H31" s="247" t="s">
        <v>778</v>
      </c>
      <c r="I31" s="211"/>
      <c r="J31" s="61"/>
      <c r="K31" s="211" t="s">
        <v>811</v>
      </c>
      <c r="L31" s="211"/>
      <c r="M31" s="211" t="s">
        <v>766</v>
      </c>
      <c r="N31" s="211" t="s">
        <v>756</v>
      </c>
      <c r="O31" s="221" t="s">
        <v>2115</v>
      </c>
      <c r="P31" s="195"/>
      <c r="Q31" s="193">
        <v>1.2</v>
      </c>
      <c r="R31" s="56" t="s">
        <v>623</v>
      </c>
      <c r="S31" s="246" t="s">
        <v>1361</v>
      </c>
      <c r="T31" s="246" t="s">
        <v>2444</v>
      </c>
      <c r="U31" s="246" t="s">
        <v>2642</v>
      </c>
      <c r="V31" s="268" t="s">
        <v>2495</v>
      </c>
      <c r="AA31" s="152">
        <f>IF(OR(J31="Fail",ISBLANK(J31)),INDEX('Issue Code Table'!C:C,MATCH(N:N,'Issue Code Table'!A:A,0)),IF(M31="Critical",6,IF(M31="Significant",5,IF(M31="Moderate",3,2))))</f>
        <v>6</v>
      </c>
    </row>
    <row r="32" spans="1:27" ht="63.75" x14ac:dyDescent="0.25">
      <c r="A32" s="246" t="s">
        <v>479</v>
      </c>
      <c r="B32" s="246" t="s">
        <v>91</v>
      </c>
      <c r="C32" s="253" t="s">
        <v>92</v>
      </c>
      <c r="D32" s="246" t="s">
        <v>1047</v>
      </c>
      <c r="E32" s="246" t="s">
        <v>185</v>
      </c>
      <c r="F32" s="246" t="s">
        <v>335</v>
      </c>
      <c r="G32" s="246" t="s">
        <v>2474</v>
      </c>
      <c r="H32" s="247" t="s">
        <v>778</v>
      </c>
      <c r="I32" s="211"/>
      <c r="J32" s="61"/>
      <c r="K32" s="211" t="s">
        <v>810</v>
      </c>
      <c r="L32" s="211"/>
      <c r="M32" s="211" t="s">
        <v>766</v>
      </c>
      <c r="N32" s="211" t="s">
        <v>756</v>
      </c>
      <c r="O32" s="221" t="s">
        <v>2115</v>
      </c>
      <c r="P32" s="195"/>
      <c r="Q32" s="193">
        <v>1.2</v>
      </c>
      <c r="R32" s="56" t="s">
        <v>624</v>
      </c>
      <c r="S32" s="246" t="s">
        <v>1362</v>
      </c>
      <c r="T32" s="246" t="s">
        <v>2445</v>
      </c>
      <c r="U32" s="246" t="s">
        <v>2643</v>
      </c>
      <c r="V32" s="268" t="s">
        <v>2495</v>
      </c>
      <c r="AA32" s="152">
        <f>IF(OR(J32="Fail",ISBLANK(J32)),INDEX('Issue Code Table'!C:C,MATCH(N:N,'Issue Code Table'!A:A,0)),IF(M32="Critical",6,IF(M32="Significant",5,IF(M32="Moderate",3,2))))</f>
        <v>6</v>
      </c>
    </row>
    <row r="33" spans="1:27" ht="63.75" x14ac:dyDescent="0.25">
      <c r="A33" s="246" t="s">
        <v>480</v>
      </c>
      <c r="B33" s="246" t="s">
        <v>91</v>
      </c>
      <c r="C33" s="253" t="s">
        <v>92</v>
      </c>
      <c r="D33" s="246" t="s">
        <v>1047</v>
      </c>
      <c r="E33" s="246" t="s">
        <v>186</v>
      </c>
      <c r="F33" s="246" t="s">
        <v>336</v>
      </c>
      <c r="G33" s="246" t="s">
        <v>2475</v>
      </c>
      <c r="H33" s="247" t="s">
        <v>778</v>
      </c>
      <c r="I33" s="211"/>
      <c r="J33" s="61"/>
      <c r="K33" s="211" t="s">
        <v>809</v>
      </c>
      <c r="L33" s="211"/>
      <c r="M33" s="211" t="s">
        <v>766</v>
      </c>
      <c r="N33" s="211" t="s">
        <v>756</v>
      </c>
      <c r="O33" s="221" t="s">
        <v>2115</v>
      </c>
      <c r="P33" s="195"/>
      <c r="Q33" s="193">
        <v>1.2</v>
      </c>
      <c r="R33" s="56" t="s">
        <v>625</v>
      </c>
      <c r="S33" s="246" t="s">
        <v>1363</v>
      </c>
      <c r="T33" s="246" t="s">
        <v>2446</v>
      </c>
      <c r="U33" s="246" t="s">
        <v>2644</v>
      </c>
      <c r="V33" s="268" t="s">
        <v>2495</v>
      </c>
      <c r="AA33" s="152">
        <f>IF(OR(J33="Fail",ISBLANK(J33)),INDEX('Issue Code Table'!C:C,MATCH(N:N,'Issue Code Table'!A:A,0)),IF(M33="Critical",6,IF(M33="Significant",5,IF(M33="Moderate",3,2))))</f>
        <v>6</v>
      </c>
    </row>
    <row r="34" spans="1:27" ht="63.75" x14ac:dyDescent="0.25">
      <c r="A34" s="246" t="s">
        <v>481</v>
      </c>
      <c r="B34" s="246" t="s">
        <v>91</v>
      </c>
      <c r="C34" s="253" t="s">
        <v>92</v>
      </c>
      <c r="D34" s="246" t="s">
        <v>1047</v>
      </c>
      <c r="E34" s="246" t="s">
        <v>187</v>
      </c>
      <c r="F34" s="246" t="s">
        <v>337</v>
      </c>
      <c r="G34" s="246" t="s">
        <v>2476</v>
      </c>
      <c r="H34" s="247" t="s">
        <v>778</v>
      </c>
      <c r="I34" s="211"/>
      <c r="J34" s="61"/>
      <c r="K34" s="211" t="s">
        <v>808</v>
      </c>
      <c r="L34" s="211"/>
      <c r="M34" s="211" t="s">
        <v>766</v>
      </c>
      <c r="N34" s="211" t="s">
        <v>756</v>
      </c>
      <c r="O34" s="221" t="s">
        <v>2115</v>
      </c>
      <c r="P34" s="195"/>
      <c r="Q34" s="193">
        <v>1.2</v>
      </c>
      <c r="R34" s="56" t="s">
        <v>626</v>
      </c>
      <c r="S34" s="246" t="s">
        <v>1364</v>
      </c>
      <c r="T34" s="246" t="s">
        <v>2447</v>
      </c>
      <c r="U34" s="246" t="s">
        <v>2645</v>
      </c>
      <c r="V34" s="268" t="s">
        <v>2495</v>
      </c>
      <c r="AA34" s="152">
        <f>IF(OR(J34="Fail",ISBLANK(J34)),INDEX('Issue Code Table'!C:C,MATCH(N:N,'Issue Code Table'!A:A,0)),IF(M34="Critical",6,IF(M34="Significant",5,IF(M34="Moderate",3,2))))</f>
        <v>6</v>
      </c>
    </row>
    <row r="35" spans="1:27" ht="63.75" x14ac:dyDescent="0.25">
      <c r="A35" s="246" t="s">
        <v>482</v>
      </c>
      <c r="B35" s="246" t="s">
        <v>91</v>
      </c>
      <c r="C35" s="253" t="s">
        <v>92</v>
      </c>
      <c r="D35" s="246" t="s">
        <v>1047</v>
      </c>
      <c r="E35" s="246" t="s">
        <v>188</v>
      </c>
      <c r="F35" s="246" t="s">
        <v>338</v>
      </c>
      <c r="G35" s="246" t="s">
        <v>2477</v>
      </c>
      <c r="H35" s="247" t="s">
        <v>778</v>
      </c>
      <c r="I35" s="211"/>
      <c r="J35" s="61"/>
      <c r="K35" s="211" t="s">
        <v>806</v>
      </c>
      <c r="L35" s="211"/>
      <c r="M35" s="211" t="s">
        <v>766</v>
      </c>
      <c r="N35" s="211" t="s">
        <v>756</v>
      </c>
      <c r="O35" s="221" t="s">
        <v>2115</v>
      </c>
      <c r="P35" s="195"/>
      <c r="Q35" s="193">
        <v>1.2</v>
      </c>
      <c r="R35" s="56" t="s">
        <v>627</v>
      </c>
      <c r="S35" s="246" t="s">
        <v>1365</v>
      </c>
      <c r="T35" s="246" t="s">
        <v>2448</v>
      </c>
      <c r="U35" s="246" t="s">
        <v>2646</v>
      </c>
      <c r="V35" s="268" t="s">
        <v>2495</v>
      </c>
      <c r="AA35" s="152">
        <f>IF(OR(J35="Fail",ISBLANK(J35)),INDEX('Issue Code Table'!C:C,MATCH(N:N,'Issue Code Table'!A:A,0)),IF(M35="Critical",6,IF(M35="Significant",5,IF(M35="Moderate",3,2))))</f>
        <v>6</v>
      </c>
    </row>
    <row r="36" spans="1:27" ht="63.75" x14ac:dyDescent="0.25">
      <c r="A36" s="246" t="s">
        <v>483</v>
      </c>
      <c r="B36" s="246" t="s">
        <v>91</v>
      </c>
      <c r="C36" s="253" t="s">
        <v>92</v>
      </c>
      <c r="D36" s="246" t="s">
        <v>1047</v>
      </c>
      <c r="E36" s="246" t="s">
        <v>189</v>
      </c>
      <c r="F36" s="246" t="s">
        <v>339</v>
      </c>
      <c r="G36" s="246" t="s">
        <v>2478</v>
      </c>
      <c r="H36" s="247" t="s">
        <v>778</v>
      </c>
      <c r="I36" s="211"/>
      <c r="J36" s="61"/>
      <c r="K36" s="211" t="s">
        <v>807</v>
      </c>
      <c r="L36" s="211"/>
      <c r="M36" s="211" t="s">
        <v>766</v>
      </c>
      <c r="N36" s="211" t="s">
        <v>756</v>
      </c>
      <c r="O36" s="221" t="s">
        <v>2115</v>
      </c>
      <c r="P36" s="195"/>
      <c r="Q36" s="193">
        <v>1.2</v>
      </c>
      <c r="R36" s="56" t="s">
        <v>628</v>
      </c>
      <c r="S36" s="246" t="s">
        <v>1366</v>
      </c>
      <c r="T36" s="246" t="s">
        <v>2449</v>
      </c>
      <c r="U36" s="246" t="s">
        <v>2647</v>
      </c>
      <c r="V36" s="268" t="s">
        <v>2509</v>
      </c>
      <c r="AA36" s="152">
        <f>IF(OR(J36="Fail",ISBLANK(J36)),INDEX('Issue Code Table'!C:C,MATCH(N:N,'Issue Code Table'!A:A,0)),IF(M36="Critical",6,IF(M36="Significant",5,IF(M36="Moderate",3,2))))</f>
        <v>6</v>
      </c>
    </row>
    <row r="37" spans="1:27" ht="293.25" x14ac:dyDescent="0.25">
      <c r="A37" s="246" t="s">
        <v>484</v>
      </c>
      <c r="B37" s="252" t="s">
        <v>753</v>
      </c>
      <c r="C37" s="252" t="s">
        <v>754</v>
      </c>
      <c r="D37" s="246" t="s">
        <v>101</v>
      </c>
      <c r="E37" s="246" t="s">
        <v>190</v>
      </c>
      <c r="F37" s="246" t="s">
        <v>340</v>
      </c>
      <c r="G37" s="246" t="s">
        <v>2479</v>
      </c>
      <c r="H37" s="246" t="s">
        <v>740</v>
      </c>
      <c r="I37" s="211"/>
      <c r="J37" s="61"/>
      <c r="K37" s="211" t="s">
        <v>813</v>
      </c>
      <c r="L37" s="211"/>
      <c r="M37" s="211" t="s">
        <v>766</v>
      </c>
      <c r="N37" s="211" t="s">
        <v>2109</v>
      </c>
      <c r="O37" s="220" t="s">
        <v>2110</v>
      </c>
      <c r="P37" s="195"/>
      <c r="Q37" s="193">
        <v>1</v>
      </c>
      <c r="R37" s="56">
        <v>1.3</v>
      </c>
      <c r="S37" s="246" t="s">
        <v>856</v>
      </c>
      <c r="T37" s="246" t="s">
        <v>2648</v>
      </c>
      <c r="U37" s="246" t="s">
        <v>2506</v>
      </c>
      <c r="V37" s="268" t="s">
        <v>2508</v>
      </c>
      <c r="AA37" s="152" t="e">
        <f>IF(OR(J37="Fail",ISBLANK(J37)),INDEX('Issue Code Table'!C:C,MATCH(N:N,'Issue Code Table'!A:A,0)),IF(M37="Critical",6,IF(M37="Significant",5,IF(M37="Moderate",3,2))))</f>
        <v>#N/A</v>
      </c>
    </row>
    <row r="38" spans="1:27" ht="127.5" x14ac:dyDescent="0.25">
      <c r="A38" s="246" t="s">
        <v>485</v>
      </c>
      <c r="B38" s="254" t="s">
        <v>757</v>
      </c>
      <c r="C38" s="255" t="s">
        <v>758</v>
      </c>
      <c r="D38" s="246" t="s">
        <v>101</v>
      </c>
      <c r="E38" s="246" t="s">
        <v>191</v>
      </c>
      <c r="F38" s="246" t="s">
        <v>341</v>
      </c>
      <c r="G38" s="246" t="s">
        <v>1279</v>
      </c>
      <c r="H38" s="247" t="s">
        <v>826</v>
      </c>
      <c r="I38" s="211"/>
      <c r="J38" s="61"/>
      <c r="K38" s="211" t="s">
        <v>814</v>
      </c>
      <c r="L38" s="211"/>
      <c r="M38" s="211" t="s">
        <v>766</v>
      </c>
      <c r="N38" s="211" t="s">
        <v>1838</v>
      </c>
      <c r="O38" s="222" t="s">
        <v>2111</v>
      </c>
      <c r="P38" s="195"/>
      <c r="Q38" s="193">
        <v>2.1</v>
      </c>
      <c r="R38" s="56" t="s">
        <v>629</v>
      </c>
      <c r="S38" s="246" t="s">
        <v>857</v>
      </c>
      <c r="T38" s="246" t="s">
        <v>716</v>
      </c>
      <c r="U38" s="246" t="s">
        <v>716</v>
      </c>
      <c r="V38" s="268" t="s">
        <v>2507</v>
      </c>
      <c r="AA38" s="152">
        <f>IF(OR(J38="Fail",ISBLANK(J38)),INDEX('Issue Code Table'!C:C,MATCH(N:N,'Issue Code Table'!A:A,0)),IF(M38="Critical",6,IF(M38="Significant",5,IF(M38="Moderate",3,2))))</f>
        <v>5</v>
      </c>
    </row>
    <row r="39" spans="1:27" ht="76.5" x14ac:dyDescent="0.25">
      <c r="A39" s="246" t="s">
        <v>834</v>
      </c>
      <c r="B39" s="254" t="s">
        <v>97</v>
      </c>
      <c r="C39" s="255" t="s">
        <v>98</v>
      </c>
      <c r="D39" s="246" t="s">
        <v>1047</v>
      </c>
      <c r="E39" s="246" t="s">
        <v>192</v>
      </c>
      <c r="F39" s="246" t="s">
        <v>342</v>
      </c>
      <c r="G39" s="246" t="s">
        <v>929</v>
      </c>
      <c r="H39" s="246" t="s">
        <v>741</v>
      </c>
      <c r="I39" s="211"/>
      <c r="J39" s="61"/>
      <c r="K39" s="211" t="s">
        <v>847</v>
      </c>
      <c r="L39" s="211"/>
      <c r="M39" s="211" t="s">
        <v>767</v>
      </c>
      <c r="N39" s="211" t="s">
        <v>1576</v>
      </c>
      <c r="O39" s="223" t="s">
        <v>2116</v>
      </c>
      <c r="P39" s="195"/>
      <c r="Q39" s="193">
        <v>2</v>
      </c>
      <c r="R39" s="56">
        <v>2.2999999999999998</v>
      </c>
      <c r="S39" s="246" t="s">
        <v>858</v>
      </c>
      <c r="T39" s="246" t="s">
        <v>1048</v>
      </c>
      <c r="U39" s="246" t="s">
        <v>2649</v>
      </c>
      <c r="V39" s="268"/>
      <c r="AA39" s="152">
        <f>IF(OR(J39="Fail",ISBLANK(J39)),INDEX('Issue Code Table'!C:C,MATCH(N:N,'Issue Code Table'!A:A,0)),IF(M39="Critical",6,IF(M39="Significant",5,IF(M39="Moderate",3,2))))</f>
        <v>5</v>
      </c>
    </row>
    <row r="40" spans="1:27" ht="178.5" x14ac:dyDescent="0.25">
      <c r="A40" s="246" t="s">
        <v>486</v>
      </c>
      <c r="B40" s="254" t="s">
        <v>97</v>
      </c>
      <c r="C40" s="255" t="s">
        <v>98</v>
      </c>
      <c r="D40" s="246" t="s">
        <v>1047</v>
      </c>
      <c r="E40" s="246" t="s">
        <v>193</v>
      </c>
      <c r="F40" s="246" t="s">
        <v>343</v>
      </c>
      <c r="G40" s="246" t="s">
        <v>930</v>
      </c>
      <c r="H40" s="246" t="s">
        <v>824</v>
      </c>
      <c r="I40" s="211"/>
      <c r="J40" s="61"/>
      <c r="K40" s="211" t="s">
        <v>1213</v>
      </c>
      <c r="L40" s="211"/>
      <c r="M40" s="211" t="s">
        <v>766</v>
      </c>
      <c r="N40" s="211" t="s">
        <v>761</v>
      </c>
      <c r="O40" s="223" t="s">
        <v>2117</v>
      </c>
      <c r="P40" s="195"/>
      <c r="Q40" s="193">
        <v>2</v>
      </c>
      <c r="R40" s="56">
        <v>2.4</v>
      </c>
      <c r="S40" s="246" t="s">
        <v>1372</v>
      </c>
      <c r="T40" s="246" t="s">
        <v>2450</v>
      </c>
      <c r="U40" s="246" t="s">
        <v>2650</v>
      </c>
      <c r="V40" s="268" t="s">
        <v>2495</v>
      </c>
      <c r="AA40" s="152">
        <f>IF(OR(J40="Fail",ISBLANK(J40)),INDEX('Issue Code Table'!C:C,MATCH(N:N,'Issue Code Table'!A:A,0)),IF(M40="Critical",6,IF(M40="Significant",5,IF(M40="Moderate",3,2))))</f>
        <v>6</v>
      </c>
    </row>
    <row r="41" spans="1:27" ht="63.75" x14ac:dyDescent="0.25">
      <c r="A41" s="246" t="s">
        <v>835</v>
      </c>
      <c r="B41" s="254" t="s">
        <v>762</v>
      </c>
      <c r="C41" s="255" t="s">
        <v>763</v>
      </c>
      <c r="D41" s="246" t="s">
        <v>1047</v>
      </c>
      <c r="E41" s="246" t="s">
        <v>194</v>
      </c>
      <c r="F41" s="246" t="s">
        <v>344</v>
      </c>
      <c r="G41" s="246" t="s">
        <v>931</v>
      </c>
      <c r="H41" s="246" t="s">
        <v>741</v>
      </c>
      <c r="I41" s="211"/>
      <c r="J41" s="61"/>
      <c r="K41" s="211" t="s">
        <v>825</v>
      </c>
      <c r="L41" s="211"/>
      <c r="M41" s="211" t="s">
        <v>766</v>
      </c>
      <c r="N41" s="211" t="s">
        <v>1543</v>
      </c>
      <c r="O41" s="223" t="s">
        <v>2118</v>
      </c>
      <c r="P41" s="195"/>
      <c r="Q41" s="193">
        <v>2</v>
      </c>
      <c r="R41" s="56">
        <v>2.5</v>
      </c>
      <c r="S41" s="246" t="s">
        <v>1373</v>
      </c>
      <c r="T41" s="246" t="s">
        <v>1049</v>
      </c>
      <c r="U41" s="246" t="s">
        <v>2651</v>
      </c>
      <c r="V41" s="268" t="s">
        <v>2495</v>
      </c>
      <c r="AA41" s="152">
        <f>IF(OR(J41="Fail",ISBLANK(J41)),INDEX('Issue Code Table'!C:C,MATCH(N:N,'Issue Code Table'!A:A,0)),IF(M41="Critical",6,IF(M41="Significant",5,IF(M41="Moderate",3,2))))</f>
        <v>5</v>
      </c>
    </row>
    <row r="42" spans="1:27" ht="76.5" x14ac:dyDescent="0.25">
      <c r="A42" s="246" t="s">
        <v>487</v>
      </c>
      <c r="B42" s="246" t="s">
        <v>764</v>
      </c>
      <c r="C42" s="253" t="s">
        <v>765</v>
      </c>
      <c r="D42" s="246" t="s">
        <v>1047</v>
      </c>
      <c r="E42" s="246" t="s">
        <v>195</v>
      </c>
      <c r="F42" s="246" t="s">
        <v>345</v>
      </c>
      <c r="G42" s="246" t="s">
        <v>932</v>
      </c>
      <c r="H42" s="246" t="s">
        <v>742</v>
      </c>
      <c r="I42" s="211"/>
      <c r="J42" s="61"/>
      <c r="K42" s="211" t="s">
        <v>1214</v>
      </c>
      <c r="L42" s="211"/>
      <c r="M42" s="211" t="s">
        <v>766</v>
      </c>
      <c r="N42" s="211" t="s">
        <v>1838</v>
      </c>
      <c r="O42" s="223" t="s">
        <v>2111</v>
      </c>
      <c r="P42" s="195"/>
      <c r="Q42" s="193">
        <v>2</v>
      </c>
      <c r="R42" s="56">
        <v>2.6</v>
      </c>
      <c r="S42" s="246" t="s">
        <v>859</v>
      </c>
      <c r="T42" s="246" t="s">
        <v>1050</v>
      </c>
      <c r="U42" s="246" t="s">
        <v>2652</v>
      </c>
      <c r="V42" s="268" t="s">
        <v>2495</v>
      </c>
      <c r="AA42" s="152">
        <f>IF(OR(J42="Fail",ISBLANK(J42)),INDEX('Issue Code Table'!C:C,MATCH(N:N,'Issue Code Table'!A:A,0)),IF(M42="Critical",6,IF(M42="Significant",5,IF(M42="Moderate",3,2))))</f>
        <v>5</v>
      </c>
    </row>
    <row r="43" spans="1:27" ht="165.75" x14ac:dyDescent="0.25">
      <c r="A43" s="246" t="s">
        <v>488</v>
      </c>
      <c r="B43" s="246" t="s">
        <v>757</v>
      </c>
      <c r="C43" s="253" t="s">
        <v>758</v>
      </c>
      <c r="D43" s="246" t="s">
        <v>1047</v>
      </c>
      <c r="E43" s="246" t="s">
        <v>196</v>
      </c>
      <c r="F43" s="246" t="s">
        <v>346</v>
      </c>
      <c r="G43" s="246" t="s">
        <v>933</v>
      </c>
      <c r="H43" s="246" t="s">
        <v>1330</v>
      </c>
      <c r="I43" s="211"/>
      <c r="J43" s="61"/>
      <c r="K43" s="211" t="s">
        <v>1215</v>
      </c>
      <c r="L43" s="211"/>
      <c r="M43" s="211" t="s">
        <v>766</v>
      </c>
      <c r="N43" s="211" t="s">
        <v>2030</v>
      </c>
      <c r="O43" s="223" t="s">
        <v>2119</v>
      </c>
      <c r="P43" s="195"/>
      <c r="Q43" s="193">
        <v>2</v>
      </c>
      <c r="R43" s="56">
        <v>2.7</v>
      </c>
      <c r="S43" s="246" t="s">
        <v>1374</v>
      </c>
      <c r="T43" s="246" t="s">
        <v>1051</v>
      </c>
      <c r="U43" s="246" t="s">
        <v>2653</v>
      </c>
      <c r="V43" s="268" t="s">
        <v>2495</v>
      </c>
      <c r="AA43" s="152">
        <f>IF(OR(J43="Fail",ISBLANK(J43)),INDEX('Issue Code Table'!C:C,MATCH(N:N,'Issue Code Table'!A:A,0)),IF(M43="Critical",6,IF(M43="Significant",5,IF(M43="Moderate",3,2))))</f>
        <v>5</v>
      </c>
    </row>
    <row r="44" spans="1:27" ht="51" x14ac:dyDescent="0.25">
      <c r="A44" s="246" t="s">
        <v>836</v>
      </c>
      <c r="B44" s="246" t="s">
        <v>757</v>
      </c>
      <c r="C44" s="253" t="s">
        <v>758</v>
      </c>
      <c r="D44" s="246" t="s">
        <v>1047</v>
      </c>
      <c r="E44" s="246" t="s">
        <v>197</v>
      </c>
      <c r="F44" s="246" t="s">
        <v>347</v>
      </c>
      <c r="G44" s="246" t="s">
        <v>934</v>
      </c>
      <c r="H44" s="246" t="s">
        <v>1330</v>
      </c>
      <c r="I44" s="211"/>
      <c r="J44" s="61"/>
      <c r="K44" s="211" t="s">
        <v>1216</v>
      </c>
      <c r="L44" s="211"/>
      <c r="M44" s="211" t="s">
        <v>766</v>
      </c>
      <c r="N44" s="211" t="s">
        <v>1547</v>
      </c>
      <c r="O44" s="223" t="s">
        <v>2120</v>
      </c>
      <c r="P44" s="195"/>
      <c r="Q44" s="193">
        <v>2</v>
      </c>
      <c r="R44" s="56">
        <v>2.8</v>
      </c>
      <c r="S44" s="246" t="s">
        <v>1375</v>
      </c>
      <c r="T44" s="246" t="s">
        <v>1052</v>
      </c>
      <c r="U44" s="246" t="s">
        <v>2654</v>
      </c>
      <c r="V44" s="268" t="s">
        <v>2495</v>
      </c>
      <c r="AA44" s="152">
        <f>IF(OR(J44="Fail",ISBLANK(J44)),INDEX('Issue Code Table'!C:C,MATCH(N:N,'Issue Code Table'!A:A,0)),IF(M44="Critical",6,IF(M44="Significant",5,IF(M44="Moderate",3,2))))</f>
        <v>6</v>
      </c>
    </row>
    <row r="45" spans="1:27" ht="76.5" x14ac:dyDescent="0.25">
      <c r="A45" s="246" t="s">
        <v>489</v>
      </c>
      <c r="B45" s="246" t="s">
        <v>757</v>
      </c>
      <c r="C45" s="253" t="s">
        <v>758</v>
      </c>
      <c r="D45" s="246" t="s">
        <v>1047</v>
      </c>
      <c r="E45" s="246" t="s">
        <v>198</v>
      </c>
      <c r="F45" s="246" t="s">
        <v>348</v>
      </c>
      <c r="G45" s="246" t="s">
        <v>935</v>
      </c>
      <c r="H45" s="246" t="s">
        <v>837</v>
      </c>
      <c r="I45" s="211"/>
      <c r="J45" s="61"/>
      <c r="K45" s="211" t="s">
        <v>1217</v>
      </c>
      <c r="L45" s="211"/>
      <c r="M45" s="211" t="s">
        <v>766</v>
      </c>
      <c r="N45" s="211" t="s">
        <v>1838</v>
      </c>
      <c r="O45" s="223" t="s">
        <v>2111</v>
      </c>
      <c r="P45" s="195"/>
      <c r="Q45" s="193">
        <v>2</v>
      </c>
      <c r="R45" s="56">
        <v>2.9</v>
      </c>
      <c r="S45" s="246" t="s">
        <v>860</v>
      </c>
      <c r="T45" s="246" t="s">
        <v>1053</v>
      </c>
      <c r="U45" s="246" t="s">
        <v>2655</v>
      </c>
      <c r="V45" s="268" t="s">
        <v>2495</v>
      </c>
      <c r="AA45" s="152">
        <f>IF(OR(J45="Fail",ISBLANK(J45)),INDEX('Issue Code Table'!C:C,MATCH(N:N,'Issue Code Table'!A:A,0)),IF(M45="Critical",6,IF(M45="Significant",5,IF(M45="Moderate",3,2))))</f>
        <v>5</v>
      </c>
    </row>
    <row r="46" spans="1:27" ht="216.75" x14ac:dyDescent="0.25">
      <c r="A46" s="246" t="s">
        <v>490</v>
      </c>
      <c r="B46" s="246" t="s">
        <v>757</v>
      </c>
      <c r="C46" s="253" t="s">
        <v>758</v>
      </c>
      <c r="D46" s="246" t="s">
        <v>1047</v>
      </c>
      <c r="E46" s="246" t="s">
        <v>752</v>
      </c>
      <c r="F46" s="246" t="s">
        <v>751</v>
      </c>
      <c r="G46" s="246" t="s">
        <v>936</v>
      </c>
      <c r="H46" s="247" t="s">
        <v>1277</v>
      </c>
      <c r="I46" s="211"/>
      <c r="J46" s="61"/>
      <c r="K46" s="211" t="s">
        <v>1218</v>
      </c>
      <c r="L46" s="211" t="s">
        <v>1278</v>
      </c>
      <c r="M46" s="211" t="s">
        <v>766</v>
      </c>
      <c r="N46" s="211" t="s">
        <v>2030</v>
      </c>
      <c r="O46" s="223" t="s">
        <v>2119</v>
      </c>
      <c r="P46" s="195"/>
      <c r="Q46" s="193">
        <v>2</v>
      </c>
      <c r="R46" s="56">
        <v>2.1</v>
      </c>
      <c r="S46" s="246" t="s">
        <v>1376</v>
      </c>
      <c r="T46" s="246" t="s">
        <v>2442</v>
      </c>
      <c r="U46" s="246" t="s">
        <v>2656</v>
      </c>
      <c r="V46" s="268" t="s">
        <v>2495</v>
      </c>
      <c r="AA46" s="152">
        <f>IF(OR(J46="Fail",ISBLANK(J46)),INDEX('Issue Code Table'!C:C,MATCH(N:N,'Issue Code Table'!A:A,0)),IF(M46="Critical",6,IF(M46="Significant",5,IF(M46="Moderate",3,2))))</f>
        <v>5</v>
      </c>
    </row>
    <row r="47" spans="1:27" ht="76.5" x14ac:dyDescent="0.25">
      <c r="A47" s="246" t="s">
        <v>491</v>
      </c>
      <c r="B47" s="246" t="s">
        <v>757</v>
      </c>
      <c r="C47" s="253" t="s">
        <v>758</v>
      </c>
      <c r="D47" s="246" t="s">
        <v>1047</v>
      </c>
      <c r="E47" s="246" t="s">
        <v>199</v>
      </c>
      <c r="F47" s="246" t="s">
        <v>349</v>
      </c>
      <c r="G47" s="246" t="s">
        <v>937</v>
      </c>
      <c r="H47" s="246" t="s">
        <v>769</v>
      </c>
      <c r="I47" s="211"/>
      <c r="J47" s="61"/>
      <c r="K47" s="211" t="s">
        <v>1219</v>
      </c>
      <c r="L47" s="211"/>
      <c r="M47" s="211" t="s">
        <v>766</v>
      </c>
      <c r="N47" s="211" t="s">
        <v>2030</v>
      </c>
      <c r="O47" s="223" t="s">
        <v>2119</v>
      </c>
      <c r="P47" s="195"/>
      <c r="Q47" s="193">
        <v>2</v>
      </c>
      <c r="R47" s="56">
        <v>2.11</v>
      </c>
      <c r="S47" s="246" t="s">
        <v>861</v>
      </c>
      <c r="T47" s="246" t="s">
        <v>1148</v>
      </c>
      <c r="U47" s="246" t="s">
        <v>2657</v>
      </c>
      <c r="V47" s="268" t="s">
        <v>2495</v>
      </c>
      <c r="AA47" s="152">
        <f>IF(OR(J47="Fail",ISBLANK(J47)),INDEX('Issue Code Table'!C:C,MATCH(N:N,'Issue Code Table'!A:A,0)),IF(M47="Critical",6,IF(M47="Significant",5,IF(M47="Moderate",3,2))))</f>
        <v>5</v>
      </c>
    </row>
    <row r="48" spans="1:27" ht="63.75" x14ac:dyDescent="0.25">
      <c r="A48" s="246" t="s">
        <v>492</v>
      </c>
      <c r="B48" s="246" t="s">
        <v>757</v>
      </c>
      <c r="C48" s="253" t="s">
        <v>758</v>
      </c>
      <c r="D48" s="246" t="s">
        <v>1047</v>
      </c>
      <c r="E48" s="246" t="s">
        <v>200</v>
      </c>
      <c r="F48" s="246" t="s">
        <v>350</v>
      </c>
      <c r="G48" s="246" t="s">
        <v>938</v>
      </c>
      <c r="H48" s="246" t="s">
        <v>770</v>
      </c>
      <c r="I48" s="211"/>
      <c r="J48" s="61"/>
      <c r="K48" s="211" t="s">
        <v>1220</v>
      </c>
      <c r="L48" s="211"/>
      <c r="M48" s="211" t="s">
        <v>766</v>
      </c>
      <c r="N48" s="211" t="s">
        <v>2030</v>
      </c>
      <c r="O48" s="223" t="s">
        <v>2119</v>
      </c>
      <c r="P48" s="195"/>
      <c r="Q48" s="193">
        <v>2</v>
      </c>
      <c r="R48" s="56">
        <v>2.12</v>
      </c>
      <c r="S48" s="246" t="s">
        <v>1377</v>
      </c>
      <c r="T48" s="246" t="s">
        <v>1149</v>
      </c>
      <c r="U48" s="246" t="s">
        <v>2658</v>
      </c>
      <c r="V48" s="268" t="s">
        <v>2495</v>
      </c>
      <c r="AA48" s="152">
        <f>IF(OR(J48="Fail",ISBLANK(J48)),INDEX('Issue Code Table'!C:C,MATCH(N:N,'Issue Code Table'!A:A,0)),IF(M48="Critical",6,IF(M48="Significant",5,IF(M48="Moderate",3,2))))</f>
        <v>5</v>
      </c>
    </row>
    <row r="49" spans="1:27" ht="191.25" x14ac:dyDescent="0.25">
      <c r="A49" s="246" t="s">
        <v>493</v>
      </c>
      <c r="B49" s="246" t="s">
        <v>757</v>
      </c>
      <c r="C49" s="253" t="s">
        <v>758</v>
      </c>
      <c r="D49" s="246" t="s">
        <v>1047</v>
      </c>
      <c r="E49" s="246" t="s">
        <v>201</v>
      </c>
      <c r="F49" s="246" t="s">
        <v>351</v>
      </c>
      <c r="G49" s="246" t="s">
        <v>939</v>
      </c>
      <c r="H49" s="246" t="s">
        <v>771</v>
      </c>
      <c r="I49" s="211"/>
      <c r="J49" s="61"/>
      <c r="K49" s="211" t="s">
        <v>1221</v>
      </c>
      <c r="L49" s="69" t="s">
        <v>821</v>
      </c>
      <c r="M49" s="211" t="s">
        <v>766</v>
      </c>
      <c r="N49" s="211" t="s">
        <v>2030</v>
      </c>
      <c r="O49" s="221" t="s">
        <v>2119</v>
      </c>
      <c r="P49" s="195"/>
      <c r="Q49" s="193">
        <v>2</v>
      </c>
      <c r="R49" s="56">
        <v>2.13</v>
      </c>
      <c r="S49" s="246" t="s">
        <v>862</v>
      </c>
      <c r="T49" s="246" t="s">
        <v>1150</v>
      </c>
      <c r="U49" s="246" t="s">
        <v>2659</v>
      </c>
      <c r="V49" s="268" t="s">
        <v>2495</v>
      </c>
      <c r="AA49" s="152">
        <f>IF(OR(J49="Fail",ISBLANK(J49)),INDEX('Issue Code Table'!C:C,MATCH(N:N,'Issue Code Table'!A:A,0)),IF(M49="Critical",6,IF(M49="Significant",5,IF(M49="Moderate",3,2))))</f>
        <v>5</v>
      </c>
    </row>
    <row r="50" spans="1:27" ht="229.5" x14ac:dyDescent="0.25">
      <c r="A50" s="246" t="s">
        <v>494</v>
      </c>
      <c r="B50" s="252" t="s">
        <v>753</v>
      </c>
      <c r="C50" s="252" t="s">
        <v>754</v>
      </c>
      <c r="D50" s="246" t="s">
        <v>1047</v>
      </c>
      <c r="E50" s="246" t="s">
        <v>202</v>
      </c>
      <c r="F50" s="246" t="s">
        <v>352</v>
      </c>
      <c r="G50" s="246" t="s">
        <v>940</v>
      </c>
      <c r="H50" s="247" t="s">
        <v>1331</v>
      </c>
      <c r="I50" s="211"/>
      <c r="J50" s="61"/>
      <c r="K50" s="211" t="s">
        <v>1443</v>
      </c>
      <c r="L50" s="211"/>
      <c r="M50" s="211" t="s">
        <v>766</v>
      </c>
      <c r="N50" s="211" t="s">
        <v>1288</v>
      </c>
      <c r="O50" s="221" t="s">
        <v>1940</v>
      </c>
      <c r="P50" s="195"/>
      <c r="Q50" s="193">
        <v>2</v>
      </c>
      <c r="R50" s="56">
        <v>2.14</v>
      </c>
      <c r="S50" s="246" t="s">
        <v>2660</v>
      </c>
      <c r="T50" s="246" t="s">
        <v>1151</v>
      </c>
      <c r="U50" s="246" t="s">
        <v>2661</v>
      </c>
      <c r="V50" s="268" t="s">
        <v>2553</v>
      </c>
      <c r="AA50" s="152">
        <f>IF(OR(J50="Fail",ISBLANK(J50)),INDEX('Issue Code Table'!C:C,MATCH(N:N,'Issue Code Table'!A:A,0)),IF(M50="Critical",6,IF(M50="Significant",5,IF(M50="Moderate",3,2))))</f>
        <v>4</v>
      </c>
    </row>
    <row r="51" spans="1:27" ht="76.5" x14ac:dyDescent="0.25">
      <c r="A51" s="246" t="s">
        <v>495</v>
      </c>
      <c r="B51" s="254" t="s">
        <v>113</v>
      </c>
      <c r="C51" s="255" t="s">
        <v>774</v>
      </c>
      <c r="D51" s="246" t="s">
        <v>1047</v>
      </c>
      <c r="E51" s="246" t="s">
        <v>203</v>
      </c>
      <c r="F51" s="246" t="s">
        <v>353</v>
      </c>
      <c r="G51" s="246" t="s">
        <v>941</v>
      </c>
      <c r="H51" s="246" t="s">
        <v>1276</v>
      </c>
      <c r="I51" s="211"/>
      <c r="J51" s="61"/>
      <c r="K51" s="211" t="s">
        <v>846</v>
      </c>
      <c r="L51" s="70" t="s">
        <v>1254</v>
      </c>
      <c r="M51" s="211" t="s">
        <v>766</v>
      </c>
      <c r="N51" s="211" t="s">
        <v>819</v>
      </c>
      <c r="O51" s="221" t="s">
        <v>2121</v>
      </c>
      <c r="P51" s="195"/>
      <c r="Q51" s="193">
        <v>2</v>
      </c>
      <c r="R51" s="56">
        <v>2.15</v>
      </c>
      <c r="S51" s="246" t="s">
        <v>863</v>
      </c>
      <c r="T51" s="246" t="s">
        <v>1152</v>
      </c>
      <c r="U51" s="246" t="s">
        <v>2662</v>
      </c>
      <c r="V51" s="268" t="s">
        <v>2552</v>
      </c>
      <c r="AA51" s="152">
        <f>IF(OR(J51="Fail",ISBLANK(J51)),INDEX('Issue Code Table'!C:C,MATCH(N:N,'Issue Code Table'!A:A,0)),IF(M51="Critical",6,IF(M51="Significant",5,IF(M51="Moderate",3,2))))</f>
        <v>5</v>
      </c>
    </row>
    <row r="52" spans="1:27" ht="153" x14ac:dyDescent="0.25">
      <c r="A52" s="246" t="s">
        <v>496</v>
      </c>
      <c r="B52" s="246" t="s">
        <v>816</v>
      </c>
      <c r="C52" s="253" t="s">
        <v>817</v>
      </c>
      <c r="D52" s="246" t="s">
        <v>1047</v>
      </c>
      <c r="E52" s="246" t="s">
        <v>204</v>
      </c>
      <c r="F52" s="246" t="s">
        <v>354</v>
      </c>
      <c r="G52" s="246" t="s">
        <v>942</v>
      </c>
      <c r="H52" s="246" t="s">
        <v>1332</v>
      </c>
      <c r="I52" s="211"/>
      <c r="J52" s="61"/>
      <c r="K52" s="211" t="s">
        <v>1253</v>
      </c>
      <c r="L52" s="211"/>
      <c r="M52" s="211" t="s">
        <v>766</v>
      </c>
      <c r="N52" s="211" t="s">
        <v>818</v>
      </c>
      <c r="O52" s="221" t="s">
        <v>2122</v>
      </c>
      <c r="P52" s="195"/>
      <c r="Q52" s="193">
        <v>2</v>
      </c>
      <c r="R52" s="56">
        <v>2.16</v>
      </c>
      <c r="S52" s="246" t="s">
        <v>1378</v>
      </c>
      <c r="T52" s="246" t="s">
        <v>1252</v>
      </c>
      <c r="U52" s="246" t="s">
        <v>2663</v>
      </c>
      <c r="V52" s="268" t="s">
        <v>2554</v>
      </c>
      <c r="AA52" s="152">
        <f>IF(OR(J52="Fail",ISBLANK(J52)),INDEX('Issue Code Table'!C:C,MATCH(N:N,'Issue Code Table'!A:A,0)),IF(M52="Critical",6,IF(M52="Significant",5,IF(M52="Moderate",3,2))))</f>
        <v>5</v>
      </c>
    </row>
    <row r="53" spans="1:27" ht="140.25" x14ac:dyDescent="0.25">
      <c r="A53" s="246" t="s">
        <v>497</v>
      </c>
      <c r="B53" s="246" t="s">
        <v>97</v>
      </c>
      <c r="C53" s="253" t="s">
        <v>98</v>
      </c>
      <c r="D53" s="246" t="s">
        <v>1047</v>
      </c>
      <c r="E53" s="246" t="s">
        <v>205</v>
      </c>
      <c r="F53" s="246" t="s">
        <v>355</v>
      </c>
      <c r="G53" s="246" t="s">
        <v>943</v>
      </c>
      <c r="H53" s="247" t="s">
        <v>1255</v>
      </c>
      <c r="I53" s="211"/>
      <c r="J53" s="61"/>
      <c r="K53" s="211" t="s">
        <v>1256</v>
      </c>
      <c r="L53" s="211"/>
      <c r="M53" s="211" t="s">
        <v>766</v>
      </c>
      <c r="N53" s="211" t="s">
        <v>818</v>
      </c>
      <c r="O53" s="221" t="s">
        <v>2122</v>
      </c>
      <c r="P53" s="195"/>
      <c r="Q53" s="193">
        <v>2</v>
      </c>
      <c r="R53" s="56">
        <v>2.17</v>
      </c>
      <c r="S53" s="246" t="s">
        <v>864</v>
      </c>
      <c r="T53" s="246" t="s">
        <v>1153</v>
      </c>
      <c r="U53" s="246" t="s">
        <v>2664</v>
      </c>
      <c r="V53" s="268" t="s">
        <v>2555</v>
      </c>
      <c r="AA53" s="152">
        <f>IF(OR(J53="Fail",ISBLANK(J53)),INDEX('Issue Code Table'!C:C,MATCH(N:N,'Issue Code Table'!A:A,0)),IF(M53="Critical",6,IF(M53="Significant",5,IF(M53="Moderate",3,2))))</f>
        <v>5</v>
      </c>
    </row>
    <row r="54" spans="1:27" ht="102" x14ac:dyDescent="0.25">
      <c r="A54" s="246" t="s">
        <v>498</v>
      </c>
      <c r="B54" s="246" t="s">
        <v>757</v>
      </c>
      <c r="C54" s="253" t="s">
        <v>758</v>
      </c>
      <c r="D54" s="246" t="s">
        <v>1047</v>
      </c>
      <c r="E54" s="246" t="s">
        <v>206</v>
      </c>
      <c r="F54" s="246" t="s">
        <v>356</v>
      </c>
      <c r="G54" s="246" t="s">
        <v>944</v>
      </c>
      <c r="H54" s="247" t="s">
        <v>772</v>
      </c>
      <c r="I54" s="211"/>
      <c r="J54" s="61"/>
      <c r="K54" s="211" t="s">
        <v>830</v>
      </c>
      <c r="L54" s="211"/>
      <c r="M54" s="211" t="s">
        <v>766</v>
      </c>
      <c r="N54" s="211" t="s">
        <v>2030</v>
      </c>
      <c r="O54" s="221" t="s">
        <v>2119</v>
      </c>
      <c r="P54" s="195"/>
      <c r="Q54" s="193">
        <v>2</v>
      </c>
      <c r="R54" s="56">
        <v>2.1800000000000002</v>
      </c>
      <c r="S54" s="246" t="s">
        <v>1379</v>
      </c>
      <c r="T54" s="246" t="s">
        <v>1154</v>
      </c>
      <c r="U54" s="246" t="s">
        <v>2665</v>
      </c>
      <c r="V54" s="268" t="s">
        <v>2556</v>
      </c>
      <c r="AA54" s="152">
        <f>IF(OR(J54="Fail",ISBLANK(J54)),INDEX('Issue Code Table'!C:C,MATCH(N:N,'Issue Code Table'!A:A,0)),IF(M54="Critical",6,IF(M54="Significant",5,IF(M54="Moderate",3,2))))</f>
        <v>5</v>
      </c>
    </row>
    <row r="55" spans="1:27" ht="76.5" x14ac:dyDescent="0.25">
      <c r="A55" s="246" t="s">
        <v>499</v>
      </c>
      <c r="B55" s="246" t="s">
        <v>764</v>
      </c>
      <c r="C55" s="253" t="s">
        <v>765</v>
      </c>
      <c r="D55" s="246" t="s">
        <v>1047</v>
      </c>
      <c r="E55" s="246" t="s">
        <v>207</v>
      </c>
      <c r="F55" s="246" t="s">
        <v>357</v>
      </c>
      <c r="G55" s="246" t="s">
        <v>945</v>
      </c>
      <c r="H55" s="246" t="s">
        <v>1368</v>
      </c>
      <c r="I55" s="211"/>
      <c r="J55" s="61"/>
      <c r="K55" s="211" t="s">
        <v>829</v>
      </c>
      <c r="L55" s="211" t="s">
        <v>828</v>
      </c>
      <c r="M55" s="211" t="s">
        <v>766</v>
      </c>
      <c r="N55" s="211" t="s">
        <v>776</v>
      </c>
      <c r="O55" s="221" t="s">
        <v>1943</v>
      </c>
      <c r="P55" s="195"/>
      <c r="Q55" s="193">
        <v>2</v>
      </c>
      <c r="R55" s="56">
        <v>2.19</v>
      </c>
      <c r="S55" s="246" t="s">
        <v>865</v>
      </c>
      <c r="T55" s="246" t="s">
        <v>1155</v>
      </c>
      <c r="U55" s="246" t="s">
        <v>2666</v>
      </c>
      <c r="V55" s="268" t="s">
        <v>2557</v>
      </c>
      <c r="AA55" s="152">
        <f>IF(OR(J55="Fail",ISBLANK(J55)),INDEX('Issue Code Table'!C:C,MATCH(N:N,'Issue Code Table'!A:A,0)),IF(M55="Critical",6,IF(M55="Significant",5,IF(M55="Moderate",3,2))))</f>
        <v>5</v>
      </c>
    </row>
    <row r="56" spans="1:27" ht="89.25" x14ac:dyDescent="0.25">
      <c r="A56" s="246" t="s">
        <v>500</v>
      </c>
      <c r="B56" s="246" t="s">
        <v>95</v>
      </c>
      <c r="C56" s="253" t="s">
        <v>96</v>
      </c>
      <c r="D56" s="246" t="s">
        <v>1047</v>
      </c>
      <c r="E56" s="246" t="s">
        <v>208</v>
      </c>
      <c r="F56" s="246" t="s">
        <v>358</v>
      </c>
      <c r="G56" s="246" t="s">
        <v>946</v>
      </c>
      <c r="H56" s="247" t="s">
        <v>773</v>
      </c>
      <c r="I56" s="211"/>
      <c r="J56" s="61"/>
      <c r="K56" s="211" t="s">
        <v>1257</v>
      </c>
      <c r="L56" s="211" t="s">
        <v>831</v>
      </c>
      <c r="M56" s="69" t="s">
        <v>767</v>
      </c>
      <c r="N56" s="211" t="s">
        <v>839</v>
      </c>
      <c r="O56" s="224" t="s">
        <v>1948</v>
      </c>
      <c r="P56" s="195"/>
      <c r="Q56" s="193">
        <v>2</v>
      </c>
      <c r="R56" s="56">
        <v>2.2000000000000002</v>
      </c>
      <c r="S56" s="246" t="s">
        <v>2667</v>
      </c>
      <c r="T56" s="246" t="s">
        <v>1143</v>
      </c>
      <c r="U56" s="246" t="s">
        <v>2668</v>
      </c>
      <c r="V56" s="268"/>
      <c r="AA56" s="152">
        <f>IF(OR(J56="Fail",ISBLANK(J56)),INDEX('Issue Code Table'!C:C,MATCH(N:N,'Issue Code Table'!A:A,0)),IF(M56="Critical",6,IF(M56="Significant",5,IF(M56="Moderate",3,2))))</f>
        <v>4</v>
      </c>
    </row>
    <row r="57" spans="1:27" ht="140.25" x14ac:dyDescent="0.25">
      <c r="A57" s="246" t="s">
        <v>501</v>
      </c>
      <c r="B57" s="254" t="s">
        <v>113</v>
      </c>
      <c r="C57" s="255" t="s">
        <v>774</v>
      </c>
      <c r="D57" s="246" t="s">
        <v>1047</v>
      </c>
      <c r="E57" s="246" t="s">
        <v>209</v>
      </c>
      <c r="F57" s="246" t="s">
        <v>359</v>
      </c>
      <c r="G57" s="246" t="s">
        <v>947</v>
      </c>
      <c r="H57" s="247" t="s">
        <v>775</v>
      </c>
      <c r="I57" s="211"/>
      <c r="J57" s="61"/>
      <c r="K57" s="211" t="s">
        <v>1258</v>
      </c>
      <c r="L57" s="70" t="s">
        <v>1268</v>
      </c>
      <c r="M57" s="211" t="s">
        <v>766</v>
      </c>
      <c r="N57" s="211" t="s">
        <v>819</v>
      </c>
      <c r="O57" s="221" t="s">
        <v>2121</v>
      </c>
      <c r="P57" s="195"/>
      <c r="Q57" s="193">
        <v>3</v>
      </c>
      <c r="R57" s="56">
        <v>3.1</v>
      </c>
      <c r="S57" s="246" t="s">
        <v>1369</v>
      </c>
      <c r="T57" s="246" t="s">
        <v>1144</v>
      </c>
      <c r="U57" s="246" t="s">
        <v>2669</v>
      </c>
      <c r="V57" s="268" t="s">
        <v>2558</v>
      </c>
      <c r="AA57" s="152">
        <f>IF(OR(J57="Fail",ISBLANK(J57)),INDEX('Issue Code Table'!C:C,MATCH(N:N,'Issue Code Table'!A:A,0)),IF(M57="Critical",6,IF(M57="Significant",5,IF(M57="Moderate",3,2))))</f>
        <v>5</v>
      </c>
    </row>
    <row r="58" spans="1:27" ht="114.75" x14ac:dyDescent="0.25">
      <c r="A58" s="246" t="s">
        <v>502</v>
      </c>
      <c r="B58" s="254" t="s">
        <v>113</v>
      </c>
      <c r="C58" s="255" t="s">
        <v>774</v>
      </c>
      <c r="D58" s="246" t="s">
        <v>1047</v>
      </c>
      <c r="E58" s="246" t="s">
        <v>210</v>
      </c>
      <c r="F58" s="246" t="s">
        <v>360</v>
      </c>
      <c r="G58" s="246" t="s">
        <v>948</v>
      </c>
      <c r="H58" s="247" t="s">
        <v>2304</v>
      </c>
      <c r="I58" s="211"/>
      <c r="J58" s="61"/>
      <c r="K58" s="211" t="s">
        <v>1270</v>
      </c>
      <c r="L58" s="70"/>
      <c r="M58" s="211" t="s">
        <v>767</v>
      </c>
      <c r="N58" s="211" t="s">
        <v>815</v>
      </c>
      <c r="O58" s="221" t="s">
        <v>2123</v>
      </c>
      <c r="P58" s="195"/>
      <c r="Q58" s="193">
        <v>3</v>
      </c>
      <c r="R58" s="56">
        <v>3.2</v>
      </c>
      <c r="S58" s="246" t="s">
        <v>1370</v>
      </c>
      <c r="T58" s="246" t="s">
        <v>2305</v>
      </c>
      <c r="U58" s="246" t="s">
        <v>2670</v>
      </c>
      <c r="V58" s="268"/>
      <c r="AA58" s="152">
        <f>IF(OR(J58="Fail",ISBLANK(J58)),INDEX('Issue Code Table'!C:C,MATCH(N:N,'Issue Code Table'!A:A,0)),IF(M58="Critical",6,IF(M58="Significant",5,IF(M58="Moderate",3,2))))</f>
        <v>1</v>
      </c>
    </row>
    <row r="59" spans="1:27" ht="229.5" x14ac:dyDescent="0.25">
      <c r="A59" s="246" t="s">
        <v>503</v>
      </c>
      <c r="B59" s="254" t="s">
        <v>113</v>
      </c>
      <c r="C59" s="255" t="s">
        <v>774</v>
      </c>
      <c r="D59" s="246" t="s">
        <v>101</v>
      </c>
      <c r="E59" s="246" t="s">
        <v>211</v>
      </c>
      <c r="F59" s="246" t="s">
        <v>361</v>
      </c>
      <c r="G59" s="246" t="s">
        <v>949</v>
      </c>
      <c r="H59" s="247" t="s">
        <v>1271</v>
      </c>
      <c r="I59" s="211"/>
      <c r="J59" s="61"/>
      <c r="K59" s="211" t="s">
        <v>1262</v>
      </c>
      <c r="L59" s="210" t="s">
        <v>1272</v>
      </c>
      <c r="M59" s="211" t="s">
        <v>766</v>
      </c>
      <c r="N59" s="211" t="s">
        <v>838</v>
      </c>
      <c r="O59" s="221" t="s">
        <v>1941</v>
      </c>
      <c r="P59" s="195"/>
      <c r="Q59" s="193">
        <v>3</v>
      </c>
      <c r="R59" s="56">
        <v>3.3</v>
      </c>
      <c r="S59" s="246" t="s">
        <v>1371</v>
      </c>
      <c r="T59" s="246" t="s">
        <v>1259</v>
      </c>
      <c r="U59" s="246" t="s">
        <v>2671</v>
      </c>
      <c r="V59" s="268" t="s">
        <v>2559</v>
      </c>
      <c r="AA59" s="152">
        <f>IF(OR(J59="Fail",ISBLANK(J59)),INDEX('Issue Code Table'!C:C,MATCH(N:N,'Issue Code Table'!A:A,0)),IF(M59="Critical",6,IF(M59="Significant",5,IF(M59="Moderate",3,2))))</f>
        <v>5</v>
      </c>
    </row>
    <row r="60" spans="1:27" ht="140.25" x14ac:dyDescent="0.25">
      <c r="A60" s="246" t="s">
        <v>504</v>
      </c>
      <c r="B60" s="254" t="s">
        <v>113</v>
      </c>
      <c r="C60" s="255" t="s">
        <v>774</v>
      </c>
      <c r="D60" s="246" t="s">
        <v>1047</v>
      </c>
      <c r="E60" s="246" t="s">
        <v>212</v>
      </c>
      <c r="F60" s="246" t="s">
        <v>362</v>
      </c>
      <c r="G60" s="246" t="s">
        <v>950</v>
      </c>
      <c r="H60" s="247" t="s">
        <v>777</v>
      </c>
      <c r="I60" s="211"/>
      <c r="J60" s="61"/>
      <c r="K60" s="211" t="s">
        <v>1260</v>
      </c>
      <c r="L60" s="70" t="s">
        <v>1273</v>
      </c>
      <c r="M60" s="211" t="s">
        <v>767</v>
      </c>
      <c r="N60" s="211" t="s">
        <v>840</v>
      </c>
      <c r="O60" s="221" t="s">
        <v>1942</v>
      </c>
      <c r="P60" s="195"/>
      <c r="Q60" s="193">
        <v>3</v>
      </c>
      <c r="R60" s="56">
        <v>3.4</v>
      </c>
      <c r="S60" s="246" t="s">
        <v>1380</v>
      </c>
      <c r="T60" s="246" t="s">
        <v>1145</v>
      </c>
      <c r="U60" s="246" t="s">
        <v>2672</v>
      </c>
      <c r="V60" s="268"/>
      <c r="AA60" s="152">
        <f>IF(OR(J60="Fail",ISBLANK(J60)),INDEX('Issue Code Table'!C:C,MATCH(N:N,'Issue Code Table'!A:A,0)),IF(M60="Critical",6,IF(M60="Significant",5,IF(M60="Moderate",3,2))))</f>
        <v>3</v>
      </c>
    </row>
    <row r="61" spans="1:27" ht="114.75" x14ac:dyDescent="0.25">
      <c r="A61" s="246" t="s">
        <v>505</v>
      </c>
      <c r="B61" s="254" t="s">
        <v>113</v>
      </c>
      <c r="C61" s="255" t="s">
        <v>774</v>
      </c>
      <c r="D61" s="246" t="s">
        <v>1047</v>
      </c>
      <c r="E61" s="246" t="s">
        <v>213</v>
      </c>
      <c r="F61" s="246" t="s">
        <v>363</v>
      </c>
      <c r="G61" s="246" t="s">
        <v>951</v>
      </c>
      <c r="H61" s="246" t="s">
        <v>1046</v>
      </c>
      <c r="I61" s="211"/>
      <c r="J61" s="61"/>
      <c r="K61" s="211" t="s">
        <v>1265</v>
      </c>
      <c r="L61" s="70"/>
      <c r="M61" s="211" t="s">
        <v>767</v>
      </c>
      <c r="N61" s="211" t="s">
        <v>840</v>
      </c>
      <c r="O61" s="221" t="s">
        <v>1942</v>
      </c>
      <c r="P61" s="195"/>
      <c r="Q61" s="193">
        <v>3</v>
      </c>
      <c r="R61" s="56">
        <v>3.5</v>
      </c>
      <c r="S61" s="246" t="s">
        <v>1381</v>
      </c>
      <c r="T61" s="246" t="s">
        <v>1146</v>
      </c>
      <c r="U61" s="246" t="s">
        <v>2673</v>
      </c>
      <c r="V61" s="268"/>
      <c r="AA61" s="152">
        <f>IF(OR(J61="Fail",ISBLANK(J61)),INDEX('Issue Code Table'!C:C,MATCH(N:N,'Issue Code Table'!A:A,0)),IF(M61="Critical",6,IF(M61="Significant",5,IF(M61="Moderate",3,2))))</f>
        <v>3</v>
      </c>
    </row>
    <row r="62" spans="1:27" ht="102" x14ac:dyDescent="0.25">
      <c r="A62" s="246" t="s">
        <v>743</v>
      </c>
      <c r="B62" s="254" t="s">
        <v>113</v>
      </c>
      <c r="C62" s="255" t="s">
        <v>774</v>
      </c>
      <c r="D62" s="246" t="s">
        <v>1047</v>
      </c>
      <c r="E62" s="246" t="s">
        <v>214</v>
      </c>
      <c r="F62" s="246" t="s">
        <v>364</v>
      </c>
      <c r="G62" s="246" t="s">
        <v>952</v>
      </c>
      <c r="H62" s="246" t="s">
        <v>1263</v>
      </c>
      <c r="I62" s="211"/>
      <c r="J62" s="61"/>
      <c r="K62" s="211" t="s">
        <v>1266</v>
      </c>
      <c r="L62" s="70" t="s">
        <v>1269</v>
      </c>
      <c r="M62" s="211" t="s">
        <v>767</v>
      </c>
      <c r="N62" s="211" t="s">
        <v>1468</v>
      </c>
      <c r="O62" s="221" t="s">
        <v>2124</v>
      </c>
      <c r="P62" s="195"/>
      <c r="Q62" s="193">
        <v>3</v>
      </c>
      <c r="R62" s="56">
        <v>3.6</v>
      </c>
      <c r="S62" s="246" t="s">
        <v>1382</v>
      </c>
      <c r="T62" s="246" t="s">
        <v>1264</v>
      </c>
      <c r="U62" s="246" t="s">
        <v>2674</v>
      </c>
      <c r="V62" s="268"/>
      <c r="AA62" s="152">
        <f>IF(OR(J62="Fail",ISBLANK(J62)),INDEX('Issue Code Table'!C:C,MATCH(N:N,'Issue Code Table'!A:A,0)),IF(M62="Critical",6,IF(M62="Significant",5,IF(M62="Moderate",3,2))))</f>
        <v>5</v>
      </c>
    </row>
    <row r="63" spans="1:27" ht="114.75" x14ac:dyDescent="0.25">
      <c r="A63" s="246" t="s">
        <v>506</v>
      </c>
      <c r="B63" s="254" t="s">
        <v>113</v>
      </c>
      <c r="C63" s="255" t="s">
        <v>774</v>
      </c>
      <c r="D63" s="246" t="s">
        <v>1047</v>
      </c>
      <c r="E63" s="246" t="s">
        <v>215</v>
      </c>
      <c r="F63" s="246" t="s">
        <v>365</v>
      </c>
      <c r="G63" s="246" t="s">
        <v>953</v>
      </c>
      <c r="H63" s="247" t="s">
        <v>842</v>
      </c>
      <c r="I63" s="211"/>
      <c r="J63" s="61"/>
      <c r="K63" s="211" t="s">
        <v>1267</v>
      </c>
      <c r="L63" s="211"/>
      <c r="M63" s="211" t="s">
        <v>766</v>
      </c>
      <c r="N63" s="211" t="s">
        <v>2030</v>
      </c>
      <c r="O63" s="221" t="s">
        <v>2119</v>
      </c>
      <c r="P63" s="195"/>
      <c r="Q63" s="193">
        <v>3</v>
      </c>
      <c r="R63" s="56">
        <v>3.7</v>
      </c>
      <c r="S63" s="246" t="s">
        <v>866</v>
      </c>
      <c r="T63" s="246" t="s">
        <v>1147</v>
      </c>
      <c r="U63" s="246" t="s">
        <v>2675</v>
      </c>
      <c r="V63" s="268" t="s">
        <v>2560</v>
      </c>
      <c r="AA63" s="152">
        <f>IF(OR(J63="Fail",ISBLANK(J63)),INDEX('Issue Code Table'!C:C,MATCH(N:N,'Issue Code Table'!A:A,0)),IF(M63="Critical",6,IF(M63="Significant",5,IF(M63="Moderate",3,2))))</f>
        <v>5</v>
      </c>
    </row>
    <row r="64" spans="1:27" ht="331.5" x14ac:dyDescent="0.25">
      <c r="A64" s="246" t="s">
        <v>507</v>
      </c>
      <c r="B64" s="254" t="s">
        <v>113</v>
      </c>
      <c r="C64" s="255" t="s">
        <v>774</v>
      </c>
      <c r="D64" s="246" t="s">
        <v>101</v>
      </c>
      <c r="E64" s="246" t="s">
        <v>216</v>
      </c>
      <c r="F64" s="246" t="s">
        <v>366</v>
      </c>
      <c r="G64" s="246" t="s">
        <v>954</v>
      </c>
      <c r="H64" s="247" t="s">
        <v>1275</v>
      </c>
      <c r="I64" s="211"/>
      <c r="J64" s="61"/>
      <c r="K64" s="211" t="s">
        <v>1274</v>
      </c>
      <c r="L64" s="211"/>
      <c r="M64" s="211" t="s">
        <v>766</v>
      </c>
      <c r="N64" s="211" t="s">
        <v>2112</v>
      </c>
      <c r="O64" s="220" t="s">
        <v>2113</v>
      </c>
      <c r="P64" s="195"/>
      <c r="Q64" s="193">
        <v>3</v>
      </c>
      <c r="R64" s="56">
        <v>3.8</v>
      </c>
      <c r="S64" s="246" t="s">
        <v>1386</v>
      </c>
      <c r="T64" s="246" t="s">
        <v>717</v>
      </c>
      <c r="U64" s="246" t="s">
        <v>2510</v>
      </c>
      <c r="V64" s="268" t="s">
        <v>2541</v>
      </c>
      <c r="AA64" s="152" t="e">
        <f>IF(OR(J64="Fail",ISBLANK(J64)),INDEX('Issue Code Table'!C:C,MATCH(N:N,'Issue Code Table'!A:A,0)),IF(M64="Critical",6,IF(M64="Significant",5,IF(M64="Moderate",3,2))))</f>
        <v>#N/A</v>
      </c>
    </row>
    <row r="65" spans="1:27" ht="114.75" x14ac:dyDescent="0.25">
      <c r="A65" s="246" t="s">
        <v>508</v>
      </c>
      <c r="B65" s="254" t="s">
        <v>113</v>
      </c>
      <c r="C65" s="255" t="s">
        <v>774</v>
      </c>
      <c r="D65" s="246" t="s">
        <v>1047</v>
      </c>
      <c r="E65" s="246" t="s">
        <v>217</v>
      </c>
      <c r="F65" s="246" t="s">
        <v>367</v>
      </c>
      <c r="G65" s="246" t="s">
        <v>955</v>
      </c>
      <c r="H65" s="246" t="s">
        <v>822</v>
      </c>
      <c r="I65" s="211"/>
      <c r="J65" s="61"/>
      <c r="K65" s="211" t="s">
        <v>1261</v>
      </c>
      <c r="L65" s="211"/>
      <c r="M65" s="211" t="s">
        <v>767</v>
      </c>
      <c r="N65" s="211" t="s">
        <v>1860</v>
      </c>
      <c r="O65" s="221" t="s">
        <v>2125</v>
      </c>
      <c r="P65" s="195"/>
      <c r="Q65" s="193">
        <v>3</v>
      </c>
      <c r="R65" s="56">
        <v>3.9</v>
      </c>
      <c r="S65" s="246" t="s">
        <v>1383</v>
      </c>
      <c r="T65" s="246" t="s">
        <v>1088</v>
      </c>
      <c r="U65" s="246" t="s">
        <v>2676</v>
      </c>
      <c r="V65" s="268"/>
      <c r="AA65" s="152">
        <f>IF(OR(J65="Fail",ISBLANK(J65)),INDEX('Issue Code Table'!C:C,MATCH(N:N,'Issue Code Table'!A:A,0)),IF(M65="Critical",6,IF(M65="Significant",5,IF(M65="Moderate",3,2))))</f>
        <v>4</v>
      </c>
    </row>
    <row r="66" spans="1:27" ht="89.25" x14ac:dyDescent="0.25">
      <c r="A66" s="246" t="s">
        <v>509</v>
      </c>
      <c r="B66" s="246" t="s">
        <v>757</v>
      </c>
      <c r="C66" s="253" t="s">
        <v>758</v>
      </c>
      <c r="D66" s="246" t="s">
        <v>1047</v>
      </c>
      <c r="E66" s="246" t="s">
        <v>218</v>
      </c>
      <c r="F66" s="246" t="s">
        <v>368</v>
      </c>
      <c r="G66" s="246" t="s">
        <v>956</v>
      </c>
      <c r="H66" s="247" t="s">
        <v>778</v>
      </c>
      <c r="I66" s="211"/>
      <c r="J66" s="61"/>
      <c r="K66" s="211" t="s">
        <v>1156</v>
      </c>
      <c r="L66" s="211"/>
      <c r="M66" s="211" t="s">
        <v>766</v>
      </c>
      <c r="N66" s="211" t="s">
        <v>1502</v>
      </c>
      <c r="O66" s="222" t="s">
        <v>2126</v>
      </c>
      <c r="P66" s="195"/>
      <c r="Q66" s="193">
        <v>4.0999999999999996</v>
      </c>
      <c r="R66" s="56" t="s">
        <v>630</v>
      </c>
      <c r="S66" s="246" t="s">
        <v>1385</v>
      </c>
      <c r="T66" s="246" t="s">
        <v>1089</v>
      </c>
      <c r="U66" s="246" t="s">
        <v>2677</v>
      </c>
      <c r="V66" s="268" t="s">
        <v>2594</v>
      </c>
      <c r="AA66" s="152">
        <f>IF(OR(J66="Fail",ISBLANK(J66)),INDEX('Issue Code Table'!C:C,MATCH(N:N,'Issue Code Table'!A:A,0)),IF(M66="Critical",6,IF(M66="Significant",5,IF(M66="Moderate",3,2))))</f>
        <v>5</v>
      </c>
    </row>
    <row r="67" spans="1:27" ht="127.5" x14ac:dyDescent="0.25">
      <c r="A67" s="246" t="s">
        <v>510</v>
      </c>
      <c r="B67" s="246" t="s">
        <v>757</v>
      </c>
      <c r="C67" s="253" t="s">
        <v>758</v>
      </c>
      <c r="D67" s="246" t="s">
        <v>1047</v>
      </c>
      <c r="E67" s="246" t="s">
        <v>219</v>
      </c>
      <c r="F67" s="246" t="s">
        <v>369</v>
      </c>
      <c r="G67" s="246" t="s">
        <v>957</v>
      </c>
      <c r="H67" s="247" t="s">
        <v>778</v>
      </c>
      <c r="I67" s="211"/>
      <c r="J67" s="61"/>
      <c r="K67" s="211" t="s">
        <v>1157</v>
      </c>
      <c r="L67" s="211"/>
      <c r="M67" s="211" t="s">
        <v>766</v>
      </c>
      <c r="N67" s="211" t="s">
        <v>1502</v>
      </c>
      <c r="O67" s="222" t="s">
        <v>2126</v>
      </c>
      <c r="P67" s="195"/>
      <c r="Q67" s="193">
        <v>4.0999999999999996</v>
      </c>
      <c r="R67" s="56" t="s">
        <v>631</v>
      </c>
      <c r="S67" s="246" t="s">
        <v>1384</v>
      </c>
      <c r="T67" s="246" t="s">
        <v>1090</v>
      </c>
      <c r="U67" s="246" t="s">
        <v>2678</v>
      </c>
      <c r="V67" s="268" t="s">
        <v>2593</v>
      </c>
      <c r="AA67" s="152">
        <f>IF(OR(J67="Fail",ISBLANK(J67)),INDEX('Issue Code Table'!C:C,MATCH(N:N,'Issue Code Table'!A:A,0)),IF(M67="Critical",6,IF(M67="Significant",5,IF(M67="Moderate",3,2))))</f>
        <v>5</v>
      </c>
    </row>
    <row r="68" spans="1:27" ht="89.25" x14ac:dyDescent="0.25">
      <c r="A68" s="246" t="s">
        <v>511</v>
      </c>
      <c r="B68" s="246" t="s">
        <v>757</v>
      </c>
      <c r="C68" s="253" t="s">
        <v>758</v>
      </c>
      <c r="D68" s="246" t="s">
        <v>1047</v>
      </c>
      <c r="E68" s="246" t="s">
        <v>220</v>
      </c>
      <c r="F68" s="246" t="s">
        <v>370</v>
      </c>
      <c r="G68" s="246" t="s">
        <v>958</v>
      </c>
      <c r="H68" s="247" t="s">
        <v>778</v>
      </c>
      <c r="I68" s="211"/>
      <c r="J68" s="61"/>
      <c r="K68" s="211" t="s">
        <v>1158</v>
      </c>
      <c r="L68" s="211"/>
      <c r="M68" s="211" t="s">
        <v>766</v>
      </c>
      <c r="N68" s="211" t="s">
        <v>1502</v>
      </c>
      <c r="O68" s="222" t="s">
        <v>2126</v>
      </c>
      <c r="P68" s="195"/>
      <c r="Q68" s="193">
        <v>4.0999999999999996</v>
      </c>
      <c r="R68" s="56" t="s">
        <v>632</v>
      </c>
      <c r="S68" s="246" t="s">
        <v>867</v>
      </c>
      <c r="T68" s="246" t="s">
        <v>1091</v>
      </c>
      <c r="U68" s="246" t="s">
        <v>2679</v>
      </c>
      <c r="V68" s="268" t="s">
        <v>2592</v>
      </c>
      <c r="AA68" s="152">
        <f>IF(OR(J68="Fail",ISBLANK(J68)),INDEX('Issue Code Table'!C:C,MATCH(N:N,'Issue Code Table'!A:A,0)),IF(M68="Critical",6,IF(M68="Significant",5,IF(M68="Moderate",3,2))))</f>
        <v>5</v>
      </c>
    </row>
    <row r="69" spans="1:27" ht="89.25" x14ac:dyDescent="0.25">
      <c r="A69" s="246" t="s">
        <v>512</v>
      </c>
      <c r="B69" s="246" t="s">
        <v>757</v>
      </c>
      <c r="C69" s="253" t="s">
        <v>758</v>
      </c>
      <c r="D69" s="246" t="s">
        <v>1047</v>
      </c>
      <c r="E69" s="246" t="s">
        <v>221</v>
      </c>
      <c r="F69" s="246" t="s">
        <v>371</v>
      </c>
      <c r="G69" s="246" t="s">
        <v>959</v>
      </c>
      <c r="H69" s="247" t="s">
        <v>778</v>
      </c>
      <c r="I69" s="211"/>
      <c r="J69" s="61"/>
      <c r="K69" s="211" t="s">
        <v>1159</v>
      </c>
      <c r="L69" s="211"/>
      <c r="M69" s="211" t="s">
        <v>766</v>
      </c>
      <c r="N69" s="211" t="s">
        <v>1502</v>
      </c>
      <c r="O69" s="222" t="s">
        <v>2126</v>
      </c>
      <c r="P69" s="195"/>
      <c r="Q69" s="193">
        <v>4.0999999999999996</v>
      </c>
      <c r="R69" s="56" t="s">
        <v>633</v>
      </c>
      <c r="S69" s="246" t="s">
        <v>868</v>
      </c>
      <c r="T69" s="246" t="s">
        <v>1092</v>
      </c>
      <c r="U69" s="246" t="s">
        <v>2680</v>
      </c>
      <c r="V69" s="268" t="s">
        <v>2591</v>
      </c>
      <c r="AA69" s="152">
        <f>IF(OR(J69="Fail",ISBLANK(J69)),INDEX('Issue Code Table'!C:C,MATCH(N:N,'Issue Code Table'!A:A,0)),IF(M69="Critical",6,IF(M69="Significant",5,IF(M69="Moderate",3,2))))</f>
        <v>5</v>
      </c>
    </row>
    <row r="70" spans="1:27" ht="114.75" x14ac:dyDescent="0.25">
      <c r="A70" s="246" t="s">
        <v>513</v>
      </c>
      <c r="B70" s="246" t="s">
        <v>757</v>
      </c>
      <c r="C70" s="253" t="s">
        <v>758</v>
      </c>
      <c r="D70" s="246" t="s">
        <v>1047</v>
      </c>
      <c r="E70" s="246" t="s">
        <v>222</v>
      </c>
      <c r="F70" s="246" t="s">
        <v>372</v>
      </c>
      <c r="G70" s="246" t="s">
        <v>960</v>
      </c>
      <c r="H70" s="247" t="s">
        <v>778</v>
      </c>
      <c r="I70" s="211"/>
      <c r="J70" s="61"/>
      <c r="K70" s="211" t="s">
        <v>1160</v>
      </c>
      <c r="L70" s="211"/>
      <c r="M70" s="211" t="s">
        <v>766</v>
      </c>
      <c r="N70" s="211" t="s">
        <v>1502</v>
      </c>
      <c r="O70" s="222" t="s">
        <v>2126</v>
      </c>
      <c r="P70" s="195"/>
      <c r="Q70" s="193">
        <v>4.0999999999999996</v>
      </c>
      <c r="R70" s="56" t="s">
        <v>634</v>
      </c>
      <c r="S70" s="246" t="s">
        <v>1387</v>
      </c>
      <c r="T70" s="246" t="s">
        <v>1093</v>
      </c>
      <c r="U70" s="246" t="s">
        <v>2681</v>
      </c>
      <c r="V70" s="268" t="s">
        <v>2590</v>
      </c>
      <c r="AA70" s="152">
        <f>IF(OR(J70="Fail",ISBLANK(J70)),INDEX('Issue Code Table'!C:C,MATCH(N:N,'Issue Code Table'!A:A,0)),IF(M70="Critical",6,IF(M70="Significant",5,IF(M70="Moderate",3,2))))</f>
        <v>5</v>
      </c>
    </row>
    <row r="71" spans="1:27" ht="89.25" x14ac:dyDescent="0.25">
      <c r="A71" s="246" t="s">
        <v>514</v>
      </c>
      <c r="B71" s="246" t="s">
        <v>757</v>
      </c>
      <c r="C71" s="253" t="s">
        <v>758</v>
      </c>
      <c r="D71" s="246" t="s">
        <v>1047</v>
      </c>
      <c r="E71" s="246" t="s">
        <v>223</v>
      </c>
      <c r="F71" s="246" t="s">
        <v>373</v>
      </c>
      <c r="G71" s="246" t="s">
        <v>961</v>
      </c>
      <c r="H71" s="247" t="s">
        <v>778</v>
      </c>
      <c r="I71" s="211"/>
      <c r="J71" s="61"/>
      <c r="K71" s="211" t="s">
        <v>1161</v>
      </c>
      <c r="L71" s="211"/>
      <c r="M71" s="211" t="s">
        <v>766</v>
      </c>
      <c r="N71" s="211" t="s">
        <v>1502</v>
      </c>
      <c r="O71" s="222" t="s">
        <v>2126</v>
      </c>
      <c r="P71" s="195"/>
      <c r="Q71" s="193">
        <v>4.0999999999999996</v>
      </c>
      <c r="R71" s="56" t="s">
        <v>635</v>
      </c>
      <c r="S71" s="246" t="s">
        <v>869</v>
      </c>
      <c r="T71" s="246" t="s">
        <v>1094</v>
      </c>
      <c r="U71" s="246" t="s">
        <v>2682</v>
      </c>
      <c r="V71" s="268" t="s">
        <v>2590</v>
      </c>
      <c r="AA71" s="152">
        <f>IF(OR(J71="Fail",ISBLANK(J71)),INDEX('Issue Code Table'!C:C,MATCH(N:N,'Issue Code Table'!A:A,0)),IF(M71="Critical",6,IF(M71="Significant",5,IF(M71="Moderate",3,2))))</f>
        <v>5</v>
      </c>
    </row>
    <row r="72" spans="1:27" ht="89.25" x14ac:dyDescent="0.25">
      <c r="A72" s="246" t="s">
        <v>744</v>
      </c>
      <c r="B72" s="246" t="s">
        <v>757</v>
      </c>
      <c r="C72" s="253" t="s">
        <v>758</v>
      </c>
      <c r="D72" s="246" t="s">
        <v>1047</v>
      </c>
      <c r="E72" s="246" t="s">
        <v>224</v>
      </c>
      <c r="F72" s="246" t="s">
        <v>374</v>
      </c>
      <c r="G72" s="246" t="s">
        <v>962</v>
      </c>
      <c r="H72" s="247" t="s">
        <v>778</v>
      </c>
      <c r="I72" s="211"/>
      <c r="J72" s="61"/>
      <c r="K72" s="211" t="s">
        <v>1162</v>
      </c>
      <c r="L72" s="211"/>
      <c r="M72" s="211" t="s">
        <v>766</v>
      </c>
      <c r="N72" s="211" t="s">
        <v>1502</v>
      </c>
      <c r="O72" s="222" t="s">
        <v>2126</v>
      </c>
      <c r="P72" s="195"/>
      <c r="Q72" s="193">
        <v>4.0999999999999996</v>
      </c>
      <c r="R72" s="56" t="s">
        <v>636</v>
      </c>
      <c r="S72" s="246" t="s">
        <v>1388</v>
      </c>
      <c r="T72" s="246" t="s">
        <v>1095</v>
      </c>
      <c r="U72" s="246" t="s">
        <v>2683</v>
      </c>
      <c r="V72" s="268" t="s">
        <v>2589</v>
      </c>
      <c r="AA72" s="152">
        <f>IF(OR(J72="Fail",ISBLANK(J72)),INDEX('Issue Code Table'!C:C,MATCH(N:N,'Issue Code Table'!A:A,0)),IF(M72="Critical",6,IF(M72="Significant",5,IF(M72="Moderate",3,2))))</f>
        <v>5</v>
      </c>
    </row>
    <row r="73" spans="1:27" ht="140.25" x14ac:dyDescent="0.25">
      <c r="A73" s="246" t="s">
        <v>515</v>
      </c>
      <c r="B73" s="246" t="s">
        <v>757</v>
      </c>
      <c r="C73" s="253" t="s">
        <v>758</v>
      </c>
      <c r="D73" s="246" t="s">
        <v>1047</v>
      </c>
      <c r="E73" s="246" t="s">
        <v>225</v>
      </c>
      <c r="F73" s="246" t="s">
        <v>375</v>
      </c>
      <c r="G73" s="246" t="s">
        <v>963</v>
      </c>
      <c r="H73" s="247" t="s">
        <v>778</v>
      </c>
      <c r="I73" s="211"/>
      <c r="J73" s="61"/>
      <c r="K73" s="211" t="s">
        <v>1163</v>
      </c>
      <c r="L73" s="211"/>
      <c r="M73" s="211" t="s">
        <v>766</v>
      </c>
      <c r="N73" s="211" t="s">
        <v>1502</v>
      </c>
      <c r="O73" s="222" t="s">
        <v>2126</v>
      </c>
      <c r="P73" s="195"/>
      <c r="Q73" s="193">
        <v>4.0999999999999996</v>
      </c>
      <c r="R73" s="56" t="s">
        <v>637</v>
      </c>
      <c r="S73" s="246" t="s">
        <v>1389</v>
      </c>
      <c r="T73" s="246" t="s">
        <v>1096</v>
      </c>
      <c r="U73" s="246" t="s">
        <v>2684</v>
      </c>
      <c r="V73" s="268" t="s">
        <v>2588</v>
      </c>
      <c r="AA73" s="152">
        <f>IF(OR(J73="Fail",ISBLANK(J73)),INDEX('Issue Code Table'!C:C,MATCH(N:N,'Issue Code Table'!A:A,0)),IF(M73="Critical",6,IF(M73="Significant",5,IF(M73="Moderate",3,2))))</f>
        <v>5</v>
      </c>
    </row>
    <row r="74" spans="1:27" ht="102" x14ac:dyDescent="0.25">
      <c r="A74" s="246" t="s">
        <v>516</v>
      </c>
      <c r="B74" s="246" t="s">
        <v>757</v>
      </c>
      <c r="C74" s="253" t="s">
        <v>758</v>
      </c>
      <c r="D74" s="246" t="s">
        <v>1047</v>
      </c>
      <c r="E74" s="246" t="s">
        <v>226</v>
      </c>
      <c r="F74" s="246" t="s">
        <v>376</v>
      </c>
      <c r="G74" s="246" t="s">
        <v>964</v>
      </c>
      <c r="H74" s="247" t="s">
        <v>778</v>
      </c>
      <c r="I74" s="211"/>
      <c r="J74" s="61"/>
      <c r="K74" s="211" t="s">
        <v>1164</v>
      </c>
      <c r="L74" s="211"/>
      <c r="M74" s="211" t="s">
        <v>766</v>
      </c>
      <c r="N74" s="211" t="s">
        <v>1502</v>
      </c>
      <c r="O74" s="222" t="s">
        <v>2126</v>
      </c>
      <c r="P74" s="195"/>
      <c r="Q74" s="193">
        <v>4.0999999999999996</v>
      </c>
      <c r="R74" s="56" t="s">
        <v>638</v>
      </c>
      <c r="S74" s="246" t="s">
        <v>1390</v>
      </c>
      <c r="T74" s="246" t="s">
        <v>1097</v>
      </c>
      <c r="U74" s="246" t="s">
        <v>2685</v>
      </c>
      <c r="V74" s="268" t="s">
        <v>2587</v>
      </c>
      <c r="AA74" s="152">
        <f>IF(OR(J74="Fail",ISBLANK(J74)),INDEX('Issue Code Table'!C:C,MATCH(N:N,'Issue Code Table'!A:A,0)),IF(M74="Critical",6,IF(M74="Significant",5,IF(M74="Moderate",3,2))))</f>
        <v>5</v>
      </c>
    </row>
    <row r="75" spans="1:27" ht="89.25" x14ac:dyDescent="0.25">
      <c r="A75" s="246" t="s">
        <v>517</v>
      </c>
      <c r="B75" s="246" t="s">
        <v>757</v>
      </c>
      <c r="C75" s="253" t="s">
        <v>758</v>
      </c>
      <c r="D75" s="246" t="s">
        <v>1047</v>
      </c>
      <c r="E75" s="246" t="s">
        <v>227</v>
      </c>
      <c r="F75" s="246" t="s">
        <v>377</v>
      </c>
      <c r="G75" s="246" t="s">
        <v>965</v>
      </c>
      <c r="H75" s="247" t="s">
        <v>778</v>
      </c>
      <c r="I75" s="211"/>
      <c r="J75" s="61"/>
      <c r="K75" s="211" t="s">
        <v>1184</v>
      </c>
      <c r="L75" s="211"/>
      <c r="M75" s="211" t="s">
        <v>766</v>
      </c>
      <c r="N75" s="211" t="s">
        <v>1502</v>
      </c>
      <c r="O75" s="222" t="s">
        <v>2126</v>
      </c>
      <c r="P75" s="195"/>
      <c r="Q75" s="193">
        <v>4.0999999999999996</v>
      </c>
      <c r="R75" s="56" t="s">
        <v>639</v>
      </c>
      <c r="S75" s="246" t="s">
        <v>870</v>
      </c>
      <c r="T75" s="246" t="s">
        <v>1098</v>
      </c>
      <c r="U75" s="246" t="s">
        <v>2686</v>
      </c>
      <c r="V75" s="268" t="s">
        <v>2586</v>
      </c>
      <c r="AA75" s="152">
        <f>IF(OR(J75="Fail",ISBLANK(J75)),INDEX('Issue Code Table'!C:C,MATCH(N:N,'Issue Code Table'!A:A,0)),IF(M75="Critical",6,IF(M75="Significant",5,IF(M75="Moderate",3,2))))</f>
        <v>5</v>
      </c>
    </row>
    <row r="76" spans="1:27" ht="89.25" x14ac:dyDescent="0.25">
      <c r="A76" s="246" t="s">
        <v>518</v>
      </c>
      <c r="B76" s="246" t="s">
        <v>757</v>
      </c>
      <c r="C76" s="253" t="s">
        <v>758</v>
      </c>
      <c r="D76" s="246" t="s">
        <v>1047</v>
      </c>
      <c r="E76" s="246" t="s">
        <v>228</v>
      </c>
      <c r="F76" s="246" t="s">
        <v>378</v>
      </c>
      <c r="G76" s="246" t="s">
        <v>966</v>
      </c>
      <c r="H76" s="247" t="s">
        <v>778</v>
      </c>
      <c r="I76" s="211"/>
      <c r="J76" s="61"/>
      <c r="K76" s="211" t="s">
        <v>1165</v>
      </c>
      <c r="L76" s="211"/>
      <c r="M76" s="211" t="s">
        <v>766</v>
      </c>
      <c r="N76" s="211" t="s">
        <v>1502</v>
      </c>
      <c r="O76" s="222" t="s">
        <v>2126</v>
      </c>
      <c r="P76" s="195"/>
      <c r="Q76" s="193">
        <v>4.0999999999999996</v>
      </c>
      <c r="R76" s="56" t="s">
        <v>640</v>
      </c>
      <c r="S76" s="246" t="s">
        <v>871</v>
      </c>
      <c r="T76" s="246" t="s">
        <v>1099</v>
      </c>
      <c r="U76" s="246" t="s">
        <v>2687</v>
      </c>
      <c r="V76" s="268" t="s">
        <v>2585</v>
      </c>
      <c r="AA76" s="152">
        <f>IF(OR(J76="Fail",ISBLANK(J76)),INDEX('Issue Code Table'!C:C,MATCH(N:N,'Issue Code Table'!A:A,0)),IF(M76="Critical",6,IF(M76="Significant",5,IF(M76="Moderate",3,2))))</f>
        <v>5</v>
      </c>
    </row>
    <row r="77" spans="1:27" ht="89.25" x14ac:dyDescent="0.25">
      <c r="A77" s="246" t="s">
        <v>519</v>
      </c>
      <c r="B77" s="246" t="s">
        <v>757</v>
      </c>
      <c r="C77" s="253" t="s">
        <v>758</v>
      </c>
      <c r="D77" s="246" t="s">
        <v>1047</v>
      </c>
      <c r="E77" s="246" t="s">
        <v>229</v>
      </c>
      <c r="F77" s="246" t="s">
        <v>379</v>
      </c>
      <c r="G77" s="246" t="s">
        <v>967</v>
      </c>
      <c r="H77" s="247" t="s">
        <v>778</v>
      </c>
      <c r="I77" s="211"/>
      <c r="J77" s="61"/>
      <c r="K77" s="211" t="s">
        <v>1166</v>
      </c>
      <c r="L77" s="211"/>
      <c r="M77" s="211" t="s">
        <v>766</v>
      </c>
      <c r="N77" s="211" t="s">
        <v>1502</v>
      </c>
      <c r="O77" s="222" t="s">
        <v>2126</v>
      </c>
      <c r="P77" s="195"/>
      <c r="Q77" s="193">
        <v>4.0999999999999996</v>
      </c>
      <c r="R77" s="56" t="s">
        <v>641</v>
      </c>
      <c r="S77" s="246" t="s">
        <v>2688</v>
      </c>
      <c r="T77" s="246" t="s">
        <v>1100</v>
      </c>
      <c r="U77" s="246" t="s">
        <v>2689</v>
      </c>
      <c r="V77" s="268" t="s">
        <v>2584</v>
      </c>
      <c r="AA77" s="152">
        <f>IF(OR(J77="Fail",ISBLANK(J77)),INDEX('Issue Code Table'!C:C,MATCH(N:N,'Issue Code Table'!A:A,0)),IF(M77="Critical",6,IF(M77="Significant",5,IF(M77="Moderate",3,2))))</f>
        <v>5</v>
      </c>
    </row>
    <row r="78" spans="1:27" ht="89.25" x14ac:dyDescent="0.25">
      <c r="A78" s="246" t="s">
        <v>520</v>
      </c>
      <c r="B78" s="246" t="s">
        <v>757</v>
      </c>
      <c r="C78" s="253" t="s">
        <v>758</v>
      </c>
      <c r="D78" s="246" t="s">
        <v>1047</v>
      </c>
      <c r="E78" s="246" t="s">
        <v>230</v>
      </c>
      <c r="F78" s="246" t="s">
        <v>380</v>
      </c>
      <c r="G78" s="246" t="s">
        <v>968</v>
      </c>
      <c r="H78" s="247" t="s">
        <v>778</v>
      </c>
      <c r="I78" s="211"/>
      <c r="J78" s="61"/>
      <c r="K78" s="211" t="s">
        <v>1185</v>
      </c>
      <c r="L78" s="211"/>
      <c r="M78" s="211" t="s">
        <v>766</v>
      </c>
      <c r="N78" s="211" t="s">
        <v>1502</v>
      </c>
      <c r="O78" s="222" t="s">
        <v>2126</v>
      </c>
      <c r="P78" s="195"/>
      <c r="Q78" s="193">
        <v>4.0999999999999996</v>
      </c>
      <c r="R78" s="56" t="s">
        <v>642</v>
      </c>
      <c r="S78" s="246" t="s">
        <v>2690</v>
      </c>
      <c r="T78" s="246" t="s">
        <v>1101</v>
      </c>
      <c r="U78" s="246" t="s">
        <v>2691</v>
      </c>
      <c r="V78" s="268" t="s">
        <v>2583</v>
      </c>
      <c r="AA78" s="152">
        <f>IF(OR(J78="Fail",ISBLANK(J78)),INDEX('Issue Code Table'!C:C,MATCH(N:N,'Issue Code Table'!A:A,0)),IF(M78="Critical",6,IF(M78="Significant",5,IF(M78="Moderate",3,2))))</f>
        <v>5</v>
      </c>
    </row>
    <row r="79" spans="1:27" ht="89.25" x14ac:dyDescent="0.25">
      <c r="A79" s="246" t="s">
        <v>521</v>
      </c>
      <c r="B79" s="246" t="s">
        <v>757</v>
      </c>
      <c r="C79" s="253" t="s">
        <v>758</v>
      </c>
      <c r="D79" s="246" t="s">
        <v>1047</v>
      </c>
      <c r="E79" s="246" t="s">
        <v>231</v>
      </c>
      <c r="F79" s="246" t="s">
        <v>381</v>
      </c>
      <c r="G79" s="246" t="s">
        <v>969</v>
      </c>
      <c r="H79" s="247" t="s">
        <v>778</v>
      </c>
      <c r="I79" s="211"/>
      <c r="J79" s="61"/>
      <c r="K79" s="211" t="s">
        <v>1186</v>
      </c>
      <c r="L79" s="211"/>
      <c r="M79" s="211" t="s">
        <v>766</v>
      </c>
      <c r="N79" s="211" t="s">
        <v>1502</v>
      </c>
      <c r="O79" s="222" t="s">
        <v>2126</v>
      </c>
      <c r="P79" s="195"/>
      <c r="Q79" s="193">
        <v>4.0999999999999996</v>
      </c>
      <c r="R79" s="56" t="s">
        <v>643</v>
      </c>
      <c r="S79" s="246" t="s">
        <v>872</v>
      </c>
      <c r="T79" s="246" t="s">
        <v>1102</v>
      </c>
      <c r="U79" s="246" t="s">
        <v>2692</v>
      </c>
      <c r="V79" s="268" t="s">
        <v>2582</v>
      </c>
      <c r="AA79" s="152">
        <f>IF(OR(J79="Fail",ISBLANK(J79)),INDEX('Issue Code Table'!C:C,MATCH(N:N,'Issue Code Table'!A:A,0)),IF(M79="Critical",6,IF(M79="Significant",5,IF(M79="Moderate",3,2))))</f>
        <v>5</v>
      </c>
    </row>
    <row r="80" spans="1:27" ht="89.25" x14ac:dyDescent="0.25">
      <c r="A80" s="246" t="s">
        <v>522</v>
      </c>
      <c r="B80" s="246" t="s">
        <v>757</v>
      </c>
      <c r="C80" s="253" t="s">
        <v>758</v>
      </c>
      <c r="D80" s="246" t="s">
        <v>1047</v>
      </c>
      <c r="E80" s="246" t="s">
        <v>232</v>
      </c>
      <c r="F80" s="246" t="s">
        <v>382</v>
      </c>
      <c r="G80" s="246" t="s">
        <v>970</v>
      </c>
      <c r="H80" s="247" t="s">
        <v>778</v>
      </c>
      <c r="I80" s="211"/>
      <c r="J80" s="61"/>
      <c r="K80" s="211" t="s">
        <v>1187</v>
      </c>
      <c r="L80" s="211"/>
      <c r="M80" s="211" t="s">
        <v>766</v>
      </c>
      <c r="N80" s="211" t="s">
        <v>1502</v>
      </c>
      <c r="O80" s="222" t="s">
        <v>2126</v>
      </c>
      <c r="P80" s="195"/>
      <c r="Q80" s="193">
        <v>4.0999999999999996</v>
      </c>
      <c r="R80" s="56" t="s">
        <v>644</v>
      </c>
      <c r="S80" s="246" t="s">
        <v>873</v>
      </c>
      <c r="T80" s="246" t="s">
        <v>1103</v>
      </c>
      <c r="U80" s="246" t="s">
        <v>2693</v>
      </c>
      <c r="V80" s="268" t="s">
        <v>2581</v>
      </c>
      <c r="AA80" s="152">
        <f>IF(OR(J80="Fail",ISBLANK(J80)),INDEX('Issue Code Table'!C:C,MATCH(N:N,'Issue Code Table'!A:A,0)),IF(M80="Critical",6,IF(M80="Significant",5,IF(M80="Moderate",3,2))))</f>
        <v>5</v>
      </c>
    </row>
    <row r="81" spans="1:27" ht="89.25" x14ac:dyDescent="0.25">
      <c r="A81" s="246" t="s">
        <v>523</v>
      </c>
      <c r="B81" s="246" t="s">
        <v>757</v>
      </c>
      <c r="C81" s="253" t="s">
        <v>758</v>
      </c>
      <c r="D81" s="246" t="s">
        <v>1047</v>
      </c>
      <c r="E81" s="246" t="s">
        <v>233</v>
      </c>
      <c r="F81" s="246" t="s">
        <v>383</v>
      </c>
      <c r="G81" s="246" t="s">
        <v>971</v>
      </c>
      <c r="H81" s="247" t="s">
        <v>778</v>
      </c>
      <c r="I81" s="211"/>
      <c r="J81" s="61"/>
      <c r="K81" s="211" t="s">
        <v>1188</v>
      </c>
      <c r="L81" s="211"/>
      <c r="M81" s="211" t="s">
        <v>766</v>
      </c>
      <c r="N81" s="211" t="s">
        <v>1502</v>
      </c>
      <c r="O81" s="222" t="s">
        <v>2126</v>
      </c>
      <c r="P81" s="195"/>
      <c r="Q81" s="193">
        <v>4.0999999999999996</v>
      </c>
      <c r="R81" s="56" t="s">
        <v>645</v>
      </c>
      <c r="S81" s="246" t="s">
        <v>1391</v>
      </c>
      <c r="T81" s="246" t="s">
        <v>1104</v>
      </c>
      <c r="U81" s="246" t="s">
        <v>2694</v>
      </c>
      <c r="V81" s="268" t="s">
        <v>2580</v>
      </c>
      <c r="AA81" s="152">
        <f>IF(OR(J81="Fail",ISBLANK(J81)),INDEX('Issue Code Table'!C:C,MATCH(N:N,'Issue Code Table'!A:A,0)),IF(M81="Critical",6,IF(M81="Significant",5,IF(M81="Moderate",3,2))))</f>
        <v>5</v>
      </c>
    </row>
    <row r="82" spans="1:27" ht="89.25" x14ac:dyDescent="0.25">
      <c r="A82" s="246" t="s">
        <v>524</v>
      </c>
      <c r="B82" s="246" t="s">
        <v>757</v>
      </c>
      <c r="C82" s="253" t="s">
        <v>758</v>
      </c>
      <c r="D82" s="246" t="s">
        <v>1047</v>
      </c>
      <c r="E82" s="246" t="s">
        <v>234</v>
      </c>
      <c r="F82" s="246" t="s">
        <v>384</v>
      </c>
      <c r="G82" s="246" t="s">
        <v>972</v>
      </c>
      <c r="H82" s="247" t="s">
        <v>778</v>
      </c>
      <c r="I82" s="211"/>
      <c r="J82" s="61"/>
      <c r="K82" s="211" t="s">
        <v>1189</v>
      </c>
      <c r="L82" s="211"/>
      <c r="M82" s="211" t="s">
        <v>766</v>
      </c>
      <c r="N82" s="211" t="s">
        <v>1502</v>
      </c>
      <c r="O82" s="222" t="s">
        <v>2126</v>
      </c>
      <c r="P82" s="195"/>
      <c r="Q82" s="193">
        <v>4.0999999999999996</v>
      </c>
      <c r="R82" s="56" t="s">
        <v>646</v>
      </c>
      <c r="S82" s="246" t="s">
        <v>1392</v>
      </c>
      <c r="T82" s="246" t="s">
        <v>1105</v>
      </c>
      <c r="U82" s="246" t="s">
        <v>2695</v>
      </c>
      <c r="V82" s="268" t="s">
        <v>2579</v>
      </c>
      <c r="AA82" s="152">
        <f>IF(OR(J82="Fail",ISBLANK(J82)),INDEX('Issue Code Table'!C:C,MATCH(N:N,'Issue Code Table'!A:A,0)),IF(M82="Critical",6,IF(M82="Significant",5,IF(M82="Moderate",3,2))))</f>
        <v>5</v>
      </c>
    </row>
    <row r="83" spans="1:27" ht="89.25" x14ac:dyDescent="0.25">
      <c r="A83" s="246" t="s">
        <v>525</v>
      </c>
      <c r="B83" s="246" t="s">
        <v>757</v>
      </c>
      <c r="C83" s="253" t="s">
        <v>758</v>
      </c>
      <c r="D83" s="246" t="s">
        <v>1047</v>
      </c>
      <c r="E83" s="246" t="s">
        <v>235</v>
      </c>
      <c r="F83" s="246" t="s">
        <v>385</v>
      </c>
      <c r="G83" s="246" t="s">
        <v>973</v>
      </c>
      <c r="H83" s="247" t="s">
        <v>778</v>
      </c>
      <c r="I83" s="211"/>
      <c r="J83" s="61"/>
      <c r="K83" s="211" t="s">
        <v>1190</v>
      </c>
      <c r="L83" s="211"/>
      <c r="M83" s="211" t="s">
        <v>766</v>
      </c>
      <c r="N83" s="211" t="s">
        <v>1502</v>
      </c>
      <c r="O83" s="222" t="s">
        <v>2126</v>
      </c>
      <c r="P83" s="195"/>
      <c r="Q83" s="193">
        <v>4.0999999999999996</v>
      </c>
      <c r="R83" s="56" t="s">
        <v>647</v>
      </c>
      <c r="S83" s="246" t="s">
        <v>1393</v>
      </c>
      <c r="T83" s="246" t="s">
        <v>1106</v>
      </c>
      <c r="U83" s="246" t="s">
        <v>2696</v>
      </c>
      <c r="V83" s="268" t="s">
        <v>2578</v>
      </c>
      <c r="AA83" s="152">
        <f>IF(OR(J83="Fail",ISBLANK(J83)),INDEX('Issue Code Table'!C:C,MATCH(N:N,'Issue Code Table'!A:A,0)),IF(M83="Critical",6,IF(M83="Significant",5,IF(M83="Moderate",3,2))))</f>
        <v>5</v>
      </c>
    </row>
    <row r="84" spans="1:27" ht="89.25" x14ac:dyDescent="0.25">
      <c r="A84" s="246" t="s">
        <v>526</v>
      </c>
      <c r="B84" s="246" t="s">
        <v>757</v>
      </c>
      <c r="C84" s="253" t="s">
        <v>758</v>
      </c>
      <c r="D84" s="246" t="s">
        <v>1047</v>
      </c>
      <c r="E84" s="246" t="s">
        <v>236</v>
      </c>
      <c r="F84" s="246" t="s">
        <v>386</v>
      </c>
      <c r="G84" s="246" t="s">
        <v>974</v>
      </c>
      <c r="H84" s="247" t="s">
        <v>778</v>
      </c>
      <c r="I84" s="211"/>
      <c r="J84" s="61"/>
      <c r="K84" s="211" t="s">
        <v>1191</v>
      </c>
      <c r="L84" s="211"/>
      <c r="M84" s="211" t="s">
        <v>766</v>
      </c>
      <c r="N84" s="211" t="s">
        <v>1502</v>
      </c>
      <c r="O84" s="222" t="s">
        <v>2126</v>
      </c>
      <c r="P84" s="195"/>
      <c r="Q84" s="193">
        <v>4.0999999999999996</v>
      </c>
      <c r="R84" s="56" t="s">
        <v>648</v>
      </c>
      <c r="S84" s="246" t="s">
        <v>1394</v>
      </c>
      <c r="T84" s="246" t="s">
        <v>1107</v>
      </c>
      <c r="U84" s="246" t="s">
        <v>2697</v>
      </c>
      <c r="V84" s="268" t="s">
        <v>2540</v>
      </c>
      <c r="AA84" s="152">
        <f>IF(OR(J84="Fail",ISBLANK(J84)),INDEX('Issue Code Table'!C:C,MATCH(N:N,'Issue Code Table'!A:A,0)),IF(M84="Critical",6,IF(M84="Significant",5,IF(M84="Moderate",3,2))))</f>
        <v>5</v>
      </c>
    </row>
    <row r="85" spans="1:27" ht="89.25" x14ac:dyDescent="0.25">
      <c r="A85" s="246" t="s">
        <v>527</v>
      </c>
      <c r="B85" s="246" t="s">
        <v>757</v>
      </c>
      <c r="C85" s="253" t="s">
        <v>758</v>
      </c>
      <c r="D85" s="246" t="s">
        <v>1047</v>
      </c>
      <c r="E85" s="246" t="s">
        <v>237</v>
      </c>
      <c r="F85" s="246" t="s">
        <v>387</v>
      </c>
      <c r="G85" s="246" t="s">
        <v>975</v>
      </c>
      <c r="H85" s="247" t="s">
        <v>778</v>
      </c>
      <c r="I85" s="211"/>
      <c r="J85" s="61"/>
      <c r="K85" s="211" t="s">
        <v>1192</v>
      </c>
      <c r="L85" s="211"/>
      <c r="M85" s="211" t="s">
        <v>766</v>
      </c>
      <c r="N85" s="211" t="s">
        <v>1502</v>
      </c>
      <c r="O85" s="222" t="s">
        <v>2126</v>
      </c>
      <c r="P85" s="195"/>
      <c r="Q85" s="193">
        <v>4.0999999999999996</v>
      </c>
      <c r="R85" s="56" t="s">
        <v>649</v>
      </c>
      <c r="S85" s="246" t="s">
        <v>1395</v>
      </c>
      <c r="T85" s="246" t="s">
        <v>1108</v>
      </c>
      <c r="U85" s="246" t="s">
        <v>2698</v>
      </c>
      <c r="V85" s="268" t="s">
        <v>2577</v>
      </c>
      <c r="AA85" s="152">
        <f>IF(OR(J85="Fail",ISBLANK(J85)),INDEX('Issue Code Table'!C:C,MATCH(N:N,'Issue Code Table'!A:A,0)),IF(M85="Critical",6,IF(M85="Significant",5,IF(M85="Moderate",3,2))))</f>
        <v>5</v>
      </c>
    </row>
    <row r="86" spans="1:27" ht="89.25" x14ac:dyDescent="0.25">
      <c r="A86" s="246" t="s">
        <v>528</v>
      </c>
      <c r="B86" s="246" t="s">
        <v>757</v>
      </c>
      <c r="C86" s="253" t="s">
        <v>758</v>
      </c>
      <c r="D86" s="246" t="s">
        <v>1047</v>
      </c>
      <c r="E86" s="246" t="s">
        <v>238</v>
      </c>
      <c r="F86" s="246" t="s">
        <v>388</v>
      </c>
      <c r="G86" s="246" t="s">
        <v>976</v>
      </c>
      <c r="H86" s="247" t="s">
        <v>778</v>
      </c>
      <c r="I86" s="211"/>
      <c r="J86" s="61"/>
      <c r="K86" s="211" t="s">
        <v>1193</v>
      </c>
      <c r="L86" s="211"/>
      <c r="M86" s="211" t="s">
        <v>766</v>
      </c>
      <c r="N86" s="211" t="s">
        <v>1502</v>
      </c>
      <c r="O86" s="222" t="s">
        <v>2126</v>
      </c>
      <c r="P86" s="195"/>
      <c r="Q86" s="193">
        <v>4.0999999999999996</v>
      </c>
      <c r="R86" s="56" t="s">
        <v>650</v>
      </c>
      <c r="S86" s="246" t="s">
        <v>1396</v>
      </c>
      <c r="T86" s="246" t="s">
        <v>1109</v>
      </c>
      <c r="U86" s="246" t="s">
        <v>2699</v>
      </c>
      <c r="V86" s="268" t="s">
        <v>2576</v>
      </c>
      <c r="AA86" s="152">
        <f>IF(OR(J86="Fail",ISBLANK(J86)),INDEX('Issue Code Table'!C:C,MATCH(N:N,'Issue Code Table'!A:A,0)),IF(M86="Critical",6,IF(M86="Significant",5,IF(M86="Moderate",3,2))))</f>
        <v>5</v>
      </c>
    </row>
    <row r="87" spans="1:27" ht="89.25" x14ac:dyDescent="0.25">
      <c r="A87" s="246" t="s">
        <v>529</v>
      </c>
      <c r="B87" s="246" t="s">
        <v>757</v>
      </c>
      <c r="C87" s="253" t="s">
        <v>758</v>
      </c>
      <c r="D87" s="246" t="s">
        <v>1047</v>
      </c>
      <c r="E87" s="246" t="s">
        <v>239</v>
      </c>
      <c r="F87" s="246" t="s">
        <v>389</v>
      </c>
      <c r="G87" s="246" t="s">
        <v>977</v>
      </c>
      <c r="H87" s="247" t="s">
        <v>778</v>
      </c>
      <c r="I87" s="211"/>
      <c r="J87" s="61"/>
      <c r="K87" s="211" t="s">
        <v>1194</v>
      </c>
      <c r="L87" s="211"/>
      <c r="M87" s="211" t="s">
        <v>766</v>
      </c>
      <c r="N87" s="211" t="s">
        <v>1502</v>
      </c>
      <c r="O87" s="222" t="s">
        <v>2126</v>
      </c>
      <c r="P87" s="195"/>
      <c r="Q87" s="193">
        <v>4.0999999999999996</v>
      </c>
      <c r="R87" s="56" t="s">
        <v>651</v>
      </c>
      <c r="S87" s="246" t="s">
        <v>1397</v>
      </c>
      <c r="T87" s="246" t="s">
        <v>1110</v>
      </c>
      <c r="U87" s="246" t="s">
        <v>2700</v>
      </c>
      <c r="V87" s="268" t="s">
        <v>2575</v>
      </c>
      <c r="AA87" s="152">
        <f>IF(OR(J87="Fail",ISBLANK(J87)),INDEX('Issue Code Table'!C:C,MATCH(N:N,'Issue Code Table'!A:A,0)),IF(M87="Critical",6,IF(M87="Significant",5,IF(M87="Moderate",3,2))))</f>
        <v>5</v>
      </c>
    </row>
    <row r="88" spans="1:27" ht="89.25" x14ac:dyDescent="0.25">
      <c r="A88" s="246" t="s">
        <v>530</v>
      </c>
      <c r="B88" s="246" t="s">
        <v>757</v>
      </c>
      <c r="C88" s="253" t="s">
        <v>758</v>
      </c>
      <c r="D88" s="246" t="s">
        <v>1047</v>
      </c>
      <c r="E88" s="246" t="s">
        <v>240</v>
      </c>
      <c r="F88" s="246" t="s">
        <v>390</v>
      </c>
      <c r="G88" s="246" t="s">
        <v>978</v>
      </c>
      <c r="H88" s="247" t="s">
        <v>778</v>
      </c>
      <c r="I88" s="211"/>
      <c r="J88" s="61"/>
      <c r="K88" s="211" t="s">
        <v>1195</v>
      </c>
      <c r="L88" s="211"/>
      <c r="M88" s="211" t="s">
        <v>766</v>
      </c>
      <c r="N88" s="211" t="s">
        <v>1502</v>
      </c>
      <c r="O88" s="222" t="s">
        <v>2126</v>
      </c>
      <c r="P88" s="195"/>
      <c r="Q88" s="193">
        <v>4.2</v>
      </c>
      <c r="R88" s="56" t="s">
        <v>652</v>
      </c>
      <c r="S88" s="246" t="s">
        <v>874</v>
      </c>
      <c r="T88" s="246" t="s">
        <v>1111</v>
      </c>
      <c r="U88" s="246" t="s">
        <v>2701</v>
      </c>
      <c r="V88" s="268" t="s">
        <v>2574</v>
      </c>
      <c r="AA88" s="152">
        <f>IF(OR(J88="Fail",ISBLANK(J88)),INDEX('Issue Code Table'!C:C,MATCH(N:N,'Issue Code Table'!A:A,0)),IF(M88="Critical",6,IF(M88="Significant",5,IF(M88="Moderate",3,2))))</f>
        <v>5</v>
      </c>
    </row>
    <row r="89" spans="1:27" ht="102" x14ac:dyDescent="0.25">
      <c r="A89" s="246" t="s">
        <v>531</v>
      </c>
      <c r="B89" s="246" t="s">
        <v>757</v>
      </c>
      <c r="C89" s="253" t="s">
        <v>758</v>
      </c>
      <c r="D89" s="246" t="s">
        <v>1047</v>
      </c>
      <c r="E89" s="246" t="s">
        <v>241</v>
      </c>
      <c r="F89" s="246" t="s">
        <v>391</v>
      </c>
      <c r="G89" s="246" t="s">
        <v>979</v>
      </c>
      <c r="H89" s="247" t="s">
        <v>778</v>
      </c>
      <c r="I89" s="211"/>
      <c r="J89" s="61"/>
      <c r="K89" s="211" t="s">
        <v>1196</v>
      </c>
      <c r="L89" s="211"/>
      <c r="M89" s="211" t="s">
        <v>766</v>
      </c>
      <c r="N89" s="211" t="s">
        <v>1502</v>
      </c>
      <c r="O89" s="222" t="s">
        <v>2126</v>
      </c>
      <c r="P89" s="195"/>
      <c r="Q89" s="193">
        <v>4.2</v>
      </c>
      <c r="R89" s="56" t="s">
        <v>653</v>
      </c>
      <c r="S89" s="246" t="s">
        <v>875</v>
      </c>
      <c r="T89" s="246" t="s">
        <v>1097</v>
      </c>
      <c r="U89" s="246" t="s">
        <v>2702</v>
      </c>
      <c r="V89" s="268" t="s">
        <v>2573</v>
      </c>
      <c r="AA89" s="152">
        <f>IF(OR(J89="Fail",ISBLANK(J89)),INDEX('Issue Code Table'!C:C,MATCH(N:N,'Issue Code Table'!A:A,0)),IF(M89="Critical",6,IF(M89="Significant",5,IF(M89="Moderate",3,2))))</f>
        <v>5</v>
      </c>
    </row>
    <row r="90" spans="1:27" ht="89.25" x14ac:dyDescent="0.25">
      <c r="A90" s="246" t="s">
        <v>532</v>
      </c>
      <c r="B90" s="246" t="s">
        <v>757</v>
      </c>
      <c r="C90" s="253" t="s">
        <v>758</v>
      </c>
      <c r="D90" s="246" t="s">
        <v>1047</v>
      </c>
      <c r="E90" s="246" t="s">
        <v>242</v>
      </c>
      <c r="F90" s="246" t="s">
        <v>392</v>
      </c>
      <c r="G90" s="246" t="s">
        <v>980</v>
      </c>
      <c r="H90" s="247" t="s">
        <v>778</v>
      </c>
      <c r="I90" s="211"/>
      <c r="J90" s="61"/>
      <c r="K90" s="211" t="s">
        <v>1197</v>
      </c>
      <c r="L90" s="211"/>
      <c r="M90" s="211" t="s">
        <v>766</v>
      </c>
      <c r="N90" s="211" t="s">
        <v>1502</v>
      </c>
      <c r="O90" s="222" t="s">
        <v>2126</v>
      </c>
      <c r="P90" s="195"/>
      <c r="Q90" s="193">
        <v>4.2</v>
      </c>
      <c r="R90" s="56" t="s">
        <v>654</v>
      </c>
      <c r="S90" s="246" t="s">
        <v>876</v>
      </c>
      <c r="T90" s="246" t="s">
        <v>1112</v>
      </c>
      <c r="U90" s="246" t="s">
        <v>2703</v>
      </c>
      <c r="V90" s="268" t="s">
        <v>2572</v>
      </c>
      <c r="AA90" s="152">
        <f>IF(OR(J90="Fail",ISBLANK(J90)),INDEX('Issue Code Table'!C:C,MATCH(N:N,'Issue Code Table'!A:A,0)),IF(M90="Critical",6,IF(M90="Significant",5,IF(M90="Moderate",3,2))))</f>
        <v>5</v>
      </c>
    </row>
    <row r="91" spans="1:27" ht="89.25" x14ac:dyDescent="0.25">
      <c r="A91" s="246" t="s">
        <v>533</v>
      </c>
      <c r="B91" s="246" t="s">
        <v>757</v>
      </c>
      <c r="C91" s="253" t="s">
        <v>758</v>
      </c>
      <c r="D91" s="246" t="s">
        <v>1047</v>
      </c>
      <c r="E91" s="246" t="s">
        <v>243</v>
      </c>
      <c r="F91" s="246" t="s">
        <v>393</v>
      </c>
      <c r="G91" s="246" t="s">
        <v>981</v>
      </c>
      <c r="H91" s="247" t="s">
        <v>778</v>
      </c>
      <c r="I91" s="211"/>
      <c r="J91" s="61"/>
      <c r="K91" s="211" t="s">
        <v>1198</v>
      </c>
      <c r="L91" s="211"/>
      <c r="M91" s="211" t="s">
        <v>766</v>
      </c>
      <c r="N91" s="211" t="s">
        <v>1502</v>
      </c>
      <c r="O91" s="222" t="s">
        <v>2126</v>
      </c>
      <c r="P91" s="195"/>
      <c r="Q91" s="193">
        <v>4.2</v>
      </c>
      <c r="R91" s="56" t="s">
        <v>655</v>
      </c>
      <c r="S91" s="246" t="s">
        <v>877</v>
      </c>
      <c r="T91" s="246" t="s">
        <v>1113</v>
      </c>
      <c r="U91" s="246" t="s">
        <v>2704</v>
      </c>
      <c r="V91" s="268" t="s">
        <v>2571</v>
      </c>
      <c r="AA91" s="152">
        <f>IF(OR(J91="Fail",ISBLANK(J91)),INDEX('Issue Code Table'!C:C,MATCH(N:N,'Issue Code Table'!A:A,0)),IF(M91="Critical",6,IF(M91="Significant",5,IF(M91="Moderate",3,2))))</f>
        <v>5</v>
      </c>
    </row>
    <row r="92" spans="1:27" ht="89.25" x14ac:dyDescent="0.25">
      <c r="A92" s="246" t="s">
        <v>534</v>
      </c>
      <c r="B92" s="246" t="s">
        <v>757</v>
      </c>
      <c r="C92" s="253" t="s">
        <v>758</v>
      </c>
      <c r="D92" s="246" t="s">
        <v>1047</v>
      </c>
      <c r="E92" s="246" t="s">
        <v>244</v>
      </c>
      <c r="F92" s="246" t="s">
        <v>394</v>
      </c>
      <c r="G92" s="246" t="s">
        <v>982</v>
      </c>
      <c r="H92" s="247" t="s">
        <v>778</v>
      </c>
      <c r="I92" s="211"/>
      <c r="J92" s="61"/>
      <c r="K92" s="211" t="s">
        <v>1199</v>
      </c>
      <c r="L92" s="211"/>
      <c r="M92" s="211" t="s">
        <v>766</v>
      </c>
      <c r="N92" s="211" t="s">
        <v>1502</v>
      </c>
      <c r="O92" s="222" t="s">
        <v>2126</v>
      </c>
      <c r="P92" s="195"/>
      <c r="Q92" s="193">
        <v>4.2</v>
      </c>
      <c r="R92" s="56" t="s">
        <v>656</v>
      </c>
      <c r="S92" s="246" t="s">
        <v>878</v>
      </c>
      <c r="T92" s="246" t="s">
        <v>1114</v>
      </c>
      <c r="U92" s="246" t="s">
        <v>2705</v>
      </c>
      <c r="V92" s="268" t="s">
        <v>2570</v>
      </c>
      <c r="AA92" s="152">
        <f>IF(OR(J92="Fail",ISBLANK(J92)),INDEX('Issue Code Table'!C:C,MATCH(N:N,'Issue Code Table'!A:A,0)),IF(M92="Critical",6,IF(M92="Significant",5,IF(M92="Moderate",3,2))))</f>
        <v>5</v>
      </c>
    </row>
    <row r="93" spans="1:27" ht="89.25" x14ac:dyDescent="0.25">
      <c r="A93" s="246" t="s">
        <v>535</v>
      </c>
      <c r="B93" s="246" t="s">
        <v>757</v>
      </c>
      <c r="C93" s="253" t="s">
        <v>758</v>
      </c>
      <c r="D93" s="246" t="s">
        <v>1047</v>
      </c>
      <c r="E93" s="246" t="s">
        <v>245</v>
      </c>
      <c r="F93" s="246" t="s">
        <v>395</v>
      </c>
      <c r="G93" s="246" t="s">
        <v>983</v>
      </c>
      <c r="H93" s="247" t="s">
        <v>778</v>
      </c>
      <c r="I93" s="211"/>
      <c r="J93" s="61"/>
      <c r="K93" s="211" t="s">
        <v>1200</v>
      </c>
      <c r="L93" s="211"/>
      <c r="M93" s="211" t="s">
        <v>766</v>
      </c>
      <c r="N93" s="211" t="s">
        <v>1502</v>
      </c>
      <c r="O93" s="222" t="s">
        <v>2126</v>
      </c>
      <c r="P93" s="195"/>
      <c r="Q93" s="193">
        <v>4.2</v>
      </c>
      <c r="R93" s="56" t="s">
        <v>657</v>
      </c>
      <c r="S93" s="246" t="s">
        <v>879</v>
      </c>
      <c r="T93" s="246" t="s">
        <v>1115</v>
      </c>
      <c r="U93" s="246" t="s">
        <v>2706</v>
      </c>
      <c r="V93" s="268" t="s">
        <v>2569</v>
      </c>
      <c r="AA93" s="152">
        <f>IF(OR(J93="Fail",ISBLANK(J93)),INDEX('Issue Code Table'!C:C,MATCH(N:N,'Issue Code Table'!A:A,0)),IF(M93="Critical",6,IF(M93="Significant",5,IF(M93="Moderate",3,2))))</f>
        <v>5</v>
      </c>
    </row>
    <row r="94" spans="1:27" ht="89.25" x14ac:dyDescent="0.25">
      <c r="A94" s="246" t="s">
        <v>536</v>
      </c>
      <c r="B94" s="246" t="s">
        <v>757</v>
      </c>
      <c r="C94" s="253" t="s">
        <v>758</v>
      </c>
      <c r="D94" s="246" t="s">
        <v>1047</v>
      </c>
      <c r="E94" s="246" t="s">
        <v>246</v>
      </c>
      <c r="F94" s="246" t="s">
        <v>396</v>
      </c>
      <c r="G94" s="246" t="s">
        <v>984</v>
      </c>
      <c r="H94" s="247" t="s">
        <v>778</v>
      </c>
      <c r="I94" s="211"/>
      <c r="J94" s="61"/>
      <c r="K94" s="211" t="s">
        <v>1181</v>
      </c>
      <c r="L94" s="211"/>
      <c r="M94" s="211" t="s">
        <v>766</v>
      </c>
      <c r="N94" s="211" t="s">
        <v>1502</v>
      </c>
      <c r="O94" s="222" t="s">
        <v>2126</v>
      </c>
      <c r="P94" s="195"/>
      <c r="Q94" s="193">
        <v>4.2</v>
      </c>
      <c r="R94" s="56" t="s">
        <v>658</v>
      </c>
      <c r="S94" s="246" t="s">
        <v>880</v>
      </c>
      <c r="T94" s="246" t="s">
        <v>1116</v>
      </c>
      <c r="U94" s="246" t="s">
        <v>2707</v>
      </c>
      <c r="V94" s="268" t="s">
        <v>2568</v>
      </c>
      <c r="AA94" s="152">
        <f>IF(OR(J94="Fail",ISBLANK(J94)),INDEX('Issue Code Table'!C:C,MATCH(N:N,'Issue Code Table'!A:A,0)),IF(M94="Critical",6,IF(M94="Significant",5,IF(M94="Moderate",3,2))))</f>
        <v>5</v>
      </c>
    </row>
    <row r="95" spans="1:27" ht="89.25" x14ac:dyDescent="0.25">
      <c r="A95" s="246" t="s">
        <v>745</v>
      </c>
      <c r="B95" s="246" t="s">
        <v>757</v>
      </c>
      <c r="C95" s="253" t="s">
        <v>758</v>
      </c>
      <c r="D95" s="246" t="s">
        <v>1047</v>
      </c>
      <c r="E95" s="246" t="s">
        <v>247</v>
      </c>
      <c r="F95" s="246" t="s">
        <v>397</v>
      </c>
      <c r="G95" s="246" t="s">
        <v>985</v>
      </c>
      <c r="H95" s="247" t="s">
        <v>778</v>
      </c>
      <c r="I95" s="211"/>
      <c r="J95" s="61"/>
      <c r="K95" s="211" t="s">
        <v>1180</v>
      </c>
      <c r="L95" s="211"/>
      <c r="M95" s="211" t="s">
        <v>766</v>
      </c>
      <c r="N95" s="211" t="s">
        <v>1502</v>
      </c>
      <c r="O95" s="222" t="s">
        <v>2126</v>
      </c>
      <c r="P95" s="195"/>
      <c r="Q95" s="193">
        <v>4.2</v>
      </c>
      <c r="R95" s="56" t="s">
        <v>659</v>
      </c>
      <c r="S95" s="246" t="s">
        <v>881</v>
      </c>
      <c r="T95" s="246" t="s">
        <v>1117</v>
      </c>
      <c r="U95" s="246" t="s">
        <v>2708</v>
      </c>
      <c r="V95" s="268" t="s">
        <v>2567</v>
      </c>
      <c r="AA95" s="152">
        <f>IF(OR(J95="Fail",ISBLANK(J95)),INDEX('Issue Code Table'!C:C,MATCH(N:N,'Issue Code Table'!A:A,0)),IF(M95="Critical",6,IF(M95="Significant",5,IF(M95="Moderate",3,2))))</f>
        <v>5</v>
      </c>
    </row>
    <row r="96" spans="1:27" ht="89.25" x14ac:dyDescent="0.25">
      <c r="A96" s="246" t="s">
        <v>537</v>
      </c>
      <c r="B96" s="246" t="s">
        <v>757</v>
      </c>
      <c r="C96" s="253" t="s">
        <v>758</v>
      </c>
      <c r="D96" s="246" t="s">
        <v>1047</v>
      </c>
      <c r="E96" s="246" t="s">
        <v>246</v>
      </c>
      <c r="F96" s="246" t="s">
        <v>396</v>
      </c>
      <c r="G96" s="246" t="s">
        <v>984</v>
      </c>
      <c r="H96" s="247" t="s">
        <v>778</v>
      </c>
      <c r="I96" s="211"/>
      <c r="J96" s="61"/>
      <c r="K96" s="211" t="s">
        <v>1181</v>
      </c>
      <c r="L96" s="211"/>
      <c r="M96" s="211" t="s">
        <v>766</v>
      </c>
      <c r="N96" s="211" t="s">
        <v>1502</v>
      </c>
      <c r="O96" s="222" t="s">
        <v>2126</v>
      </c>
      <c r="P96" s="195"/>
      <c r="Q96" s="193">
        <v>4.2</v>
      </c>
      <c r="R96" s="56" t="s">
        <v>660</v>
      </c>
      <c r="S96" s="246" t="s">
        <v>882</v>
      </c>
      <c r="T96" s="246" t="s">
        <v>1116</v>
      </c>
      <c r="U96" s="246" t="s">
        <v>2709</v>
      </c>
      <c r="V96" s="268" t="s">
        <v>2566</v>
      </c>
      <c r="AA96" s="152">
        <f>IF(OR(J96="Fail",ISBLANK(J96)),INDEX('Issue Code Table'!C:C,MATCH(N:N,'Issue Code Table'!A:A,0)),IF(M96="Critical",6,IF(M96="Significant",5,IF(M96="Moderate",3,2))))</f>
        <v>5</v>
      </c>
    </row>
    <row r="97" spans="1:27" ht="89.25" x14ac:dyDescent="0.25">
      <c r="A97" s="246" t="s">
        <v>538</v>
      </c>
      <c r="B97" s="246" t="s">
        <v>757</v>
      </c>
      <c r="C97" s="253" t="s">
        <v>758</v>
      </c>
      <c r="D97" s="246" t="s">
        <v>1047</v>
      </c>
      <c r="E97" s="246" t="s">
        <v>248</v>
      </c>
      <c r="F97" s="246" t="s">
        <v>398</v>
      </c>
      <c r="G97" s="246" t="s">
        <v>986</v>
      </c>
      <c r="H97" s="247" t="s">
        <v>778</v>
      </c>
      <c r="I97" s="211"/>
      <c r="J97" s="61"/>
      <c r="K97" s="211" t="s">
        <v>1182</v>
      </c>
      <c r="L97" s="211"/>
      <c r="M97" s="211" t="s">
        <v>766</v>
      </c>
      <c r="N97" s="211" t="s">
        <v>1502</v>
      </c>
      <c r="O97" s="222" t="s">
        <v>2126</v>
      </c>
      <c r="P97" s="195"/>
      <c r="Q97" s="193">
        <v>4.2</v>
      </c>
      <c r="R97" s="56" t="s">
        <v>661</v>
      </c>
      <c r="S97" s="246" t="s">
        <v>883</v>
      </c>
      <c r="T97" s="246" t="s">
        <v>1118</v>
      </c>
      <c r="U97" s="246" t="s">
        <v>2710</v>
      </c>
      <c r="V97" s="268" t="s">
        <v>2565</v>
      </c>
      <c r="AA97" s="152">
        <f>IF(OR(J97="Fail",ISBLANK(J97)),INDEX('Issue Code Table'!C:C,MATCH(N:N,'Issue Code Table'!A:A,0)),IF(M97="Critical",6,IF(M97="Significant",5,IF(M97="Moderate",3,2))))</f>
        <v>5</v>
      </c>
    </row>
    <row r="98" spans="1:27" ht="89.25" x14ac:dyDescent="0.25">
      <c r="A98" s="246" t="s">
        <v>539</v>
      </c>
      <c r="B98" s="246" t="s">
        <v>757</v>
      </c>
      <c r="C98" s="253" t="s">
        <v>758</v>
      </c>
      <c r="D98" s="246" t="s">
        <v>1047</v>
      </c>
      <c r="E98" s="246" t="s">
        <v>249</v>
      </c>
      <c r="F98" s="246" t="s">
        <v>399</v>
      </c>
      <c r="G98" s="246" t="s">
        <v>987</v>
      </c>
      <c r="H98" s="247" t="s">
        <v>778</v>
      </c>
      <c r="I98" s="211"/>
      <c r="J98" s="61"/>
      <c r="K98" s="211" t="s">
        <v>1183</v>
      </c>
      <c r="L98" s="211"/>
      <c r="M98" s="211" t="s">
        <v>766</v>
      </c>
      <c r="N98" s="211" t="s">
        <v>1502</v>
      </c>
      <c r="O98" s="222" t="s">
        <v>2126</v>
      </c>
      <c r="P98" s="195"/>
      <c r="Q98" s="193">
        <v>4.2</v>
      </c>
      <c r="R98" s="56" t="s">
        <v>662</v>
      </c>
      <c r="S98" s="246" t="s">
        <v>884</v>
      </c>
      <c r="T98" s="246" t="s">
        <v>1119</v>
      </c>
      <c r="U98" s="246" t="s">
        <v>2711</v>
      </c>
      <c r="V98" s="268" t="s">
        <v>2564</v>
      </c>
      <c r="AA98" s="152">
        <f>IF(OR(J98="Fail",ISBLANK(J98)),INDEX('Issue Code Table'!C:C,MATCH(N:N,'Issue Code Table'!A:A,0)),IF(M98="Critical",6,IF(M98="Significant",5,IF(M98="Moderate",3,2))))</f>
        <v>5</v>
      </c>
    </row>
    <row r="99" spans="1:27" ht="89.25" x14ac:dyDescent="0.25">
      <c r="A99" s="246" t="s">
        <v>540</v>
      </c>
      <c r="B99" s="246" t="s">
        <v>757</v>
      </c>
      <c r="C99" s="253" t="s">
        <v>758</v>
      </c>
      <c r="D99" s="246" t="s">
        <v>1047</v>
      </c>
      <c r="E99" s="246" t="s">
        <v>250</v>
      </c>
      <c r="F99" s="246" t="s">
        <v>400</v>
      </c>
      <c r="G99" s="246" t="s">
        <v>988</v>
      </c>
      <c r="H99" s="247" t="s">
        <v>778</v>
      </c>
      <c r="I99" s="211"/>
      <c r="J99" s="61"/>
      <c r="K99" s="211" t="s">
        <v>1179</v>
      </c>
      <c r="L99" s="211"/>
      <c r="M99" s="211" t="s">
        <v>766</v>
      </c>
      <c r="N99" s="211" t="s">
        <v>1502</v>
      </c>
      <c r="O99" s="222" t="s">
        <v>2126</v>
      </c>
      <c r="P99" s="195"/>
      <c r="Q99" s="193">
        <v>4.2</v>
      </c>
      <c r="R99" s="56" t="s">
        <v>663</v>
      </c>
      <c r="S99" s="246" t="s">
        <v>885</v>
      </c>
      <c r="T99" s="246" t="s">
        <v>1120</v>
      </c>
      <c r="U99" s="246" t="s">
        <v>2712</v>
      </c>
      <c r="V99" s="268" t="s">
        <v>2563</v>
      </c>
      <c r="AA99" s="152">
        <f>IF(OR(J99="Fail",ISBLANK(J99)),INDEX('Issue Code Table'!C:C,MATCH(N:N,'Issue Code Table'!A:A,0)),IF(M99="Critical",6,IF(M99="Significant",5,IF(M99="Moderate",3,2))))</f>
        <v>5</v>
      </c>
    </row>
    <row r="100" spans="1:27" ht="102" x14ac:dyDescent="0.25">
      <c r="A100" s="246" t="s">
        <v>541</v>
      </c>
      <c r="B100" s="246" t="s">
        <v>757</v>
      </c>
      <c r="C100" s="253" t="s">
        <v>758</v>
      </c>
      <c r="D100" s="246" t="s">
        <v>1047</v>
      </c>
      <c r="E100" s="246" t="s">
        <v>251</v>
      </c>
      <c r="F100" s="246" t="s">
        <v>401</v>
      </c>
      <c r="G100" s="246" t="s">
        <v>989</v>
      </c>
      <c r="H100" s="247" t="s">
        <v>778</v>
      </c>
      <c r="I100" s="211"/>
      <c r="J100" s="61"/>
      <c r="K100" s="211" t="s">
        <v>1178</v>
      </c>
      <c r="L100" s="211"/>
      <c r="M100" s="211" t="s">
        <v>766</v>
      </c>
      <c r="N100" s="211" t="s">
        <v>1502</v>
      </c>
      <c r="O100" s="222" t="s">
        <v>2126</v>
      </c>
      <c r="P100" s="195"/>
      <c r="Q100" s="193">
        <v>4.2</v>
      </c>
      <c r="R100" s="56" t="s">
        <v>664</v>
      </c>
      <c r="S100" s="246" t="s">
        <v>886</v>
      </c>
      <c r="T100" s="246" t="s">
        <v>1121</v>
      </c>
      <c r="U100" s="246" t="s">
        <v>2713</v>
      </c>
      <c r="V100" s="268" t="s">
        <v>2562</v>
      </c>
      <c r="AA100" s="152">
        <f>IF(OR(J100="Fail",ISBLANK(J100)),INDEX('Issue Code Table'!C:C,MATCH(N:N,'Issue Code Table'!A:A,0)),IF(M100="Critical",6,IF(M100="Significant",5,IF(M100="Moderate",3,2))))</f>
        <v>5</v>
      </c>
    </row>
    <row r="101" spans="1:27" ht="89.25" x14ac:dyDescent="0.25">
      <c r="A101" s="246" t="s">
        <v>542</v>
      </c>
      <c r="B101" s="246" t="s">
        <v>757</v>
      </c>
      <c r="C101" s="253" t="s">
        <v>758</v>
      </c>
      <c r="D101" s="246" t="s">
        <v>1047</v>
      </c>
      <c r="E101" s="246" t="s">
        <v>252</v>
      </c>
      <c r="F101" s="246" t="s">
        <v>402</v>
      </c>
      <c r="G101" s="246" t="s">
        <v>990</v>
      </c>
      <c r="H101" s="247" t="s">
        <v>778</v>
      </c>
      <c r="I101" s="211"/>
      <c r="J101" s="61"/>
      <c r="K101" s="211" t="s">
        <v>1177</v>
      </c>
      <c r="L101" s="211"/>
      <c r="M101" s="211" t="s">
        <v>766</v>
      </c>
      <c r="N101" s="211" t="s">
        <v>1502</v>
      </c>
      <c r="O101" s="222" t="s">
        <v>2126</v>
      </c>
      <c r="P101" s="195"/>
      <c r="Q101" s="193">
        <v>4.2</v>
      </c>
      <c r="R101" s="56" t="s">
        <v>665</v>
      </c>
      <c r="S101" s="246" t="s">
        <v>887</v>
      </c>
      <c r="T101" s="246" t="s">
        <v>1122</v>
      </c>
      <c r="U101" s="246" t="s">
        <v>2714</v>
      </c>
      <c r="V101" s="268" t="s">
        <v>2561</v>
      </c>
      <c r="AA101" s="152">
        <f>IF(OR(J101="Fail",ISBLANK(J101)),INDEX('Issue Code Table'!C:C,MATCH(N:N,'Issue Code Table'!A:A,0)),IF(M101="Critical",6,IF(M101="Significant",5,IF(M101="Moderate",3,2))))</f>
        <v>5</v>
      </c>
    </row>
    <row r="102" spans="1:27" ht="89.25" x14ac:dyDescent="0.25">
      <c r="A102" s="246" t="s">
        <v>543</v>
      </c>
      <c r="B102" s="246" t="s">
        <v>757</v>
      </c>
      <c r="C102" s="253" t="s">
        <v>758</v>
      </c>
      <c r="D102" s="246" t="s">
        <v>1047</v>
      </c>
      <c r="E102" s="246" t="s">
        <v>253</v>
      </c>
      <c r="F102" s="246" t="s">
        <v>403</v>
      </c>
      <c r="G102" s="246" t="s">
        <v>991</v>
      </c>
      <c r="H102" s="247" t="s">
        <v>778</v>
      </c>
      <c r="I102" s="211"/>
      <c r="J102" s="61"/>
      <c r="K102" s="211" t="s">
        <v>1176</v>
      </c>
      <c r="L102" s="211"/>
      <c r="M102" s="211" t="s">
        <v>766</v>
      </c>
      <c r="N102" s="211" t="s">
        <v>1502</v>
      </c>
      <c r="O102" s="222" t="s">
        <v>2126</v>
      </c>
      <c r="P102" s="195"/>
      <c r="Q102" s="193">
        <v>4.2</v>
      </c>
      <c r="R102" s="56" t="s">
        <v>666</v>
      </c>
      <c r="S102" s="246" t="s">
        <v>888</v>
      </c>
      <c r="T102" s="246" t="s">
        <v>1123</v>
      </c>
      <c r="U102" s="246" t="s">
        <v>2715</v>
      </c>
      <c r="V102" s="268" t="s">
        <v>2716</v>
      </c>
      <c r="AA102" s="152">
        <f>IF(OR(J102="Fail",ISBLANK(J102)),INDEX('Issue Code Table'!C:C,MATCH(N:N,'Issue Code Table'!A:A,0)),IF(M102="Critical",6,IF(M102="Significant",5,IF(M102="Moderate",3,2))))</f>
        <v>5</v>
      </c>
    </row>
    <row r="103" spans="1:27" ht="89.25" x14ac:dyDescent="0.25">
      <c r="A103" s="246" t="s">
        <v>544</v>
      </c>
      <c r="B103" s="246" t="s">
        <v>757</v>
      </c>
      <c r="C103" s="253" t="s">
        <v>758</v>
      </c>
      <c r="D103" s="246" t="s">
        <v>1047</v>
      </c>
      <c r="E103" s="246" t="s">
        <v>254</v>
      </c>
      <c r="F103" s="246" t="s">
        <v>404</v>
      </c>
      <c r="G103" s="246" t="s">
        <v>992</v>
      </c>
      <c r="H103" s="247" t="s">
        <v>778</v>
      </c>
      <c r="I103" s="211"/>
      <c r="J103" s="61"/>
      <c r="K103" s="211" t="s">
        <v>1167</v>
      </c>
      <c r="L103" s="211"/>
      <c r="M103" s="211" t="s">
        <v>766</v>
      </c>
      <c r="N103" s="211" t="s">
        <v>776</v>
      </c>
      <c r="O103" s="222" t="s">
        <v>1943</v>
      </c>
      <c r="P103" s="195"/>
      <c r="Q103" s="193">
        <v>4.3</v>
      </c>
      <c r="R103" s="56" t="s">
        <v>667</v>
      </c>
      <c r="S103" s="246" t="s">
        <v>889</v>
      </c>
      <c r="T103" s="246" t="s">
        <v>1124</v>
      </c>
      <c r="U103" s="246" t="s">
        <v>2717</v>
      </c>
      <c r="V103" s="268" t="s">
        <v>2539</v>
      </c>
      <c r="AA103" s="152">
        <f>IF(OR(J103="Fail",ISBLANK(J103)),INDEX('Issue Code Table'!C:C,MATCH(N:N,'Issue Code Table'!A:A,0)),IF(M103="Critical",6,IF(M103="Significant",5,IF(M103="Moderate",3,2))))</f>
        <v>5</v>
      </c>
    </row>
    <row r="104" spans="1:27" ht="89.25" x14ac:dyDescent="0.25">
      <c r="A104" s="246" t="s">
        <v>545</v>
      </c>
      <c r="B104" s="246" t="s">
        <v>757</v>
      </c>
      <c r="C104" s="253" t="s">
        <v>758</v>
      </c>
      <c r="D104" s="246" t="s">
        <v>1047</v>
      </c>
      <c r="E104" s="246" t="s">
        <v>255</v>
      </c>
      <c r="F104" s="246" t="s">
        <v>405</v>
      </c>
      <c r="G104" s="246" t="s">
        <v>993</v>
      </c>
      <c r="H104" s="247" t="s">
        <v>778</v>
      </c>
      <c r="I104" s="211"/>
      <c r="J104" s="61"/>
      <c r="K104" s="211" t="s">
        <v>1168</v>
      </c>
      <c r="L104" s="211"/>
      <c r="M104" s="211" t="s">
        <v>766</v>
      </c>
      <c r="N104" s="211" t="s">
        <v>776</v>
      </c>
      <c r="O104" s="222" t="s">
        <v>1943</v>
      </c>
      <c r="P104" s="195"/>
      <c r="Q104" s="193">
        <v>4.3</v>
      </c>
      <c r="R104" s="56" t="s">
        <v>668</v>
      </c>
      <c r="S104" s="246" t="s">
        <v>1399</v>
      </c>
      <c r="T104" s="246" t="s">
        <v>1125</v>
      </c>
      <c r="U104" s="246" t="s">
        <v>2718</v>
      </c>
      <c r="V104" s="268" t="s">
        <v>2538</v>
      </c>
      <c r="AA104" s="152">
        <f>IF(OR(J104="Fail",ISBLANK(J104)),INDEX('Issue Code Table'!C:C,MATCH(N:N,'Issue Code Table'!A:A,0)),IF(M104="Critical",6,IF(M104="Significant",5,IF(M104="Moderate",3,2))))</f>
        <v>5</v>
      </c>
    </row>
    <row r="105" spans="1:27" ht="102" x14ac:dyDescent="0.25">
      <c r="A105" s="246" t="s">
        <v>546</v>
      </c>
      <c r="B105" s="246" t="s">
        <v>757</v>
      </c>
      <c r="C105" s="253" t="s">
        <v>758</v>
      </c>
      <c r="D105" s="246" t="s">
        <v>1047</v>
      </c>
      <c r="E105" s="246" t="s">
        <v>256</v>
      </c>
      <c r="F105" s="246" t="s">
        <v>406</v>
      </c>
      <c r="G105" s="246" t="s">
        <v>994</v>
      </c>
      <c r="H105" s="247" t="s">
        <v>778</v>
      </c>
      <c r="I105" s="211"/>
      <c r="J105" s="61"/>
      <c r="K105" s="211" t="s">
        <v>1169</v>
      </c>
      <c r="L105" s="211"/>
      <c r="M105" s="211" t="s">
        <v>767</v>
      </c>
      <c r="N105" s="211" t="s">
        <v>839</v>
      </c>
      <c r="O105" s="222" t="s">
        <v>1948</v>
      </c>
      <c r="P105" s="195"/>
      <c r="Q105" s="193">
        <v>4.3</v>
      </c>
      <c r="R105" s="56" t="s">
        <v>669</v>
      </c>
      <c r="S105" s="246" t="s">
        <v>1398</v>
      </c>
      <c r="T105" s="246" t="s">
        <v>1126</v>
      </c>
      <c r="U105" s="246" t="s">
        <v>2719</v>
      </c>
      <c r="V105" s="268"/>
      <c r="AA105" s="152">
        <f>IF(OR(J105="Fail",ISBLANK(J105)),INDEX('Issue Code Table'!C:C,MATCH(N:N,'Issue Code Table'!A:A,0)),IF(M105="Critical",6,IF(M105="Significant",5,IF(M105="Moderate",3,2))))</f>
        <v>4</v>
      </c>
    </row>
    <row r="106" spans="1:27" ht="89.25" x14ac:dyDescent="0.25">
      <c r="A106" s="246" t="s">
        <v>547</v>
      </c>
      <c r="B106" s="246" t="s">
        <v>757</v>
      </c>
      <c r="C106" s="253" t="s">
        <v>758</v>
      </c>
      <c r="D106" s="246" t="s">
        <v>1047</v>
      </c>
      <c r="E106" s="246" t="s">
        <v>257</v>
      </c>
      <c r="F106" s="246" t="s">
        <v>407</v>
      </c>
      <c r="G106" s="246" t="s">
        <v>995</v>
      </c>
      <c r="H106" s="247" t="s">
        <v>778</v>
      </c>
      <c r="I106" s="211"/>
      <c r="J106" s="61"/>
      <c r="K106" s="211" t="s">
        <v>1170</v>
      </c>
      <c r="L106" s="211"/>
      <c r="M106" s="211" t="s">
        <v>766</v>
      </c>
      <c r="N106" s="211" t="s">
        <v>776</v>
      </c>
      <c r="O106" s="222" t="s">
        <v>1943</v>
      </c>
      <c r="P106" s="195"/>
      <c r="Q106" s="193">
        <v>4.3</v>
      </c>
      <c r="R106" s="56" t="s">
        <v>670</v>
      </c>
      <c r="S106" s="246" t="s">
        <v>1400</v>
      </c>
      <c r="T106" s="246" t="s">
        <v>1127</v>
      </c>
      <c r="U106" s="246" t="s">
        <v>2720</v>
      </c>
      <c r="V106" s="268" t="s">
        <v>2537</v>
      </c>
      <c r="AA106" s="152">
        <f>IF(OR(J106="Fail",ISBLANK(J106)),INDEX('Issue Code Table'!C:C,MATCH(N:N,'Issue Code Table'!A:A,0)),IF(M106="Critical",6,IF(M106="Significant",5,IF(M106="Moderate",3,2))))</f>
        <v>5</v>
      </c>
    </row>
    <row r="107" spans="1:27" ht="102" x14ac:dyDescent="0.25">
      <c r="A107" s="246" t="s">
        <v>548</v>
      </c>
      <c r="B107" s="246" t="s">
        <v>757</v>
      </c>
      <c r="C107" s="253" t="s">
        <v>758</v>
      </c>
      <c r="D107" s="246" t="s">
        <v>1047</v>
      </c>
      <c r="E107" s="246" t="s">
        <v>258</v>
      </c>
      <c r="F107" s="246" t="s">
        <v>408</v>
      </c>
      <c r="G107" s="246" t="s">
        <v>996</v>
      </c>
      <c r="H107" s="247" t="s">
        <v>778</v>
      </c>
      <c r="I107" s="211"/>
      <c r="J107" s="61"/>
      <c r="K107" s="211" t="s">
        <v>1171</v>
      </c>
      <c r="L107" s="211"/>
      <c r="M107" s="211" t="s">
        <v>766</v>
      </c>
      <c r="N107" s="211" t="s">
        <v>776</v>
      </c>
      <c r="O107" s="222" t="s">
        <v>1943</v>
      </c>
      <c r="P107" s="195"/>
      <c r="Q107" s="193">
        <v>4.3</v>
      </c>
      <c r="R107" s="56" t="s">
        <v>671</v>
      </c>
      <c r="S107" s="246" t="s">
        <v>1401</v>
      </c>
      <c r="T107" s="246" t="s">
        <v>1128</v>
      </c>
      <c r="U107" s="246" t="s">
        <v>2721</v>
      </c>
      <c r="V107" s="268" t="s">
        <v>2536</v>
      </c>
      <c r="AA107" s="152">
        <f>IF(OR(J107="Fail",ISBLANK(J107)),INDEX('Issue Code Table'!C:C,MATCH(N:N,'Issue Code Table'!A:A,0)),IF(M107="Critical",6,IF(M107="Significant",5,IF(M107="Moderate",3,2))))</f>
        <v>5</v>
      </c>
    </row>
    <row r="108" spans="1:27" ht="127.5" x14ac:dyDescent="0.25">
      <c r="A108" s="246" t="s">
        <v>549</v>
      </c>
      <c r="B108" s="246" t="s">
        <v>757</v>
      </c>
      <c r="C108" s="253" t="s">
        <v>758</v>
      </c>
      <c r="D108" s="246" t="s">
        <v>1047</v>
      </c>
      <c r="E108" s="246" t="s">
        <v>259</v>
      </c>
      <c r="F108" s="246" t="s">
        <v>409</v>
      </c>
      <c r="G108" s="246" t="s">
        <v>997</v>
      </c>
      <c r="H108" s="247" t="s">
        <v>778</v>
      </c>
      <c r="I108" s="211"/>
      <c r="J108" s="61"/>
      <c r="K108" s="211" t="s">
        <v>1172</v>
      </c>
      <c r="L108" s="211"/>
      <c r="M108" s="211" t="s">
        <v>766</v>
      </c>
      <c r="N108" s="211" t="s">
        <v>776</v>
      </c>
      <c r="O108" s="222" t="s">
        <v>1943</v>
      </c>
      <c r="P108" s="195"/>
      <c r="Q108" s="193">
        <v>4.3</v>
      </c>
      <c r="R108" s="56" t="s">
        <v>672</v>
      </c>
      <c r="S108" s="246" t="s">
        <v>1402</v>
      </c>
      <c r="T108" s="246" t="s">
        <v>1129</v>
      </c>
      <c r="U108" s="246" t="s">
        <v>2722</v>
      </c>
      <c r="V108" s="268" t="s">
        <v>2535</v>
      </c>
      <c r="AA108" s="152">
        <f>IF(OR(J108="Fail",ISBLANK(J108)),INDEX('Issue Code Table'!C:C,MATCH(N:N,'Issue Code Table'!A:A,0)),IF(M108="Critical",6,IF(M108="Significant",5,IF(M108="Moderate",3,2))))</f>
        <v>5</v>
      </c>
    </row>
    <row r="109" spans="1:27" ht="89.25" x14ac:dyDescent="0.25">
      <c r="A109" s="246" t="s">
        <v>550</v>
      </c>
      <c r="B109" s="246" t="s">
        <v>757</v>
      </c>
      <c r="C109" s="253" t="s">
        <v>758</v>
      </c>
      <c r="D109" s="246" t="s">
        <v>1047</v>
      </c>
      <c r="E109" s="246" t="s">
        <v>260</v>
      </c>
      <c r="F109" s="246" t="s">
        <v>410</v>
      </c>
      <c r="G109" s="246" t="s">
        <v>998</v>
      </c>
      <c r="H109" s="247" t="s">
        <v>778</v>
      </c>
      <c r="I109" s="211"/>
      <c r="J109" s="61"/>
      <c r="K109" s="211" t="s">
        <v>1173</v>
      </c>
      <c r="L109" s="211"/>
      <c r="M109" s="211" t="s">
        <v>766</v>
      </c>
      <c r="N109" s="211" t="s">
        <v>776</v>
      </c>
      <c r="O109" s="222" t="s">
        <v>1943</v>
      </c>
      <c r="P109" s="195"/>
      <c r="Q109" s="193">
        <v>4.3</v>
      </c>
      <c r="R109" s="56" t="s">
        <v>673</v>
      </c>
      <c r="S109" s="246" t="s">
        <v>1403</v>
      </c>
      <c r="T109" s="246" t="s">
        <v>1130</v>
      </c>
      <c r="U109" s="246" t="s">
        <v>2723</v>
      </c>
      <c r="V109" s="268" t="s">
        <v>2534</v>
      </c>
      <c r="AA109" s="152">
        <f>IF(OR(J109="Fail",ISBLANK(J109)),INDEX('Issue Code Table'!C:C,MATCH(N:N,'Issue Code Table'!A:A,0)),IF(M109="Critical",6,IF(M109="Significant",5,IF(M109="Moderate",3,2))))</f>
        <v>5</v>
      </c>
    </row>
    <row r="110" spans="1:27" ht="102" x14ac:dyDescent="0.25">
      <c r="A110" s="246" t="s">
        <v>551</v>
      </c>
      <c r="B110" s="246" t="s">
        <v>757</v>
      </c>
      <c r="C110" s="253" t="s">
        <v>758</v>
      </c>
      <c r="D110" s="246" t="s">
        <v>1047</v>
      </c>
      <c r="E110" s="246" t="s">
        <v>261</v>
      </c>
      <c r="F110" s="246" t="s">
        <v>411</v>
      </c>
      <c r="G110" s="246" t="s">
        <v>999</v>
      </c>
      <c r="H110" s="247" t="s">
        <v>778</v>
      </c>
      <c r="I110" s="211"/>
      <c r="J110" s="61"/>
      <c r="K110" s="211" t="s">
        <v>1174</v>
      </c>
      <c r="L110" s="211"/>
      <c r="M110" s="211" t="s">
        <v>766</v>
      </c>
      <c r="N110" s="211" t="s">
        <v>776</v>
      </c>
      <c r="O110" s="222" t="s">
        <v>1943</v>
      </c>
      <c r="P110" s="195"/>
      <c r="Q110" s="193">
        <v>4.3</v>
      </c>
      <c r="R110" s="56" t="s">
        <v>674</v>
      </c>
      <c r="S110" s="246" t="s">
        <v>1404</v>
      </c>
      <c r="T110" s="246" t="s">
        <v>1131</v>
      </c>
      <c r="U110" s="246" t="s">
        <v>2724</v>
      </c>
      <c r="V110" s="268" t="s">
        <v>2533</v>
      </c>
      <c r="AA110" s="152">
        <f>IF(OR(J110="Fail",ISBLANK(J110)),INDEX('Issue Code Table'!C:C,MATCH(N:N,'Issue Code Table'!A:A,0)),IF(M110="Critical",6,IF(M110="Significant",5,IF(M110="Moderate",3,2))))</f>
        <v>5</v>
      </c>
    </row>
    <row r="111" spans="1:27" ht="102" x14ac:dyDescent="0.25">
      <c r="A111" s="246" t="s">
        <v>746</v>
      </c>
      <c r="B111" s="246" t="s">
        <v>757</v>
      </c>
      <c r="C111" s="253" t="s">
        <v>758</v>
      </c>
      <c r="D111" s="246" t="s">
        <v>1047</v>
      </c>
      <c r="E111" s="246" t="s">
        <v>2725</v>
      </c>
      <c r="F111" s="246" t="s">
        <v>412</v>
      </c>
      <c r="G111" s="246" t="s">
        <v>1000</v>
      </c>
      <c r="H111" s="247" t="s">
        <v>778</v>
      </c>
      <c r="I111" s="211"/>
      <c r="J111" s="61"/>
      <c r="K111" s="211" t="s">
        <v>2726</v>
      </c>
      <c r="L111" s="211"/>
      <c r="M111" s="211" t="s">
        <v>766</v>
      </c>
      <c r="N111" s="211" t="s">
        <v>776</v>
      </c>
      <c r="O111" s="222" t="s">
        <v>1943</v>
      </c>
      <c r="P111" s="195"/>
      <c r="Q111" s="193">
        <v>4.3</v>
      </c>
      <c r="R111" s="56" t="s">
        <v>675</v>
      </c>
      <c r="S111" s="246" t="s">
        <v>1405</v>
      </c>
      <c r="T111" s="246" t="s">
        <v>1132</v>
      </c>
      <c r="U111" s="246" t="s">
        <v>2727</v>
      </c>
      <c r="V111" s="268" t="s">
        <v>2532</v>
      </c>
      <c r="AA111" s="152">
        <f>IF(OR(J111="Fail",ISBLANK(J111)),INDEX('Issue Code Table'!C:C,MATCH(N:N,'Issue Code Table'!A:A,0)),IF(M111="Critical",6,IF(M111="Significant",5,IF(M111="Moderate",3,2))))</f>
        <v>5</v>
      </c>
    </row>
    <row r="112" spans="1:27" ht="102" x14ac:dyDescent="0.25">
      <c r="A112" s="246" t="s">
        <v>552</v>
      </c>
      <c r="B112" s="246" t="s">
        <v>757</v>
      </c>
      <c r="C112" s="253" t="s">
        <v>758</v>
      </c>
      <c r="D112" s="246" t="s">
        <v>1047</v>
      </c>
      <c r="E112" s="246" t="s">
        <v>262</v>
      </c>
      <c r="F112" s="246" t="s">
        <v>413</v>
      </c>
      <c r="G112" s="246" t="s">
        <v>1001</v>
      </c>
      <c r="H112" s="247" t="s">
        <v>778</v>
      </c>
      <c r="I112" s="211"/>
      <c r="J112" s="61"/>
      <c r="K112" s="211" t="s">
        <v>1175</v>
      </c>
      <c r="L112" s="211"/>
      <c r="M112" s="211" t="s">
        <v>766</v>
      </c>
      <c r="N112" s="211" t="s">
        <v>776</v>
      </c>
      <c r="O112" s="222" t="s">
        <v>1943</v>
      </c>
      <c r="P112" s="195"/>
      <c r="Q112" s="193">
        <v>4.3</v>
      </c>
      <c r="R112" s="56" t="s">
        <v>676</v>
      </c>
      <c r="S112" s="246" t="s">
        <v>1406</v>
      </c>
      <c r="T112" s="246" t="s">
        <v>1133</v>
      </c>
      <c r="U112" s="246" t="s">
        <v>2728</v>
      </c>
      <c r="V112" s="268" t="s">
        <v>2531</v>
      </c>
      <c r="AA112" s="152">
        <f>IF(OR(J112="Fail",ISBLANK(J112)),INDEX('Issue Code Table'!C:C,MATCH(N:N,'Issue Code Table'!A:A,0)),IF(M112="Critical",6,IF(M112="Significant",5,IF(M112="Moderate",3,2))))</f>
        <v>5</v>
      </c>
    </row>
    <row r="113" spans="1:27" ht="89.25" x14ac:dyDescent="0.25">
      <c r="A113" s="246" t="s">
        <v>553</v>
      </c>
      <c r="B113" s="246" t="s">
        <v>757</v>
      </c>
      <c r="C113" s="253" t="s">
        <v>758</v>
      </c>
      <c r="D113" s="246" t="s">
        <v>1047</v>
      </c>
      <c r="E113" s="246" t="s">
        <v>2729</v>
      </c>
      <c r="F113" s="246" t="s">
        <v>414</v>
      </c>
      <c r="G113" s="246" t="s">
        <v>1002</v>
      </c>
      <c r="H113" s="247" t="s">
        <v>778</v>
      </c>
      <c r="I113" s="211"/>
      <c r="J113" s="61"/>
      <c r="K113" s="211" t="s">
        <v>2730</v>
      </c>
      <c r="L113" s="211"/>
      <c r="M113" s="211" t="s">
        <v>766</v>
      </c>
      <c r="N113" s="211" t="s">
        <v>776</v>
      </c>
      <c r="O113" s="222" t="s">
        <v>1943</v>
      </c>
      <c r="P113" s="195"/>
      <c r="Q113" s="193">
        <v>4.3</v>
      </c>
      <c r="R113" s="56" t="s">
        <v>677</v>
      </c>
      <c r="S113" s="246" t="s">
        <v>1407</v>
      </c>
      <c r="T113" s="246" t="s">
        <v>1134</v>
      </c>
      <c r="U113" s="246" t="s">
        <v>2731</v>
      </c>
      <c r="V113" s="268" t="s">
        <v>2530</v>
      </c>
      <c r="AA113" s="152">
        <f>IF(OR(J113="Fail",ISBLANK(J113)),INDEX('Issue Code Table'!C:C,MATCH(N:N,'Issue Code Table'!A:A,0)),IF(M113="Critical",6,IF(M113="Significant",5,IF(M113="Moderate",3,2))))</f>
        <v>5</v>
      </c>
    </row>
    <row r="114" spans="1:27" ht="89.25" x14ac:dyDescent="0.25">
      <c r="A114" s="246" t="s">
        <v>554</v>
      </c>
      <c r="B114" s="254" t="s">
        <v>757</v>
      </c>
      <c r="C114" s="255" t="s">
        <v>758</v>
      </c>
      <c r="D114" s="246" t="s">
        <v>101</v>
      </c>
      <c r="E114" s="246" t="s">
        <v>263</v>
      </c>
      <c r="F114" s="246" t="s">
        <v>415</v>
      </c>
      <c r="G114" s="246" t="s">
        <v>1003</v>
      </c>
      <c r="H114" s="247" t="s">
        <v>778</v>
      </c>
      <c r="I114" s="211"/>
      <c r="J114" s="61"/>
      <c r="K114" s="211" t="s">
        <v>1201</v>
      </c>
      <c r="L114" s="211"/>
      <c r="M114" s="211" t="s">
        <v>766</v>
      </c>
      <c r="N114" s="211" t="s">
        <v>776</v>
      </c>
      <c r="O114" s="222" t="s">
        <v>1943</v>
      </c>
      <c r="P114" s="195"/>
      <c r="Q114" s="193">
        <v>4.4000000000000004</v>
      </c>
      <c r="R114" s="56" t="s">
        <v>678</v>
      </c>
      <c r="S114" s="246" t="s">
        <v>1408</v>
      </c>
      <c r="T114" s="246" t="s">
        <v>1135</v>
      </c>
      <c r="U114" s="246" t="s">
        <v>2732</v>
      </c>
      <c r="V114" s="268" t="s">
        <v>2529</v>
      </c>
      <c r="AA114" s="152">
        <f>IF(OR(J114="Fail",ISBLANK(J114)),INDEX('Issue Code Table'!C:C,MATCH(N:N,'Issue Code Table'!A:A,0)),IF(M114="Critical",6,IF(M114="Significant",5,IF(M114="Moderate",3,2))))</f>
        <v>5</v>
      </c>
    </row>
    <row r="115" spans="1:27" ht="89.25" x14ac:dyDescent="0.25">
      <c r="A115" s="246" t="s">
        <v>555</v>
      </c>
      <c r="B115" s="254" t="s">
        <v>757</v>
      </c>
      <c r="C115" s="255" t="s">
        <v>758</v>
      </c>
      <c r="D115" s="246" t="s">
        <v>101</v>
      </c>
      <c r="E115" s="246" t="s">
        <v>264</v>
      </c>
      <c r="F115" s="246" t="s">
        <v>416</v>
      </c>
      <c r="G115" s="246" t="s">
        <v>1004</v>
      </c>
      <c r="H115" s="247" t="s">
        <v>778</v>
      </c>
      <c r="I115" s="211"/>
      <c r="J115" s="61"/>
      <c r="K115" s="211" t="s">
        <v>1202</v>
      </c>
      <c r="L115" s="211"/>
      <c r="M115" s="211" t="s">
        <v>766</v>
      </c>
      <c r="N115" s="211" t="s">
        <v>776</v>
      </c>
      <c r="O115" s="222" t="s">
        <v>1943</v>
      </c>
      <c r="P115" s="195"/>
      <c r="Q115" s="193">
        <v>4.4000000000000004</v>
      </c>
      <c r="R115" s="56" t="s">
        <v>679</v>
      </c>
      <c r="S115" s="246" t="s">
        <v>1409</v>
      </c>
      <c r="T115" s="246" t="s">
        <v>1136</v>
      </c>
      <c r="U115" s="246" t="s">
        <v>2733</v>
      </c>
      <c r="V115" s="268" t="s">
        <v>2528</v>
      </c>
      <c r="AA115" s="152">
        <f>IF(OR(J115="Fail",ISBLANK(J115)),INDEX('Issue Code Table'!C:C,MATCH(N:N,'Issue Code Table'!A:A,0)),IF(M115="Critical",6,IF(M115="Significant",5,IF(M115="Moderate",3,2))))</f>
        <v>5</v>
      </c>
    </row>
    <row r="116" spans="1:27" ht="89.25" x14ac:dyDescent="0.25">
      <c r="A116" s="246" t="s">
        <v>556</v>
      </c>
      <c r="B116" s="254" t="s">
        <v>757</v>
      </c>
      <c r="C116" s="255" t="s">
        <v>758</v>
      </c>
      <c r="D116" s="246" t="s">
        <v>101</v>
      </c>
      <c r="E116" s="246" t="s">
        <v>265</v>
      </c>
      <c r="F116" s="246" t="s">
        <v>417</v>
      </c>
      <c r="G116" s="246" t="s">
        <v>1005</v>
      </c>
      <c r="H116" s="247" t="s">
        <v>778</v>
      </c>
      <c r="I116" s="211"/>
      <c r="J116" s="61"/>
      <c r="K116" s="211" t="s">
        <v>1203</v>
      </c>
      <c r="L116" s="211"/>
      <c r="M116" s="211" t="s">
        <v>766</v>
      </c>
      <c r="N116" s="211" t="s">
        <v>776</v>
      </c>
      <c r="O116" s="222" t="s">
        <v>1943</v>
      </c>
      <c r="P116" s="195"/>
      <c r="Q116" s="193">
        <v>4.4000000000000004</v>
      </c>
      <c r="R116" s="56" t="s">
        <v>680</v>
      </c>
      <c r="S116" s="246" t="s">
        <v>1410</v>
      </c>
      <c r="T116" s="246" t="s">
        <v>1137</v>
      </c>
      <c r="U116" s="246" t="s">
        <v>2734</v>
      </c>
      <c r="V116" s="268" t="s">
        <v>2527</v>
      </c>
      <c r="AA116" s="152">
        <f>IF(OR(J116="Fail",ISBLANK(J116)),INDEX('Issue Code Table'!C:C,MATCH(N:N,'Issue Code Table'!A:A,0)),IF(M116="Critical",6,IF(M116="Significant",5,IF(M116="Moderate",3,2))))</f>
        <v>5</v>
      </c>
    </row>
    <row r="117" spans="1:27" ht="76.5" x14ac:dyDescent="0.25">
      <c r="A117" s="246" t="s">
        <v>557</v>
      </c>
      <c r="B117" s="254" t="s">
        <v>757</v>
      </c>
      <c r="C117" s="255" t="s">
        <v>758</v>
      </c>
      <c r="D117" s="246" t="s">
        <v>101</v>
      </c>
      <c r="E117" s="246" t="s">
        <v>266</v>
      </c>
      <c r="F117" s="246" t="s">
        <v>418</v>
      </c>
      <c r="G117" s="246" t="s">
        <v>1006</v>
      </c>
      <c r="H117" s="247" t="s">
        <v>778</v>
      </c>
      <c r="I117" s="211"/>
      <c r="J117" s="61"/>
      <c r="K117" s="211" t="s">
        <v>1204</v>
      </c>
      <c r="L117" s="211"/>
      <c r="M117" s="211" t="s">
        <v>766</v>
      </c>
      <c r="N117" s="211" t="s">
        <v>776</v>
      </c>
      <c r="O117" s="222" t="s">
        <v>1943</v>
      </c>
      <c r="P117" s="195"/>
      <c r="Q117" s="193">
        <v>4.4000000000000004</v>
      </c>
      <c r="R117" s="56" t="s">
        <v>681</v>
      </c>
      <c r="S117" s="246" t="s">
        <v>1411</v>
      </c>
      <c r="T117" s="246" t="s">
        <v>1138</v>
      </c>
      <c r="U117" s="246" t="s">
        <v>2735</v>
      </c>
      <c r="V117" s="268" t="s">
        <v>2526</v>
      </c>
      <c r="AA117" s="152">
        <f>IF(OR(J117="Fail",ISBLANK(J117)),INDEX('Issue Code Table'!C:C,MATCH(N:N,'Issue Code Table'!A:A,0)),IF(M117="Critical",6,IF(M117="Significant",5,IF(M117="Moderate",3,2))))</f>
        <v>5</v>
      </c>
    </row>
    <row r="118" spans="1:27" ht="127.5" x14ac:dyDescent="0.25">
      <c r="A118" s="246" t="s">
        <v>558</v>
      </c>
      <c r="B118" s="254" t="s">
        <v>757</v>
      </c>
      <c r="C118" s="255" t="s">
        <v>758</v>
      </c>
      <c r="D118" s="246" t="s">
        <v>1047</v>
      </c>
      <c r="E118" s="246" t="s">
        <v>267</v>
      </c>
      <c r="F118" s="246" t="s">
        <v>419</v>
      </c>
      <c r="G118" s="246" t="s">
        <v>1007</v>
      </c>
      <c r="H118" s="247" t="s">
        <v>778</v>
      </c>
      <c r="I118" s="211"/>
      <c r="J118" s="61"/>
      <c r="K118" s="211" t="s">
        <v>1205</v>
      </c>
      <c r="L118" s="211"/>
      <c r="M118" s="211" t="s">
        <v>766</v>
      </c>
      <c r="N118" s="211" t="s">
        <v>776</v>
      </c>
      <c r="O118" s="222" t="s">
        <v>1943</v>
      </c>
      <c r="P118" s="195"/>
      <c r="Q118" s="193">
        <v>4.5</v>
      </c>
      <c r="R118" s="56" t="s">
        <v>682</v>
      </c>
      <c r="S118" s="246" t="s">
        <v>1412</v>
      </c>
      <c r="T118" s="246" t="s">
        <v>1139</v>
      </c>
      <c r="U118" s="246" t="s">
        <v>2736</v>
      </c>
      <c r="V118" s="268" t="s">
        <v>2525</v>
      </c>
      <c r="AA118" s="152">
        <f>IF(OR(J118="Fail",ISBLANK(J118)),INDEX('Issue Code Table'!C:C,MATCH(N:N,'Issue Code Table'!A:A,0)),IF(M118="Critical",6,IF(M118="Significant",5,IF(M118="Moderate",3,2))))</f>
        <v>5</v>
      </c>
    </row>
    <row r="119" spans="1:27" ht="140.25" x14ac:dyDescent="0.25">
      <c r="A119" s="246" t="s">
        <v>559</v>
      </c>
      <c r="B119" s="254" t="s">
        <v>757</v>
      </c>
      <c r="C119" s="255" t="s">
        <v>758</v>
      </c>
      <c r="D119" s="246" t="s">
        <v>1047</v>
      </c>
      <c r="E119" s="246" t="s">
        <v>268</v>
      </c>
      <c r="F119" s="246" t="s">
        <v>420</v>
      </c>
      <c r="G119" s="246" t="s">
        <v>1008</v>
      </c>
      <c r="H119" s="247" t="s">
        <v>778</v>
      </c>
      <c r="I119" s="211"/>
      <c r="J119" s="61"/>
      <c r="K119" s="211" t="s">
        <v>1206</v>
      </c>
      <c r="L119" s="211"/>
      <c r="M119" s="211" t="s">
        <v>766</v>
      </c>
      <c r="N119" s="211" t="s">
        <v>776</v>
      </c>
      <c r="O119" s="222" t="s">
        <v>1943</v>
      </c>
      <c r="P119" s="195"/>
      <c r="Q119" s="193">
        <v>4.5</v>
      </c>
      <c r="R119" s="56" t="s">
        <v>683</v>
      </c>
      <c r="S119" s="246" t="s">
        <v>1413</v>
      </c>
      <c r="T119" s="246" t="s">
        <v>1140</v>
      </c>
      <c r="U119" s="246" t="s">
        <v>2737</v>
      </c>
      <c r="V119" s="268" t="s">
        <v>2524</v>
      </c>
      <c r="AA119" s="152">
        <f>IF(OR(J119="Fail",ISBLANK(J119)),INDEX('Issue Code Table'!C:C,MATCH(N:N,'Issue Code Table'!A:A,0)),IF(M119="Critical",6,IF(M119="Significant",5,IF(M119="Moderate",3,2))))</f>
        <v>5</v>
      </c>
    </row>
    <row r="120" spans="1:27" ht="102" x14ac:dyDescent="0.25">
      <c r="A120" s="246" t="s">
        <v>560</v>
      </c>
      <c r="B120" s="254" t="s">
        <v>757</v>
      </c>
      <c r="C120" s="255" t="s">
        <v>758</v>
      </c>
      <c r="D120" s="246" t="s">
        <v>1047</v>
      </c>
      <c r="E120" s="246" t="s">
        <v>269</v>
      </c>
      <c r="F120" s="246" t="s">
        <v>421</v>
      </c>
      <c r="G120" s="246" t="s">
        <v>1009</v>
      </c>
      <c r="H120" s="247" t="s">
        <v>778</v>
      </c>
      <c r="I120" s="211"/>
      <c r="J120" s="61"/>
      <c r="K120" s="211" t="s">
        <v>1207</v>
      </c>
      <c r="L120" s="211"/>
      <c r="M120" s="211" t="s">
        <v>766</v>
      </c>
      <c r="N120" s="211" t="s">
        <v>776</v>
      </c>
      <c r="O120" s="222" t="s">
        <v>1943</v>
      </c>
      <c r="P120" s="195"/>
      <c r="Q120" s="193">
        <v>4.5</v>
      </c>
      <c r="R120" s="56" t="s">
        <v>684</v>
      </c>
      <c r="S120" s="246" t="s">
        <v>890</v>
      </c>
      <c r="T120" s="246" t="s">
        <v>1141</v>
      </c>
      <c r="U120" s="246" t="s">
        <v>2738</v>
      </c>
      <c r="V120" s="268" t="s">
        <v>2520</v>
      </c>
      <c r="AA120" s="152">
        <f>IF(OR(J120="Fail",ISBLANK(J120)),INDEX('Issue Code Table'!C:C,MATCH(N:N,'Issue Code Table'!A:A,0)),IF(M120="Critical",6,IF(M120="Significant",5,IF(M120="Moderate",3,2))))</f>
        <v>5</v>
      </c>
    </row>
    <row r="121" spans="1:27" ht="89.25" x14ac:dyDescent="0.25">
      <c r="A121" s="246" t="s">
        <v>561</v>
      </c>
      <c r="B121" s="254" t="s">
        <v>757</v>
      </c>
      <c r="C121" s="255" t="s">
        <v>758</v>
      </c>
      <c r="D121" s="246" t="s">
        <v>1047</v>
      </c>
      <c r="E121" s="246" t="s">
        <v>270</v>
      </c>
      <c r="F121" s="246" t="s">
        <v>422</v>
      </c>
      <c r="G121" s="246" t="s">
        <v>1010</v>
      </c>
      <c r="H121" s="247" t="s">
        <v>778</v>
      </c>
      <c r="I121" s="211"/>
      <c r="J121" s="61"/>
      <c r="K121" s="211" t="s">
        <v>1208</v>
      </c>
      <c r="L121" s="211"/>
      <c r="M121" s="211" t="s">
        <v>766</v>
      </c>
      <c r="N121" s="211" t="s">
        <v>776</v>
      </c>
      <c r="O121" s="222" t="s">
        <v>1943</v>
      </c>
      <c r="P121" s="195"/>
      <c r="Q121" s="193">
        <v>4.5</v>
      </c>
      <c r="R121" s="56" t="s">
        <v>685</v>
      </c>
      <c r="S121" s="246" t="s">
        <v>1414</v>
      </c>
      <c r="T121" s="246" t="s">
        <v>1142</v>
      </c>
      <c r="U121" s="246" t="s">
        <v>2739</v>
      </c>
      <c r="V121" s="268" t="s">
        <v>2521</v>
      </c>
      <c r="AA121" s="152">
        <f>IF(OR(J121="Fail",ISBLANK(J121)),INDEX('Issue Code Table'!C:C,MATCH(N:N,'Issue Code Table'!A:A,0)),IF(M121="Critical",6,IF(M121="Significant",5,IF(M121="Moderate",3,2))))</f>
        <v>5</v>
      </c>
    </row>
    <row r="122" spans="1:27" ht="153" x14ac:dyDescent="0.25">
      <c r="A122" s="246" t="s">
        <v>562</v>
      </c>
      <c r="B122" s="254" t="s">
        <v>757</v>
      </c>
      <c r="C122" s="255" t="s">
        <v>758</v>
      </c>
      <c r="D122" s="246" t="s">
        <v>1047</v>
      </c>
      <c r="E122" s="246" t="s">
        <v>271</v>
      </c>
      <c r="F122" s="246" t="s">
        <v>423</v>
      </c>
      <c r="G122" s="246" t="s">
        <v>1011</v>
      </c>
      <c r="H122" s="247" t="s">
        <v>778</v>
      </c>
      <c r="I122" s="211"/>
      <c r="J122" s="61"/>
      <c r="K122" s="211" t="s">
        <v>1209</v>
      </c>
      <c r="L122" s="211"/>
      <c r="M122" s="211" t="s">
        <v>766</v>
      </c>
      <c r="N122" s="211" t="s">
        <v>776</v>
      </c>
      <c r="O122" s="222" t="s">
        <v>1943</v>
      </c>
      <c r="P122" s="195"/>
      <c r="Q122" s="193">
        <v>4.5</v>
      </c>
      <c r="R122" s="56" t="s">
        <v>686</v>
      </c>
      <c r="S122" s="246" t="s">
        <v>891</v>
      </c>
      <c r="T122" s="246" t="s">
        <v>2451</v>
      </c>
      <c r="U122" s="246" t="s">
        <v>2740</v>
      </c>
      <c r="V122" s="268" t="s">
        <v>2522</v>
      </c>
      <c r="AA122" s="152">
        <f>IF(OR(J122="Fail",ISBLANK(J122)),INDEX('Issue Code Table'!C:C,MATCH(N:N,'Issue Code Table'!A:A,0)),IF(M122="Critical",6,IF(M122="Significant",5,IF(M122="Moderate",3,2))))</f>
        <v>5</v>
      </c>
    </row>
    <row r="123" spans="1:27" ht="89.25" x14ac:dyDescent="0.25">
      <c r="A123" s="246" t="s">
        <v>747</v>
      </c>
      <c r="B123" s="254" t="s">
        <v>757</v>
      </c>
      <c r="C123" s="255" t="s">
        <v>758</v>
      </c>
      <c r="D123" s="246" t="s">
        <v>1047</v>
      </c>
      <c r="E123" s="246" t="s">
        <v>272</v>
      </c>
      <c r="F123" s="246" t="s">
        <v>424</v>
      </c>
      <c r="G123" s="246" t="s">
        <v>1012</v>
      </c>
      <c r="H123" s="247" t="s">
        <v>778</v>
      </c>
      <c r="I123" s="211"/>
      <c r="J123" s="61"/>
      <c r="K123" s="211" t="s">
        <v>1210</v>
      </c>
      <c r="L123" s="211"/>
      <c r="M123" s="211" t="s">
        <v>766</v>
      </c>
      <c r="N123" s="211" t="s">
        <v>776</v>
      </c>
      <c r="O123" s="222" t="s">
        <v>1943</v>
      </c>
      <c r="P123" s="195"/>
      <c r="Q123" s="193">
        <v>4.5</v>
      </c>
      <c r="R123" s="56" t="s">
        <v>687</v>
      </c>
      <c r="S123" s="246" t="s">
        <v>892</v>
      </c>
      <c r="T123" s="246" t="s">
        <v>2519</v>
      </c>
      <c r="U123" s="246" t="s">
        <v>2741</v>
      </c>
      <c r="V123" s="268" t="s">
        <v>2523</v>
      </c>
      <c r="AA123" s="152">
        <f>IF(OR(J123="Fail",ISBLANK(J123)),INDEX('Issue Code Table'!C:C,MATCH(N:N,'Issue Code Table'!A:A,0)),IF(M123="Critical",6,IF(M123="Significant",5,IF(M123="Moderate",3,2))))</f>
        <v>5</v>
      </c>
    </row>
    <row r="124" spans="1:27" ht="63.75" x14ac:dyDescent="0.25">
      <c r="A124" s="246" t="s">
        <v>563</v>
      </c>
      <c r="B124" s="246" t="s">
        <v>764</v>
      </c>
      <c r="C124" s="253" t="s">
        <v>765</v>
      </c>
      <c r="D124" s="246" t="s">
        <v>1047</v>
      </c>
      <c r="E124" s="246" t="s">
        <v>273</v>
      </c>
      <c r="F124" s="246" t="s">
        <v>425</v>
      </c>
      <c r="G124" s="246" t="s">
        <v>1013</v>
      </c>
      <c r="H124" s="247" t="s">
        <v>778</v>
      </c>
      <c r="I124" s="211"/>
      <c r="J124" s="61"/>
      <c r="K124" s="211" t="s">
        <v>1211</v>
      </c>
      <c r="L124" s="211"/>
      <c r="M124" s="211" t="s">
        <v>766</v>
      </c>
      <c r="N124" s="211" t="s">
        <v>776</v>
      </c>
      <c r="O124" s="222" t="s">
        <v>1943</v>
      </c>
      <c r="P124" s="195"/>
      <c r="Q124" s="193">
        <v>4.5</v>
      </c>
      <c r="R124" s="56" t="s">
        <v>688</v>
      </c>
      <c r="S124" s="246" t="s">
        <v>893</v>
      </c>
      <c r="T124" s="246" t="s">
        <v>1054</v>
      </c>
      <c r="U124" s="246" t="s">
        <v>2742</v>
      </c>
      <c r="V124" s="268" t="s">
        <v>2518</v>
      </c>
      <c r="AA124" s="152">
        <f>IF(OR(J124="Fail",ISBLANK(J124)),INDEX('Issue Code Table'!C:C,MATCH(N:N,'Issue Code Table'!A:A,0)),IF(M124="Critical",6,IF(M124="Significant",5,IF(M124="Moderate",3,2))))</f>
        <v>5</v>
      </c>
    </row>
    <row r="125" spans="1:27" ht="165.75" x14ac:dyDescent="0.25">
      <c r="A125" s="246" t="s">
        <v>564</v>
      </c>
      <c r="B125" s="254" t="s">
        <v>757</v>
      </c>
      <c r="C125" s="255" t="s">
        <v>758</v>
      </c>
      <c r="D125" s="246" t="s">
        <v>1047</v>
      </c>
      <c r="E125" s="246" t="s">
        <v>274</v>
      </c>
      <c r="F125" s="246" t="s">
        <v>426</v>
      </c>
      <c r="G125" s="246" t="s">
        <v>1014</v>
      </c>
      <c r="H125" s="247" t="s">
        <v>778</v>
      </c>
      <c r="I125" s="211"/>
      <c r="J125" s="61"/>
      <c r="K125" s="211" t="s">
        <v>1222</v>
      </c>
      <c r="L125" s="211"/>
      <c r="M125" s="211" t="s">
        <v>766</v>
      </c>
      <c r="N125" s="211" t="s">
        <v>776</v>
      </c>
      <c r="O125" s="222" t="s">
        <v>1943</v>
      </c>
      <c r="P125" s="195"/>
      <c r="Q125" s="193">
        <v>4</v>
      </c>
      <c r="R125" s="56">
        <v>4.5999999999999996</v>
      </c>
      <c r="S125" s="246" t="s">
        <v>1415</v>
      </c>
      <c r="T125" s="246" t="s">
        <v>1055</v>
      </c>
      <c r="U125" s="246" t="s">
        <v>2743</v>
      </c>
      <c r="V125" s="268" t="s">
        <v>2517</v>
      </c>
      <c r="AA125" s="152">
        <f>IF(OR(J125="Fail",ISBLANK(J125)),INDEX('Issue Code Table'!C:C,MATCH(N:N,'Issue Code Table'!A:A,0)),IF(M125="Critical",6,IF(M125="Significant",5,IF(M125="Moderate",3,2))))</f>
        <v>5</v>
      </c>
    </row>
    <row r="126" spans="1:27" ht="76.5" x14ac:dyDescent="0.25">
      <c r="A126" s="246" t="s">
        <v>565</v>
      </c>
      <c r="B126" s="254" t="s">
        <v>757</v>
      </c>
      <c r="C126" s="255" t="s">
        <v>758</v>
      </c>
      <c r="D126" s="246" t="s">
        <v>1047</v>
      </c>
      <c r="E126" s="246" t="s">
        <v>275</v>
      </c>
      <c r="F126" s="246" t="s">
        <v>427</v>
      </c>
      <c r="G126" s="246" t="s">
        <v>1015</v>
      </c>
      <c r="H126" s="247" t="s">
        <v>778</v>
      </c>
      <c r="I126" s="211"/>
      <c r="J126" s="61"/>
      <c r="K126" s="211" t="s">
        <v>1212</v>
      </c>
      <c r="L126" s="211"/>
      <c r="M126" s="211" t="s">
        <v>766</v>
      </c>
      <c r="N126" s="211" t="s">
        <v>776</v>
      </c>
      <c r="O126" s="222" t="s">
        <v>1943</v>
      </c>
      <c r="P126" s="195"/>
      <c r="Q126" s="193">
        <v>4</v>
      </c>
      <c r="R126" s="56">
        <v>4.7</v>
      </c>
      <c r="S126" s="246" t="s">
        <v>1416</v>
      </c>
      <c r="T126" s="246" t="s">
        <v>1056</v>
      </c>
      <c r="U126" s="246" t="s">
        <v>2744</v>
      </c>
      <c r="V126" s="268" t="s">
        <v>2516</v>
      </c>
      <c r="AA126" s="152">
        <f>IF(OR(J126="Fail",ISBLANK(J126)),INDEX('Issue Code Table'!C:C,MATCH(N:N,'Issue Code Table'!A:A,0)),IF(M126="Critical",6,IF(M126="Significant",5,IF(M126="Moderate",3,2))))</f>
        <v>5</v>
      </c>
    </row>
    <row r="127" spans="1:27" ht="204" x14ac:dyDescent="0.25">
      <c r="A127" s="246" t="s">
        <v>566</v>
      </c>
      <c r="B127" s="254" t="s">
        <v>757</v>
      </c>
      <c r="C127" s="255" t="s">
        <v>758</v>
      </c>
      <c r="D127" s="246" t="s">
        <v>1047</v>
      </c>
      <c r="E127" s="246" t="s">
        <v>276</v>
      </c>
      <c r="F127" s="246" t="s">
        <v>428</v>
      </c>
      <c r="G127" s="246" t="s">
        <v>2480</v>
      </c>
      <c r="H127" s="247" t="s">
        <v>778</v>
      </c>
      <c r="I127" s="211"/>
      <c r="J127" s="61"/>
      <c r="K127" s="211" t="s">
        <v>1223</v>
      </c>
      <c r="L127" s="211"/>
      <c r="M127" s="211" t="s">
        <v>766</v>
      </c>
      <c r="N127" s="211" t="s">
        <v>776</v>
      </c>
      <c r="O127" s="222" t="s">
        <v>1943</v>
      </c>
      <c r="P127" s="195"/>
      <c r="Q127" s="193">
        <v>4</v>
      </c>
      <c r="R127" s="56">
        <v>4.8</v>
      </c>
      <c r="S127" s="246" t="s">
        <v>894</v>
      </c>
      <c r="T127" s="246" t="s">
        <v>1057</v>
      </c>
      <c r="U127" s="246" t="s">
        <v>2745</v>
      </c>
      <c r="V127" s="268" t="s">
        <v>2515</v>
      </c>
      <c r="AA127" s="152">
        <f>IF(OR(J127="Fail",ISBLANK(J127)),INDEX('Issue Code Table'!C:C,MATCH(N:N,'Issue Code Table'!A:A,0)),IF(M127="Critical",6,IF(M127="Significant",5,IF(M127="Moderate",3,2))))</f>
        <v>5</v>
      </c>
    </row>
    <row r="128" spans="1:27" ht="89.25" x14ac:dyDescent="0.25">
      <c r="A128" s="246" t="s">
        <v>748</v>
      </c>
      <c r="B128" s="254" t="s">
        <v>757</v>
      </c>
      <c r="C128" s="255" t="s">
        <v>758</v>
      </c>
      <c r="D128" s="246" t="s">
        <v>1047</v>
      </c>
      <c r="E128" s="246" t="s">
        <v>277</v>
      </c>
      <c r="F128" s="246" t="s">
        <v>429</v>
      </c>
      <c r="G128" s="246" t="s">
        <v>1016</v>
      </c>
      <c r="H128" s="247" t="s">
        <v>778</v>
      </c>
      <c r="I128" s="211"/>
      <c r="J128" s="61"/>
      <c r="K128" s="211" t="s">
        <v>1224</v>
      </c>
      <c r="L128" s="211"/>
      <c r="M128" s="211" t="s">
        <v>766</v>
      </c>
      <c r="N128" s="211" t="s">
        <v>776</v>
      </c>
      <c r="O128" s="222" t="s">
        <v>1943</v>
      </c>
      <c r="P128" s="195"/>
      <c r="Q128" s="193">
        <v>4</v>
      </c>
      <c r="R128" s="56">
        <v>4.9000000000000004</v>
      </c>
      <c r="S128" s="246" t="s">
        <v>895</v>
      </c>
      <c r="T128" s="246" t="s">
        <v>1058</v>
      </c>
      <c r="U128" s="246" t="s">
        <v>2746</v>
      </c>
      <c r="V128" s="268" t="s">
        <v>2514</v>
      </c>
      <c r="AA128" s="152">
        <f>IF(OR(J128="Fail",ISBLANK(J128)),INDEX('Issue Code Table'!C:C,MATCH(N:N,'Issue Code Table'!A:A,0)),IF(M128="Critical",6,IF(M128="Significant",5,IF(M128="Moderate",3,2))))</f>
        <v>5</v>
      </c>
    </row>
    <row r="129" spans="1:27" ht="89.25" x14ac:dyDescent="0.25">
      <c r="A129" s="246" t="s">
        <v>567</v>
      </c>
      <c r="B129" s="254" t="s">
        <v>757</v>
      </c>
      <c r="C129" s="255" t="s">
        <v>758</v>
      </c>
      <c r="D129" s="246" t="s">
        <v>1047</v>
      </c>
      <c r="E129" s="246" t="s">
        <v>278</v>
      </c>
      <c r="F129" s="246" t="s">
        <v>430</v>
      </c>
      <c r="G129" s="246" t="s">
        <v>1017</v>
      </c>
      <c r="H129" s="247" t="s">
        <v>778</v>
      </c>
      <c r="I129" s="211"/>
      <c r="J129" s="61"/>
      <c r="K129" s="211" t="s">
        <v>1225</v>
      </c>
      <c r="L129" s="211"/>
      <c r="M129" s="211" t="s">
        <v>766</v>
      </c>
      <c r="N129" s="211" t="s">
        <v>776</v>
      </c>
      <c r="O129" s="222" t="s">
        <v>1943</v>
      </c>
      <c r="P129" s="195"/>
      <c r="Q129" s="193">
        <v>4</v>
      </c>
      <c r="R129" s="56">
        <v>4.0999999999999996</v>
      </c>
      <c r="S129" s="246" t="s">
        <v>896</v>
      </c>
      <c r="T129" s="246" t="s">
        <v>1059</v>
      </c>
      <c r="U129" s="246" t="s">
        <v>2747</v>
      </c>
      <c r="V129" s="268" t="s">
        <v>2513</v>
      </c>
      <c r="AA129" s="152">
        <f>IF(OR(J129="Fail",ISBLANK(J129)),INDEX('Issue Code Table'!C:C,MATCH(N:N,'Issue Code Table'!A:A,0)),IF(M129="Critical",6,IF(M129="Significant",5,IF(M129="Moderate",3,2))))</f>
        <v>5</v>
      </c>
    </row>
    <row r="130" spans="1:27" ht="127.5" x14ac:dyDescent="0.25">
      <c r="A130" s="246" t="s">
        <v>568</v>
      </c>
      <c r="B130" s="254" t="s">
        <v>97</v>
      </c>
      <c r="C130" s="255" t="s">
        <v>98</v>
      </c>
      <c r="D130" s="246" t="s">
        <v>1047</v>
      </c>
      <c r="E130" s="246" t="s">
        <v>279</v>
      </c>
      <c r="F130" s="246" t="s">
        <v>431</v>
      </c>
      <c r="G130" s="246" t="s">
        <v>1018</v>
      </c>
      <c r="H130" s="247" t="s">
        <v>1280</v>
      </c>
      <c r="I130" s="211"/>
      <c r="J130" s="61"/>
      <c r="K130" s="211" t="s">
        <v>1226</v>
      </c>
      <c r="L130" s="211"/>
      <c r="M130" s="211" t="s">
        <v>766</v>
      </c>
      <c r="N130" s="211" t="s">
        <v>1584</v>
      </c>
      <c r="O130" s="223" t="s">
        <v>2127</v>
      </c>
      <c r="P130" s="195"/>
      <c r="Q130" s="193">
        <v>5</v>
      </c>
      <c r="R130" s="56">
        <v>5.0999999999999996</v>
      </c>
      <c r="S130" s="246" t="s">
        <v>1417</v>
      </c>
      <c r="T130" s="246" t="s">
        <v>1060</v>
      </c>
      <c r="U130" s="246" t="s">
        <v>2748</v>
      </c>
      <c r="V130" s="268" t="s">
        <v>2512</v>
      </c>
      <c r="AA130" s="152">
        <f>IF(OR(J130="Fail",ISBLANK(J130)),INDEX('Issue Code Table'!C:C,MATCH(N:N,'Issue Code Table'!A:A,0)),IF(M130="Critical",6,IF(M130="Significant",5,IF(M130="Moderate",3,2))))</f>
        <v>5</v>
      </c>
    </row>
    <row r="131" spans="1:27" ht="127.5" x14ac:dyDescent="0.25">
      <c r="A131" s="246" t="s">
        <v>569</v>
      </c>
      <c r="B131" s="254" t="s">
        <v>97</v>
      </c>
      <c r="C131" s="255" t="s">
        <v>98</v>
      </c>
      <c r="D131" s="246" t="s">
        <v>1047</v>
      </c>
      <c r="E131" s="246" t="s">
        <v>280</v>
      </c>
      <c r="F131" s="246" t="s">
        <v>432</v>
      </c>
      <c r="G131" s="246" t="s">
        <v>1019</v>
      </c>
      <c r="H131" s="247" t="s">
        <v>1280</v>
      </c>
      <c r="I131" s="211"/>
      <c r="J131" s="61"/>
      <c r="K131" s="211" t="s">
        <v>1229</v>
      </c>
      <c r="L131" s="211"/>
      <c r="M131" s="211" t="s">
        <v>767</v>
      </c>
      <c r="N131" s="211" t="s">
        <v>1576</v>
      </c>
      <c r="O131" s="223" t="s">
        <v>2116</v>
      </c>
      <c r="P131" s="195"/>
      <c r="Q131" s="193">
        <v>5</v>
      </c>
      <c r="R131" s="56">
        <v>5.2</v>
      </c>
      <c r="S131" s="246" t="s">
        <v>1418</v>
      </c>
      <c r="T131" s="246" t="s">
        <v>1061</v>
      </c>
      <c r="U131" s="246" t="s">
        <v>2749</v>
      </c>
      <c r="V131" s="268"/>
      <c r="AA131" s="152">
        <f>IF(OR(J131="Fail",ISBLANK(J131)),INDEX('Issue Code Table'!C:C,MATCH(N:N,'Issue Code Table'!A:A,0)),IF(M131="Critical",6,IF(M131="Significant",5,IF(M131="Moderate",3,2))))</f>
        <v>5</v>
      </c>
    </row>
    <row r="132" spans="1:27" ht="127.5" x14ac:dyDescent="0.25">
      <c r="A132" s="246" t="s">
        <v>570</v>
      </c>
      <c r="B132" s="254" t="s">
        <v>97</v>
      </c>
      <c r="C132" s="255" t="s">
        <v>98</v>
      </c>
      <c r="D132" s="246" t="s">
        <v>1047</v>
      </c>
      <c r="E132" s="246" t="s">
        <v>281</v>
      </c>
      <c r="F132" s="246" t="s">
        <v>432</v>
      </c>
      <c r="G132" s="246" t="s">
        <v>1020</v>
      </c>
      <c r="H132" s="247" t="s">
        <v>1280</v>
      </c>
      <c r="I132" s="211"/>
      <c r="J132" s="61"/>
      <c r="K132" s="211" t="s">
        <v>1227</v>
      </c>
      <c r="L132" s="211"/>
      <c r="M132" s="211" t="s">
        <v>767</v>
      </c>
      <c r="N132" s="211" t="s">
        <v>1560</v>
      </c>
      <c r="O132" s="223" t="s">
        <v>2128</v>
      </c>
      <c r="P132" s="195"/>
      <c r="Q132" s="193">
        <v>5</v>
      </c>
      <c r="R132" s="56">
        <v>5.3</v>
      </c>
      <c r="S132" s="246" t="s">
        <v>1418</v>
      </c>
      <c r="T132" s="246" t="s">
        <v>1062</v>
      </c>
      <c r="U132" s="246" t="s">
        <v>2750</v>
      </c>
      <c r="V132" s="268"/>
      <c r="AA132" s="152">
        <f>IF(OR(J132="Fail",ISBLANK(J132)),INDEX('Issue Code Table'!C:C,MATCH(N:N,'Issue Code Table'!A:A,0)),IF(M132="Critical",6,IF(M132="Significant",5,IF(M132="Moderate",3,2))))</f>
        <v>4</v>
      </c>
    </row>
    <row r="133" spans="1:27" ht="127.5" x14ac:dyDescent="0.25">
      <c r="A133" s="246" t="s">
        <v>571</v>
      </c>
      <c r="B133" s="254" t="s">
        <v>97</v>
      </c>
      <c r="C133" s="255" t="s">
        <v>98</v>
      </c>
      <c r="D133" s="246" t="s">
        <v>1047</v>
      </c>
      <c r="E133" s="246" t="s">
        <v>282</v>
      </c>
      <c r="F133" s="246" t="s">
        <v>432</v>
      </c>
      <c r="G133" s="246" t="s">
        <v>1021</v>
      </c>
      <c r="H133" s="247" t="s">
        <v>1280</v>
      </c>
      <c r="I133" s="211"/>
      <c r="J133" s="61"/>
      <c r="K133" s="211" t="s">
        <v>1228</v>
      </c>
      <c r="L133" s="211"/>
      <c r="M133" s="211" t="s">
        <v>767</v>
      </c>
      <c r="N133" s="211" t="s">
        <v>1560</v>
      </c>
      <c r="O133" s="223" t="s">
        <v>2128</v>
      </c>
      <c r="P133" s="195"/>
      <c r="Q133" s="193">
        <v>5</v>
      </c>
      <c r="R133" s="56">
        <v>5.4</v>
      </c>
      <c r="S133" s="246" t="s">
        <v>1418</v>
      </c>
      <c r="T133" s="246" t="s">
        <v>1063</v>
      </c>
      <c r="U133" s="246" t="s">
        <v>2751</v>
      </c>
      <c r="V133" s="268"/>
      <c r="AA133" s="152">
        <f>IF(OR(J133="Fail",ISBLANK(J133)),INDEX('Issue Code Table'!C:C,MATCH(N:N,'Issue Code Table'!A:A,0)),IF(M133="Critical",6,IF(M133="Significant",5,IF(M133="Moderate",3,2))))</f>
        <v>4</v>
      </c>
    </row>
    <row r="134" spans="1:27" ht="76.5" x14ac:dyDescent="0.25">
      <c r="A134" s="246" t="s">
        <v>572</v>
      </c>
      <c r="B134" s="254" t="s">
        <v>97</v>
      </c>
      <c r="C134" s="255" t="s">
        <v>98</v>
      </c>
      <c r="D134" s="246" t="s">
        <v>1047</v>
      </c>
      <c r="E134" s="246" t="s">
        <v>283</v>
      </c>
      <c r="F134" s="246" t="s">
        <v>433</v>
      </c>
      <c r="G134" s="246" t="s">
        <v>1022</v>
      </c>
      <c r="H134" s="247" t="s">
        <v>1280</v>
      </c>
      <c r="I134" s="211"/>
      <c r="J134" s="61"/>
      <c r="K134" s="211" t="s">
        <v>1230</v>
      </c>
      <c r="L134" s="211"/>
      <c r="M134" s="211" t="s">
        <v>767</v>
      </c>
      <c r="N134" s="211" t="s">
        <v>1560</v>
      </c>
      <c r="O134" s="223" t="s">
        <v>2128</v>
      </c>
      <c r="P134" s="195"/>
      <c r="Q134" s="193">
        <v>5</v>
      </c>
      <c r="R134" s="56">
        <v>5.5</v>
      </c>
      <c r="S134" s="246" t="s">
        <v>1419</v>
      </c>
      <c r="T134" s="246" t="s">
        <v>1064</v>
      </c>
      <c r="U134" s="246" t="s">
        <v>2752</v>
      </c>
      <c r="V134" s="268"/>
      <c r="AA134" s="152">
        <f>IF(OR(J134="Fail",ISBLANK(J134)),INDEX('Issue Code Table'!C:C,MATCH(N:N,'Issue Code Table'!A:A,0)),IF(M134="Critical",6,IF(M134="Significant",5,IF(M134="Moderate",3,2))))</f>
        <v>4</v>
      </c>
    </row>
    <row r="135" spans="1:27" ht="76.5" x14ac:dyDescent="0.25">
      <c r="A135" s="246" t="s">
        <v>573</v>
      </c>
      <c r="B135" s="254" t="s">
        <v>97</v>
      </c>
      <c r="C135" s="255" t="s">
        <v>98</v>
      </c>
      <c r="D135" s="246" t="s">
        <v>1047</v>
      </c>
      <c r="E135" s="246" t="s">
        <v>284</v>
      </c>
      <c r="F135" s="246" t="s">
        <v>434</v>
      </c>
      <c r="G135" s="246" t="s">
        <v>1023</v>
      </c>
      <c r="H135" s="247" t="s">
        <v>1280</v>
      </c>
      <c r="I135" s="211"/>
      <c r="J135" s="61"/>
      <c r="K135" s="211" t="s">
        <v>1231</v>
      </c>
      <c r="L135" s="211"/>
      <c r="M135" s="211" t="s">
        <v>767</v>
      </c>
      <c r="N135" s="211" t="s">
        <v>1560</v>
      </c>
      <c r="O135" s="223" t="s">
        <v>2128</v>
      </c>
      <c r="P135" s="195"/>
      <c r="Q135" s="193">
        <v>5</v>
      </c>
      <c r="R135" s="56">
        <v>5.6</v>
      </c>
      <c r="S135" s="246" t="s">
        <v>1420</v>
      </c>
      <c r="T135" s="246" t="s">
        <v>1065</v>
      </c>
      <c r="U135" s="246" t="s">
        <v>2753</v>
      </c>
      <c r="V135" s="268"/>
      <c r="AA135" s="152">
        <f>IF(OR(J135="Fail",ISBLANK(J135)),INDEX('Issue Code Table'!C:C,MATCH(N:N,'Issue Code Table'!A:A,0)),IF(M135="Critical",6,IF(M135="Significant",5,IF(M135="Moderate",3,2))))</f>
        <v>4</v>
      </c>
    </row>
    <row r="136" spans="1:27" ht="76.5" x14ac:dyDescent="0.25">
      <c r="A136" s="246" t="s">
        <v>749</v>
      </c>
      <c r="B136" s="254" t="s">
        <v>97</v>
      </c>
      <c r="C136" s="255" t="s">
        <v>98</v>
      </c>
      <c r="D136" s="246" t="s">
        <v>1047</v>
      </c>
      <c r="E136" s="246" t="s">
        <v>285</v>
      </c>
      <c r="F136" s="246" t="s">
        <v>435</v>
      </c>
      <c r="G136" s="246" t="s">
        <v>1024</v>
      </c>
      <c r="H136" s="247" t="s">
        <v>1280</v>
      </c>
      <c r="I136" s="211"/>
      <c r="J136" s="61"/>
      <c r="K136" s="211" t="s">
        <v>1232</v>
      </c>
      <c r="L136" s="211"/>
      <c r="M136" s="211" t="s">
        <v>767</v>
      </c>
      <c r="N136" s="211" t="s">
        <v>1560</v>
      </c>
      <c r="O136" s="223" t="s">
        <v>2128</v>
      </c>
      <c r="P136" s="195"/>
      <c r="Q136" s="193">
        <v>5</v>
      </c>
      <c r="R136" s="56">
        <v>5.7</v>
      </c>
      <c r="S136" s="246" t="s">
        <v>1421</v>
      </c>
      <c r="T136" s="246" t="s">
        <v>1066</v>
      </c>
      <c r="U136" s="246" t="s">
        <v>2754</v>
      </c>
      <c r="V136" s="268"/>
      <c r="AA136" s="152">
        <f>IF(OR(J136="Fail",ISBLANK(J136)),INDEX('Issue Code Table'!C:C,MATCH(N:N,'Issue Code Table'!A:A,0)),IF(M136="Critical",6,IF(M136="Significant",5,IF(M136="Moderate",3,2))))</f>
        <v>4</v>
      </c>
    </row>
    <row r="137" spans="1:27" ht="76.5" x14ac:dyDescent="0.25">
      <c r="A137" s="246" t="s">
        <v>574</v>
      </c>
      <c r="B137" s="254" t="s">
        <v>97</v>
      </c>
      <c r="C137" s="255" t="s">
        <v>98</v>
      </c>
      <c r="D137" s="246" t="s">
        <v>1047</v>
      </c>
      <c r="E137" s="246" t="s">
        <v>286</v>
      </c>
      <c r="F137" s="246" t="s">
        <v>435</v>
      </c>
      <c r="G137" s="246" t="s">
        <v>1025</v>
      </c>
      <c r="H137" s="247" t="s">
        <v>1280</v>
      </c>
      <c r="I137" s="211"/>
      <c r="J137" s="61"/>
      <c r="K137" s="211" t="s">
        <v>1233</v>
      </c>
      <c r="L137" s="211"/>
      <c r="M137" s="211" t="s">
        <v>767</v>
      </c>
      <c r="N137" s="211" t="s">
        <v>1560</v>
      </c>
      <c r="O137" s="223" t="s">
        <v>2128</v>
      </c>
      <c r="P137" s="195"/>
      <c r="Q137" s="193">
        <v>5</v>
      </c>
      <c r="R137" s="56">
        <v>5.8</v>
      </c>
      <c r="S137" s="246" t="s">
        <v>1421</v>
      </c>
      <c r="T137" s="246" t="s">
        <v>1067</v>
      </c>
      <c r="U137" s="246" t="s">
        <v>2755</v>
      </c>
      <c r="V137" s="268"/>
      <c r="AA137" s="152">
        <f>IF(OR(J137="Fail",ISBLANK(J137)),INDEX('Issue Code Table'!C:C,MATCH(N:N,'Issue Code Table'!A:A,0)),IF(M137="Critical",6,IF(M137="Significant",5,IF(M137="Moderate",3,2))))</f>
        <v>4</v>
      </c>
    </row>
    <row r="138" spans="1:27" ht="76.5" x14ac:dyDescent="0.25">
      <c r="A138" s="246" t="s">
        <v>575</v>
      </c>
      <c r="B138" s="254" t="s">
        <v>97</v>
      </c>
      <c r="C138" s="255" t="s">
        <v>98</v>
      </c>
      <c r="D138" s="246" t="s">
        <v>1047</v>
      </c>
      <c r="E138" s="246" t="s">
        <v>287</v>
      </c>
      <c r="F138" s="246" t="s">
        <v>435</v>
      </c>
      <c r="G138" s="246" t="s">
        <v>1026</v>
      </c>
      <c r="H138" s="247" t="s">
        <v>1280</v>
      </c>
      <c r="I138" s="211"/>
      <c r="J138" s="61"/>
      <c r="K138" s="211" t="s">
        <v>1234</v>
      </c>
      <c r="L138" s="211"/>
      <c r="M138" s="211" t="s">
        <v>767</v>
      </c>
      <c r="N138" s="211" t="s">
        <v>1560</v>
      </c>
      <c r="O138" s="223" t="s">
        <v>2128</v>
      </c>
      <c r="P138" s="195"/>
      <c r="Q138" s="193">
        <v>5</v>
      </c>
      <c r="R138" s="56">
        <v>5.9</v>
      </c>
      <c r="S138" s="246" t="s">
        <v>1421</v>
      </c>
      <c r="T138" s="246" t="s">
        <v>1068</v>
      </c>
      <c r="U138" s="246" t="s">
        <v>2756</v>
      </c>
      <c r="V138" s="268"/>
      <c r="AA138" s="152">
        <f>IF(OR(J138="Fail",ISBLANK(J138)),INDEX('Issue Code Table'!C:C,MATCH(N:N,'Issue Code Table'!A:A,0)),IF(M138="Critical",6,IF(M138="Significant",5,IF(M138="Moderate",3,2))))</f>
        <v>4</v>
      </c>
    </row>
    <row r="139" spans="1:27" ht="76.5" x14ac:dyDescent="0.25">
      <c r="A139" s="246" t="s">
        <v>576</v>
      </c>
      <c r="B139" s="254" t="s">
        <v>97</v>
      </c>
      <c r="C139" s="255" t="s">
        <v>98</v>
      </c>
      <c r="D139" s="246" t="s">
        <v>1047</v>
      </c>
      <c r="E139" s="246" t="s">
        <v>288</v>
      </c>
      <c r="F139" s="246" t="s">
        <v>436</v>
      </c>
      <c r="G139" s="246" t="s">
        <v>1027</v>
      </c>
      <c r="H139" s="247" t="s">
        <v>1280</v>
      </c>
      <c r="I139" s="211"/>
      <c r="J139" s="61"/>
      <c r="K139" s="211" t="s">
        <v>1235</v>
      </c>
      <c r="L139" s="211"/>
      <c r="M139" s="211" t="s">
        <v>767</v>
      </c>
      <c r="N139" s="211" t="s">
        <v>1560</v>
      </c>
      <c r="O139" s="223" t="s">
        <v>2128</v>
      </c>
      <c r="P139" s="195"/>
      <c r="Q139" s="193">
        <v>5</v>
      </c>
      <c r="R139" s="56">
        <v>5.0999999999999996</v>
      </c>
      <c r="S139" s="246" t="s">
        <v>1422</v>
      </c>
      <c r="T139" s="246" t="s">
        <v>1069</v>
      </c>
      <c r="U139" s="246" t="s">
        <v>2757</v>
      </c>
      <c r="V139" s="268"/>
      <c r="AA139" s="152">
        <f>IF(OR(J139="Fail",ISBLANK(J139)),INDEX('Issue Code Table'!C:C,MATCH(N:N,'Issue Code Table'!A:A,0)),IF(M139="Critical",6,IF(M139="Significant",5,IF(M139="Moderate",3,2))))</f>
        <v>4</v>
      </c>
    </row>
    <row r="140" spans="1:27" ht="76.5" x14ac:dyDescent="0.25">
      <c r="A140" s="246" t="s">
        <v>577</v>
      </c>
      <c r="B140" s="254" t="s">
        <v>97</v>
      </c>
      <c r="C140" s="255" t="s">
        <v>98</v>
      </c>
      <c r="D140" s="246" t="s">
        <v>1047</v>
      </c>
      <c r="E140" s="246" t="s">
        <v>289</v>
      </c>
      <c r="F140" s="246" t="s">
        <v>437</v>
      </c>
      <c r="G140" s="246" t="s">
        <v>1028</v>
      </c>
      <c r="H140" s="247" t="s">
        <v>1280</v>
      </c>
      <c r="I140" s="211"/>
      <c r="J140" s="61"/>
      <c r="K140" s="211" t="s">
        <v>1236</v>
      </c>
      <c r="L140" s="211"/>
      <c r="M140" s="211" t="s">
        <v>767</v>
      </c>
      <c r="N140" s="211" t="s">
        <v>1576</v>
      </c>
      <c r="O140" s="223" t="s">
        <v>2116</v>
      </c>
      <c r="P140" s="195"/>
      <c r="Q140" s="193">
        <v>5</v>
      </c>
      <c r="R140" s="56">
        <v>5.1100000000000003</v>
      </c>
      <c r="S140" s="246" t="s">
        <v>1423</v>
      </c>
      <c r="T140" s="246" t="s">
        <v>1070</v>
      </c>
      <c r="U140" s="246" t="s">
        <v>2758</v>
      </c>
      <c r="V140" s="268"/>
      <c r="AA140" s="152">
        <f>IF(OR(J140="Fail",ISBLANK(J140)),INDEX('Issue Code Table'!C:C,MATCH(N:N,'Issue Code Table'!A:A,0)),IF(M140="Critical",6,IF(M140="Significant",5,IF(M140="Moderate",3,2))))</f>
        <v>5</v>
      </c>
    </row>
    <row r="141" spans="1:27" ht="89.25" x14ac:dyDescent="0.25">
      <c r="A141" s="246" t="s">
        <v>578</v>
      </c>
      <c r="B141" s="254" t="s">
        <v>97</v>
      </c>
      <c r="C141" s="255" t="s">
        <v>98</v>
      </c>
      <c r="D141" s="246" t="s">
        <v>1047</v>
      </c>
      <c r="E141" s="246" t="s">
        <v>1238</v>
      </c>
      <c r="F141" s="246" t="s">
        <v>438</v>
      </c>
      <c r="G141" s="246" t="s">
        <v>1029</v>
      </c>
      <c r="H141" s="247" t="s">
        <v>1280</v>
      </c>
      <c r="I141" s="211"/>
      <c r="J141" s="61"/>
      <c r="K141" s="211" t="s">
        <v>1237</v>
      </c>
      <c r="L141" s="211"/>
      <c r="M141" s="211" t="s">
        <v>767</v>
      </c>
      <c r="N141" s="211" t="s">
        <v>1576</v>
      </c>
      <c r="O141" s="223" t="s">
        <v>2116</v>
      </c>
      <c r="P141" s="195"/>
      <c r="Q141" s="193">
        <v>5</v>
      </c>
      <c r="R141" s="56">
        <v>5.12</v>
      </c>
      <c r="S141" s="246" t="s">
        <v>1424</v>
      </c>
      <c r="T141" s="246" t="s">
        <v>1071</v>
      </c>
      <c r="U141" s="246" t="s">
        <v>2759</v>
      </c>
      <c r="V141" s="268"/>
      <c r="AA141" s="152">
        <f>IF(OR(J141="Fail",ISBLANK(J141)),INDEX('Issue Code Table'!C:C,MATCH(N:N,'Issue Code Table'!A:A,0)),IF(M141="Critical",6,IF(M141="Significant",5,IF(M141="Moderate",3,2))))</f>
        <v>5</v>
      </c>
    </row>
    <row r="142" spans="1:27" ht="178.5" x14ac:dyDescent="0.25">
      <c r="A142" s="246" t="s">
        <v>750</v>
      </c>
      <c r="B142" s="254" t="s">
        <v>97</v>
      </c>
      <c r="C142" s="255" t="s">
        <v>98</v>
      </c>
      <c r="D142" s="246" t="s">
        <v>1047</v>
      </c>
      <c r="E142" s="246" t="s">
        <v>290</v>
      </c>
      <c r="F142" s="246" t="s">
        <v>439</v>
      </c>
      <c r="G142" s="246" t="s">
        <v>1030</v>
      </c>
      <c r="H142" s="247" t="s">
        <v>1280</v>
      </c>
      <c r="I142" s="211"/>
      <c r="J142" s="61"/>
      <c r="K142" s="211" t="s">
        <v>1239</v>
      </c>
      <c r="L142" s="211"/>
      <c r="M142" s="211" t="s">
        <v>767</v>
      </c>
      <c r="N142" s="211" t="s">
        <v>1576</v>
      </c>
      <c r="O142" s="223" t="s">
        <v>2116</v>
      </c>
      <c r="P142" s="195"/>
      <c r="Q142" s="193">
        <v>5</v>
      </c>
      <c r="R142" s="56">
        <v>5.13</v>
      </c>
      <c r="S142" s="246" t="s">
        <v>1425</v>
      </c>
      <c r="T142" s="246" t="s">
        <v>1072</v>
      </c>
      <c r="U142" s="246" t="s">
        <v>2760</v>
      </c>
      <c r="V142" s="268"/>
      <c r="AA142" s="152">
        <f>IF(OR(J142="Fail",ISBLANK(J142)),INDEX('Issue Code Table'!C:C,MATCH(N:N,'Issue Code Table'!A:A,0)),IF(M142="Critical",6,IF(M142="Significant",5,IF(M142="Moderate",3,2))))</f>
        <v>5</v>
      </c>
    </row>
    <row r="143" spans="1:27" ht="89.25" x14ac:dyDescent="0.25">
      <c r="A143" s="246" t="s">
        <v>579</v>
      </c>
      <c r="B143" s="254" t="s">
        <v>97</v>
      </c>
      <c r="C143" s="255" t="s">
        <v>98</v>
      </c>
      <c r="D143" s="246" t="s">
        <v>1047</v>
      </c>
      <c r="E143" s="246" t="s">
        <v>291</v>
      </c>
      <c r="F143" s="246" t="s">
        <v>440</v>
      </c>
      <c r="G143" s="246" t="s">
        <v>1031</v>
      </c>
      <c r="H143" s="247" t="s">
        <v>1280</v>
      </c>
      <c r="I143" s="211"/>
      <c r="J143" s="61"/>
      <c r="K143" s="211" t="s">
        <v>827</v>
      </c>
      <c r="L143" s="211"/>
      <c r="M143" s="211" t="s">
        <v>767</v>
      </c>
      <c r="N143" s="211" t="s">
        <v>1560</v>
      </c>
      <c r="O143" s="223" t="s">
        <v>2128</v>
      </c>
      <c r="P143" s="195"/>
      <c r="Q143" s="193">
        <v>5</v>
      </c>
      <c r="R143" s="56">
        <v>5.14</v>
      </c>
      <c r="S143" s="246" t="s">
        <v>1426</v>
      </c>
      <c r="T143" s="246" t="s">
        <v>1073</v>
      </c>
      <c r="U143" s="246" t="s">
        <v>2761</v>
      </c>
      <c r="V143" s="268"/>
      <c r="AA143" s="152">
        <f>IF(OR(J143="Fail",ISBLANK(J143)),INDEX('Issue Code Table'!C:C,MATCH(N:N,'Issue Code Table'!A:A,0)),IF(M143="Critical",6,IF(M143="Significant",5,IF(M143="Moderate",3,2))))</f>
        <v>4</v>
      </c>
    </row>
    <row r="144" spans="1:27" ht="76.5" x14ac:dyDescent="0.25">
      <c r="A144" s="246" t="s">
        <v>580</v>
      </c>
      <c r="B144" s="254" t="s">
        <v>97</v>
      </c>
      <c r="C144" s="255" t="s">
        <v>98</v>
      </c>
      <c r="D144" s="246" t="s">
        <v>1047</v>
      </c>
      <c r="E144" s="246" t="s">
        <v>292</v>
      </c>
      <c r="F144" s="246" t="s">
        <v>441</v>
      </c>
      <c r="G144" s="246" t="s">
        <v>1032</v>
      </c>
      <c r="H144" s="247" t="s">
        <v>1280</v>
      </c>
      <c r="I144" s="211"/>
      <c r="J144" s="61"/>
      <c r="K144" s="211" t="s">
        <v>1240</v>
      </c>
      <c r="L144" s="211"/>
      <c r="M144" s="211" t="s">
        <v>767</v>
      </c>
      <c r="N144" s="211" t="s">
        <v>1560</v>
      </c>
      <c r="O144" s="223" t="s">
        <v>2128</v>
      </c>
      <c r="P144" s="195"/>
      <c r="Q144" s="193">
        <v>5</v>
      </c>
      <c r="R144" s="56">
        <v>5.15</v>
      </c>
      <c r="S144" s="246" t="s">
        <v>1427</v>
      </c>
      <c r="T144" s="246" t="s">
        <v>1074</v>
      </c>
      <c r="U144" s="246" t="s">
        <v>2762</v>
      </c>
      <c r="V144" s="268"/>
      <c r="AA144" s="152">
        <f>IF(OR(J144="Fail",ISBLANK(J144)),INDEX('Issue Code Table'!C:C,MATCH(N:N,'Issue Code Table'!A:A,0)),IF(M144="Critical",6,IF(M144="Significant",5,IF(M144="Moderate",3,2))))</f>
        <v>4</v>
      </c>
    </row>
    <row r="145" spans="1:27" ht="89.25" x14ac:dyDescent="0.25">
      <c r="A145" s="246" t="s">
        <v>581</v>
      </c>
      <c r="B145" s="254" t="s">
        <v>97</v>
      </c>
      <c r="C145" s="255" t="s">
        <v>98</v>
      </c>
      <c r="D145" s="246" t="s">
        <v>1047</v>
      </c>
      <c r="E145" s="246" t="s">
        <v>293</v>
      </c>
      <c r="F145" s="246" t="s">
        <v>442</v>
      </c>
      <c r="G145" s="246" t="s">
        <v>1033</v>
      </c>
      <c r="H145" s="247" t="s">
        <v>1280</v>
      </c>
      <c r="I145" s="211"/>
      <c r="J145" s="61"/>
      <c r="K145" s="211" t="s">
        <v>1241</v>
      </c>
      <c r="L145" s="211"/>
      <c r="M145" s="211" t="s">
        <v>767</v>
      </c>
      <c r="N145" s="211" t="s">
        <v>1560</v>
      </c>
      <c r="O145" s="223" t="s">
        <v>2128</v>
      </c>
      <c r="P145" s="195"/>
      <c r="Q145" s="193">
        <v>5</v>
      </c>
      <c r="R145" s="56">
        <v>5.16</v>
      </c>
      <c r="S145" s="246" t="s">
        <v>1428</v>
      </c>
      <c r="T145" s="246" t="s">
        <v>1075</v>
      </c>
      <c r="U145" s="246" t="s">
        <v>2763</v>
      </c>
      <c r="V145" s="268"/>
      <c r="AA145" s="152">
        <f>IF(OR(J145="Fail",ISBLANK(J145)),INDEX('Issue Code Table'!C:C,MATCH(N:N,'Issue Code Table'!A:A,0)),IF(M145="Critical",6,IF(M145="Significant",5,IF(M145="Moderate",3,2))))</f>
        <v>4</v>
      </c>
    </row>
    <row r="146" spans="1:27" ht="76.5" x14ac:dyDescent="0.25">
      <c r="A146" s="246" t="s">
        <v>582</v>
      </c>
      <c r="B146" s="254" t="s">
        <v>97</v>
      </c>
      <c r="C146" s="255" t="s">
        <v>98</v>
      </c>
      <c r="D146" s="246" t="s">
        <v>1047</v>
      </c>
      <c r="E146" s="246" t="s">
        <v>294</v>
      </c>
      <c r="F146" s="246" t="s">
        <v>2764</v>
      </c>
      <c r="G146" s="246" t="s">
        <v>1034</v>
      </c>
      <c r="H146" s="247" t="s">
        <v>1280</v>
      </c>
      <c r="I146" s="211"/>
      <c r="J146" s="61"/>
      <c r="K146" s="211" t="s">
        <v>1242</v>
      </c>
      <c r="L146" s="211"/>
      <c r="M146" s="211" t="s">
        <v>767</v>
      </c>
      <c r="N146" s="211" t="s">
        <v>1560</v>
      </c>
      <c r="O146" s="223" t="s">
        <v>2128</v>
      </c>
      <c r="P146" s="195"/>
      <c r="Q146" s="193">
        <v>5</v>
      </c>
      <c r="R146" s="56">
        <v>5.17</v>
      </c>
      <c r="S146" s="246" t="s">
        <v>1429</v>
      </c>
      <c r="T146" s="246" t="s">
        <v>1076</v>
      </c>
      <c r="U146" s="246" t="s">
        <v>2765</v>
      </c>
      <c r="V146" s="268"/>
      <c r="AA146" s="152">
        <f>IF(OR(J146="Fail",ISBLANK(J146)),INDEX('Issue Code Table'!C:C,MATCH(N:N,'Issue Code Table'!A:A,0)),IF(M146="Critical",6,IF(M146="Significant",5,IF(M146="Moderate",3,2))))</f>
        <v>4</v>
      </c>
    </row>
    <row r="147" spans="1:27" ht="408" x14ac:dyDescent="0.25">
      <c r="A147" s="246" t="s">
        <v>583</v>
      </c>
      <c r="B147" s="254" t="s">
        <v>97</v>
      </c>
      <c r="C147" s="255" t="s">
        <v>98</v>
      </c>
      <c r="D147" s="246" t="s">
        <v>1047</v>
      </c>
      <c r="E147" s="246" t="s">
        <v>295</v>
      </c>
      <c r="F147" s="246" t="s">
        <v>443</v>
      </c>
      <c r="G147" s="246" t="s">
        <v>1035</v>
      </c>
      <c r="H147" s="247" t="s">
        <v>1280</v>
      </c>
      <c r="I147" s="211"/>
      <c r="J147" s="61"/>
      <c r="K147" s="211" t="s">
        <v>1243</v>
      </c>
      <c r="L147" s="211"/>
      <c r="M147" s="211" t="s">
        <v>767</v>
      </c>
      <c r="N147" s="211" t="s">
        <v>1576</v>
      </c>
      <c r="O147" s="223" t="s">
        <v>2116</v>
      </c>
      <c r="P147" s="195"/>
      <c r="Q147" s="193">
        <v>5</v>
      </c>
      <c r="R147" s="56">
        <v>5.18</v>
      </c>
      <c r="S147" s="246" t="s">
        <v>1430</v>
      </c>
      <c r="T147" s="246" t="s">
        <v>1077</v>
      </c>
      <c r="U147" s="246" t="s">
        <v>2766</v>
      </c>
      <c r="V147" s="268"/>
      <c r="AA147" s="152">
        <f>IF(OR(J147="Fail",ISBLANK(J147)),INDEX('Issue Code Table'!C:C,MATCH(N:N,'Issue Code Table'!A:A,0)),IF(M147="Critical",6,IF(M147="Significant",5,IF(M147="Moderate",3,2))))</f>
        <v>5</v>
      </c>
    </row>
    <row r="148" spans="1:27" ht="76.5" x14ac:dyDescent="0.25">
      <c r="A148" s="246" t="s">
        <v>584</v>
      </c>
      <c r="B148" s="254" t="s">
        <v>97</v>
      </c>
      <c r="C148" s="255" t="s">
        <v>98</v>
      </c>
      <c r="D148" s="246" t="s">
        <v>1047</v>
      </c>
      <c r="E148" s="246" t="s">
        <v>296</v>
      </c>
      <c r="F148" s="246" t="s">
        <v>444</v>
      </c>
      <c r="G148" s="246" t="s">
        <v>1036</v>
      </c>
      <c r="H148" s="247" t="s">
        <v>1280</v>
      </c>
      <c r="I148" s="211"/>
      <c r="J148" s="61"/>
      <c r="K148" s="211" t="s">
        <v>1243</v>
      </c>
      <c r="L148" s="211"/>
      <c r="M148" s="211" t="s">
        <v>767</v>
      </c>
      <c r="N148" s="211" t="s">
        <v>1576</v>
      </c>
      <c r="O148" s="223" t="s">
        <v>2116</v>
      </c>
      <c r="P148" s="195"/>
      <c r="Q148" s="193">
        <v>5</v>
      </c>
      <c r="R148" s="56">
        <v>5.19</v>
      </c>
      <c r="S148" s="246" t="s">
        <v>1430</v>
      </c>
      <c r="T148" s="246" t="s">
        <v>1078</v>
      </c>
      <c r="U148" s="246" t="s">
        <v>2767</v>
      </c>
      <c r="V148" s="268"/>
      <c r="AA148" s="152">
        <f>IF(OR(J148="Fail",ISBLANK(J148)),INDEX('Issue Code Table'!C:C,MATCH(N:N,'Issue Code Table'!A:A,0)),IF(M148="Critical",6,IF(M148="Significant",5,IF(M148="Moderate",3,2))))</f>
        <v>5</v>
      </c>
    </row>
    <row r="149" spans="1:27" ht="76.5" x14ac:dyDescent="0.25">
      <c r="A149" s="246" t="s">
        <v>585</v>
      </c>
      <c r="B149" s="254" t="s">
        <v>97</v>
      </c>
      <c r="C149" s="255" t="s">
        <v>98</v>
      </c>
      <c r="D149" s="246" t="s">
        <v>1047</v>
      </c>
      <c r="E149" s="246" t="s">
        <v>297</v>
      </c>
      <c r="F149" s="246" t="s">
        <v>445</v>
      </c>
      <c r="G149" s="246" t="s">
        <v>1037</v>
      </c>
      <c r="H149" s="247" t="s">
        <v>1280</v>
      </c>
      <c r="I149" s="211"/>
      <c r="J149" s="61"/>
      <c r="K149" s="211" t="s">
        <v>1244</v>
      </c>
      <c r="L149" s="211"/>
      <c r="M149" s="211" t="s">
        <v>767</v>
      </c>
      <c r="N149" s="211" t="s">
        <v>1576</v>
      </c>
      <c r="O149" s="223" t="s">
        <v>2116</v>
      </c>
      <c r="P149" s="195"/>
      <c r="Q149" s="193">
        <v>5</v>
      </c>
      <c r="R149" s="56">
        <v>5.2</v>
      </c>
      <c r="S149" s="246" t="s">
        <v>1430</v>
      </c>
      <c r="T149" s="246" t="s">
        <v>1079</v>
      </c>
      <c r="U149" s="246" t="s">
        <v>2768</v>
      </c>
      <c r="V149" s="268"/>
      <c r="AA149" s="152">
        <f>IF(OR(J149="Fail",ISBLANK(J149)),INDEX('Issue Code Table'!C:C,MATCH(N:N,'Issue Code Table'!A:A,0)),IF(M149="Critical",6,IF(M149="Significant",5,IF(M149="Moderate",3,2))))</f>
        <v>5</v>
      </c>
    </row>
    <row r="150" spans="1:27" ht="76.5" x14ac:dyDescent="0.25">
      <c r="A150" s="246" t="s">
        <v>586</v>
      </c>
      <c r="B150" s="254" t="s">
        <v>97</v>
      </c>
      <c r="C150" s="255" t="s">
        <v>98</v>
      </c>
      <c r="D150" s="246" t="s">
        <v>1047</v>
      </c>
      <c r="E150" s="246" t="s">
        <v>298</v>
      </c>
      <c r="F150" s="246" t="s">
        <v>446</v>
      </c>
      <c r="G150" s="246" t="s">
        <v>1038</v>
      </c>
      <c r="H150" s="247" t="s">
        <v>1280</v>
      </c>
      <c r="I150" s="211"/>
      <c r="J150" s="61"/>
      <c r="K150" s="211" t="s">
        <v>1245</v>
      </c>
      <c r="L150" s="211"/>
      <c r="M150" s="211" t="s">
        <v>767</v>
      </c>
      <c r="N150" s="211" t="s">
        <v>1576</v>
      </c>
      <c r="O150" s="223" t="s">
        <v>2116</v>
      </c>
      <c r="P150" s="195"/>
      <c r="Q150" s="193">
        <v>5</v>
      </c>
      <c r="R150" s="56">
        <v>5.21</v>
      </c>
      <c r="S150" s="246" t="s">
        <v>897</v>
      </c>
      <c r="T150" s="246" t="s">
        <v>1080</v>
      </c>
      <c r="U150" s="246" t="s">
        <v>2769</v>
      </c>
      <c r="V150" s="268"/>
      <c r="AA150" s="152">
        <f>IF(OR(J150="Fail",ISBLANK(J150)),INDEX('Issue Code Table'!C:C,MATCH(N:N,'Issue Code Table'!A:A,0)),IF(M150="Critical",6,IF(M150="Significant",5,IF(M150="Moderate",3,2))))</f>
        <v>5</v>
      </c>
    </row>
    <row r="151" spans="1:27" ht="76.5" x14ac:dyDescent="0.25">
      <c r="A151" s="246" t="s">
        <v>587</v>
      </c>
      <c r="B151" s="254" t="s">
        <v>97</v>
      </c>
      <c r="C151" s="255" t="s">
        <v>98</v>
      </c>
      <c r="D151" s="246" t="s">
        <v>1047</v>
      </c>
      <c r="E151" s="246" t="s">
        <v>299</v>
      </c>
      <c r="F151" s="246" t="s">
        <v>447</v>
      </c>
      <c r="G151" s="246" t="s">
        <v>1039</v>
      </c>
      <c r="H151" s="247" t="s">
        <v>1280</v>
      </c>
      <c r="I151" s="211"/>
      <c r="J151" s="61"/>
      <c r="K151" s="211" t="s">
        <v>1246</v>
      </c>
      <c r="L151" s="211"/>
      <c r="M151" s="211" t="s">
        <v>767</v>
      </c>
      <c r="N151" s="211" t="s">
        <v>1576</v>
      </c>
      <c r="O151" s="223" t="s">
        <v>2116</v>
      </c>
      <c r="P151" s="195"/>
      <c r="Q151" s="193">
        <v>5</v>
      </c>
      <c r="R151" s="56">
        <v>5.22</v>
      </c>
      <c r="S151" s="246" t="s">
        <v>1430</v>
      </c>
      <c r="T151" s="246" t="s">
        <v>1081</v>
      </c>
      <c r="U151" s="246" t="s">
        <v>2770</v>
      </c>
      <c r="V151" s="268"/>
      <c r="AA151" s="152">
        <f>IF(OR(J151="Fail",ISBLANK(J151)),INDEX('Issue Code Table'!C:C,MATCH(N:N,'Issue Code Table'!A:A,0)),IF(M151="Critical",6,IF(M151="Significant",5,IF(M151="Moderate",3,2))))</f>
        <v>5</v>
      </c>
    </row>
    <row r="152" spans="1:27" ht="408" x14ac:dyDescent="0.25">
      <c r="A152" s="246" t="s">
        <v>588</v>
      </c>
      <c r="B152" s="254" t="s">
        <v>97</v>
      </c>
      <c r="C152" s="255" t="s">
        <v>98</v>
      </c>
      <c r="D152" s="246" t="s">
        <v>1047</v>
      </c>
      <c r="E152" s="246" t="s">
        <v>300</v>
      </c>
      <c r="F152" s="246" t="s">
        <v>443</v>
      </c>
      <c r="G152" s="246" t="s">
        <v>1040</v>
      </c>
      <c r="H152" s="247" t="s">
        <v>1280</v>
      </c>
      <c r="I152" s="211"/>
      <c r="J152" s="61"/>
      <c r="K152" s="211" t="s">
        <v>1247</v>
      </c>
      <c r="L152" s="211"/>
      <c r="M152" s="211" t="s">
        <v>767</v>
      </c>
      <c r="N152" s="211" t="s">
        <v>1576</v>
      </c>
      <c r="O152" s="223" t="s">
        <v>2116</v>
      </c>
      <c r="P152" s="195"/>
      <c r="Q152" s="193">
        <v>5</v>
      </c>
      <c r="R152" s="56">
        <v>5.23</v>
      </c>
      <c r="S152" s="246" t="s">
        <v>1430</v>
      </c>
      <c r="T152" s="246" t="s">
        <v>1082</v>
      </c>
      <c r="U152" s="246" t="s">
        <v>2771</v>
      </c>
      <c r="V152" s="268"/>
      <c r="AA152" s="152">
        <f>IF(OR(J152="Fail",ISBLANK(J152)),INDEX('Issue Code Table'!C:C,MATCH(N:N,'Issue Code Table'!A:A,0)),IF(M152="Critical",6,IF(M152="Significant",5,IF(M152="Moderate",3,2))))</f>
        <v>5</v>
      </c>
    </row>
    <row r="153" spans="1:27" ht="76.5" x14ac:dyDescent="0.25">
      <c r="A153" s="246" t="s">
        <v>589</v>
      </c>
      <c r="B153" s="254" t="s">
        <v>97</v>
      </c>
      <c r="C153" s="255" t="s">
        <v>98</v>
      </c>
      <c r="D153" s="246" t="s">
        <v>1047</v>
      </c>
      <c r="E153" s="246" t="s">
        <v>301</v>
      </c>
      <c r="F153" s="246" t="s">
        <v>448</v>
      </c>
      <c r="G153" s="246" t="s">
        <v>1041</v>
      </c>
      <c r="H153" s="247" t="s">
        <v>1280</v>
      </c>
      <c r="I153" s="211"/>
      <c r="J153" s="61"/>
      <c r="K153" s="211" t="s">
        <v>1248</v>
      </c>
      <c r="L153" s="211"/>
      <c r="M153" s="211" t="s">
        <v>767</v>
      </c>
      <c r="N153" s="211" t="s">
        <v>1576</v>
      </c>
      <c r="O153" s="223" t="s">
        <v>2116</v>
      </c>
      <c r="P153" s="195"/>
      <c r="Q153" s="193">
        <v>5</v>
      </c>
      <c r="R153" s="56">
        <v>5.24</v>
      </c>
      <c r="S153" s="246" t="s">
        <v>898</v>
      </c>
      <c r="T153" s="246" t="s">
        <v>1083</v>
      </c>
      <c r="U153" s="246" t="s">
        <v>2772</v>
      </c>
      <c r="V153" s="268"/>
      <c r="AA153" s="152">
        <f>IF(OR(J153="Fail",ISBLANK(J153)),INDEX('Issue Code Table'!C:C,MATCH(N:N,'Issue Code Table'!A:A,0)),IF(M153="Critical",6,IF(M153="Significant",5,IF(M153="Moderate",3,2))))</f>
        <v>5</v>
      </c>
    </row>
    <row r="154" spans="1:27" ht="76.5" x14ac:dyDescent="0.25">
      <c r="A154" s="246" t="s">
        <v>590</v>
      </c>
      <c r="B154" s="254" t="s">
        <v>97</v>
      </c>
      <c r="C154" s="255" t="s">
        <v>98</v>
      </c>
      <c r="D154" s="246" t="s">
        <v>1047</v>
      </c>
      <c r="E154" s="246" t="s">
        <v>302</v>
      </c>
      <c r="F154" s="246" t="s">
        <v>449</v>
      </c>
      <c r="G154" s="246" t="s">
        <v>1042</v>
      </c>
      <c r="H154" s="247" t="s">
        <v>1280</v>
      </c>
      <c r="I154" s="211"/>
      <c r="J154" s="61"/>
      <c r="K154" s="211" t="s">
        <v>1249</v>
      </c>
      <c r="L154" s="211"/>
      <c r="M154" s="211" t="s">
        <v>767</v>
      </c>
      <c r="N154" s="211" t="s">
        <v>1576</v>
      </c>
      <c r="O154" s="223" t="s">
        <v>2116</v>
      </c>
      <c r="P154" s="195"/>
      <c r="Q154" s="193">
        <v>5</v>
      </c>
      <c r="R154" s="56">
        <v>5.25</v>
      </c>
      <c r="S154" s="246" t="s">
        <v>898</v>
      </c>
      <c r="T154" s="246" t="s">
        <v>1084</v>
      </c>
      <c r="U154" s="246" t="s">
        <v>2773</v>
      </c>
      <c r="V154" s="268"/>
      <c r="AA154" s="152">
        <f>IF(OR(J154="Fail",ISBLANK(J154)),INDEX('Issue Code Table'!C:C,MATCH(N:N,'Issue Code Table'!A:A,0)),IF(M154="Critical",6,IF(M154="Significant",5,IF(M154="Moderate",3,2))))</f>
        <v>5</v>
      </c>
    </row>
    <row r="155" spans="1:27" ht="89.25" x14ac:dyDescent="0.25">
      <c r="A155" s="246" t="s">
        <v>591</v>
      </c>
      <c r="B155" s="254" t="s">
        <v>97</v>
      </c>
      <c r="C155" s="255" t="s">
        <v>98</v>
      </c>
      <c r="D155" s="246" t="s">
        <v>1047</v>
      </c>
      <c r="E155" s="246" t="s">
        <v>303</v>
      </c>
      <c r="F155" s="246" t="s">
        <v>450</v>
      </c>
      <c r="G155" s="246" t="s">
        <v>1043</v>
      </c>
      <c r="H155" s="247" t="s">
        <v>1280</v>
      </c>
      <c r="I155" s="211"/>
      <c r="J155" s="61"/>
      <c r="K155" s="211" t="s">
        <v>1250</v>
      </c>
      <c r="L155" s="211"/>
      <c r="M155" s="211" t="s">
        <v>767</v>
      </c>
      <c r="N155" s="211" t="s">
        <v>1576</v>
      </c>
      <c r="O155" s="223" t="s">
        <v>2116</v>
      </c>
      <c r="P155" s="195"/>
      <c r="Q155" s="193">
        <v>5</v>
      </c>
      <c r="R155" s="56">
        <v>5.26</v>
      </c>
      <c r="S155" s="246" t="s">
        <v>899</v>
      </c>
      <c r="T155" s="246" t="s">
        <v>1085</v>
      </c>
      <c r="U155" s="246" t="s">
        <v>2774</v>
      </c>
      <c r="V155" s="268"/>
      <c r="AA155" s="152">
        <f>IF(OR(J155="Fail",ISBLANK(J155)),INDEX('Issue Code Table'!C:C,MATCH(N:N,'Issue Code Table'!A:A,0)),IF(M155="Critical",6,IF(M155="Significant",5,IF(M155="Moderate",3,2))))</f>
        <v>5</v>
      </c>
    </row>
    <row r="156" spans="1:27" ht="102" x14ac:dyDescent="0.25">
      <c r="A156" s="246" t="s">
        <v>592</v>
      </c>
      <c r="B156" s="254" t="s">
        <v>97</v>
      </c>
      <c r="C156" s="255" t="s">
        <v>98</v>
      </c>
      <c r="D156" s="246" t="s">
        <v>1047</v>
      </c>
      <c r="E156" s="246" t="s">
        <v>304</v>
      </c>
      <c r="F156" s="246" t="s">
        <v>451</v>
      </c>
      <c r="G156" s="246" t="s">
        <v>1044</v>
      </c>
      <c r="H156" s="247" t="s">
        <v>1280</v>
      </c>
      <c r="I156" s="62"/>
      <c r="J156" s="61"/>
      <c r="K156" s="211" t="s">
        <v>823</v>
      </c>
      <c r="L156" s="211"/>
      <c r="M156" s="211" t="s">
        <v>766</v>
      </c>
      <c r="N156" s="211" t="s">
        <v>1584</v>
      </c>
      <c r="O156" s="223" t="s">
        <v>2127</v>
      </c>
      <c r="P156" s="195"/>
      <c r="Q156" s="193">
        <v>5</v>
      </c>
      <c r="R156" s="56">
        <v>5.27</v>
      </c>
      <c r="S156" s="246" t="s">
        <v>1431</v>
      </c>
      <c r="T156" s="246" t="s">
        <v>1086</v>
      </c>
      <c r="U156" s="246" t="s">
        <v>2775</v>
      </c>
      <c r="V156" s="268" t="s">
        <v>2511</v>
      </c>
      <c r="AA156" s="152">
        <f>IF(OR(J156="Fail",ISBLANK(J156)),INDEX('Issue Code Table'!C:C,MATCH(N:N,'Issue Code Table'!A:A,0)),IF(M156="Critical",6,IF(M156="Significant",5,IF(M156="Moderate",3,2))))</f>
        <v>5</v>
      </c>
    </row>
    <row r="157" spans="1:27" ht="76.5" x14ac:dyDescent="0.25">
      <c r="A157" s="246" t="s">
        <v>593</v>
      </c>
      <c r="B157" s="254" t="s">
        <v>97</v>
      </c>
      <c r="C157" s="255" t="s">
        <v>98</v>
      </c>
      <c r="D157" s="246" t="s">
        <v>1047</v>
      </c>
      <c r="E157" s="246" t="s">
        <v>305</v>
      </c>
      <c r="F157" s="246" t="s">
        <v>452</v>
      </c>
      <c r="G157" s="246" t="s">
        <v>1045</v>
      </c>
      <c r="H157" s="247" t="s">
        <v>1280</v>
      </c>
      <c r="I157" s="62"/>
      <c r="J157" s="61"/>
      <c r="K157" s="211" t="s">
        <v>1251</v>
      </c>
      <c r="L157" s="211"/>
      <c r="M157" s="211" t="s">
        <v>767</v>
      </c>
      <c r="N157" s="211" t="s">
        <v>1576</v>
      </c>
      <c r="O157" s="223" t="s">
        <v>2116</v>
      </c>
      <c r="P157" s="195"/>
      <c r="Q157" s="193">
        <v>5</v>
      </c>
      <c r="R157" s="56">
        <v>5.28</v>
      </c>
      <c r="S157" s="246" t="s">
        <v>900</v>
      </c>
      <c r="T157" s="246" t="s">
        <v>1087</v>
      </c>
      <c r="U157" s="246" t="s">
        <v>2776</v>
      </c>
      <c r="V157" s="268"/>
      <c r="AA157" s="152">
        <f>IF(OR(J157="Fail",ISBLANK(J157)),INDEX('Issue Code Table'!C:C,MATCH(N:N,'Issue Code Table'!A:A,0)),IF(M157="Critical",6,IF(M157="Significant",5,IF(M157="Moderate",3,2))))</f>
        <v>5</v>
      </c>
    </row>
    <row r="158" spans="1:27" x14ac:dyDescent="0.25">
      <c r="A158" s="74"/>
      <c r="B158" s="74"/>
      <c r="C158" s="74"/>
      <c r="D158" s="74"/>
      <c r="E158" s="74"/>
      <c r="F158" s="74"/>
      <c r="G158" s="74"/>
      <c r="H158" s="74"/>
      <c r="I158" s="74"/>
      <c r="J158" s="74"/>
      <c r="K158" s="74"/>
      <c r="L158" s="74"/>
      <c r="M158" s="74"/>
      <c r="N158" s="74"/>
      <c r="O158" s="199"/>
      <c r="P158" s="194"/>
      <c r="Q158" s="74"/>
      <c r="R158" s="74"/>
      <c r="S158" s="74"/>
      <c r="T158" s="74"/>
      <c r="AA158" s="74"/>
    </row>
    <row r="159" spans="1:27" hidden="1" x14ac:dyDescent="0.25">
      <c r="I159" s="64" t="s">
        <v>36</v>
      </c>
    </row>
    <row r="160" spans="1:27" hidden="1" x14ac:dyDescent="0.25">
      <c r="I160" s="64" t="s">
        <v>37</v>
      </c>
    </row>
    <row r="161" spans="3:27" hidden="1" x14ac:dyDescent="0.25">
      <c r="I161" s="64" t="s">
        <v>38</v>
      </c>
    </row>
    <row r="162" spans="3:27" hidden="1" x14ac:dyDescent="0.25">
      <c r="I162" s="64" t="s">
        <v>39</v>
      </c>
    </row>
    <row r="163" spans="3:27" hidden="1" x14ac:dyDescent="0.25"/>
    <row r="164" spans="3:27" hidden="1" x14ac:dyDescent="0.25">
      <c r="I164" s="57" t="s">
        <v>1316</v>
      </c>
    </row>
    <row r="165" spans="3:27" hidden="1" x14ac:dyDescent="0.25">
      <c r="I165" s="57" t="s">
        <v>1281</v>
      </c>
    </row>
    <row r="166" spans="3:27" hidden="1" x14ac:dyDescent="0.25">
      <c r="I166" s="57" t="s">
        <v>766</v>
      </c>
    </row>
    <row r="167" spans="3:27" hidden="1" x14ac:dyDescent="0.25">
      <c r="I167" s="57" t="s">
        <v>767</v>
      </c>
    </row>
    <row r="168" spans="3:27" hidden="1" x14ac:dyDescent="0.25">
      <c r="I168" s="57" t="s">
        <v>1292</v>
      </c>
    </row>
    <row r="169" spans="3:27" s="198" customFormat="1" x14ac:dyDescent="0.25">
      <c r="C169" s="197"/>
      <c r="AA169" s="126"/>
    </row>
    <row r="170" spans="3:27" s="198" customFormat="1" x14ac:dyDescent="0.25">
      <c r="C170" s="197"/>
      <c r="AA170" s="126"/>
    </row>
    <row r="171" spans="3:27" s="198" customFormat="1" x14ac:dyDescent="0.25">
      <c r="C171" s="197"/>
      <c r="AA171" s="126"/>
    </row>
    <row r="172" spans="3:27" s="198" customFormat="1" x14ac:dyDescent="0.25">
      <c r="C172" s="197"/>
      <c r="AA172" s="126"/>
    </row>
    <row r="173" spans="3:27" s="198" customFormat="1" x14ac:dyDescent="0.25">
      <c r="C173" s="197"/>
      <c r="AA173" s="126"/>
    </row>
    <row r="174" spans="3:27" s="198" customFormat="1" x14ac:dyDescent="0.25">
      <c r="C174" s="197"/>
      <c r="AA174" s="126"/>
    </row>
    <row r="175" spans="3:27" s="198" customFormat="1" x14ac:dyDescent="0.25">
      <c r="C175" s="197"/>
      <c r="AA175" s="126"/>
    </row>
    <row r="176" spans="3:27" s="198" customFormat="1" x14ac:dyDescent="0.25">
      <c r="C176" s="197"/>
      <c r="AA176" s="126"/>
    </row>
    <row r="177" spans="3:27" s="198" customFormat="1" x14ac:dyDescent="0.25">
      <c r="C177" s="197"/>
      <c r="AA177" s="126"/>
    </row>
    <row r="178" spans="3:27" s="198" customFormat="1" x14ac:dyDescent="0.25">
      <c r="C178" s="197"/>
      <c r="AA178" s="126"/>
    </row>
    <row r="179" spans="3:27" s="198" customFormat="1" x14ac:dyDescent="0.25">
      <c r="C179" s="197"/>
      <c r="AA179" s="126"/>
    </row>
    <row r="180" spans="3:27" s="198" customFormat="1" x14ac:dyDescent="0.25">
      <c r="C180" s="197"/>
      <c r="AA180" s="126"/>
    </row>
    <row r="181" spans="3:27" s="198" customFormat="1" x14ac:dyDescent="0.25">
      <c r="C181" s="197"/>
      <c r="AA181" s="126"/>
    </row>
    <row r="182" spans="3:27" s="198" customFormat="1" x14ac:dyDescent="0.25">
      <c r="C182" s="197"/>
      <c r="AA182" s="126"/>
    </row>
    <row r="183" spans="3:27" s="198" customFormat="1" x14ac:dyDescent="0.25">
      <c r="C183" s="197"/>
      <c r="AA183" s="126"/>
    </row>
    <row r="184" spans="3:27" s="198" customFormat="1" x14ac:dyDescent="0.25">
      <c r="C184" s="197"/>
      <c r="AA184" s="126"/>
    </row>
    <row r="185" spans="3:27" s="198" customFormat="1" x14ac:dyDescent="0.25">
      <c r="C185" s="197"/>
      <c r="AA185" s="126"/>
    </row>
    <row r="186" spans="3:27" s="198" customFormat="1" x14ac:dyDescent="0.25">
      <c r="C186" s="197"/>
      <c r="AA186" s="126"/>
    </row>
    <row r="187" spans="3:27" s="198" customFormat="1" x14ac:dyDescent="0.25">
      <c r="C187" s="197"/>
      <c r="AA187" s="126"/>
    </row>
    <row r="188" spans="3:27" s="198" customFormat="1" x14ac:dyDescent="0.25">
      <c r="C188" s="197"/>
      <c r="AA188" s="126"/>
    </row>
    <row r="189" spans="3:27" s="198" customFormat="1" x14ac:dyDescent="0.25">
      <c r="C189" s="197"/>
      <c r="AA189" s="126"/>
    </row>
    <row r="190" spans="3:27" s="198" customFormat="1" x14ac:dyDescent="0.25">
      <c r="C190" s="197"/>
      <c r="AA190" s="126"/>
    </row>
    <row r="191" spans="3:27" s="198" customFormat="1" x14ac:dyDescent="0.25">
      <c r="C191" s="197"/>
      <c r="AA191" s="126"/>
    </row>
    <row r="192" spans="3:27" s="198" customFormat="1" x14ac:dyDescent="0.25">
      <c r="C192" s="197"/>
      <c r="AA192" s="126"/>
    </row>
    <row r="193" spans="3:27" s="198" customFormat="1" x14ac:dyDescent="0.25">
      <c r="C193" s="197"/>
      <c r="AA193" s="126"/>
    </row>
    <row r="194" spans="3:27" s="198" customFormat="1" x14ac:dyDescent="0.25">
      <c r="C194" s="197"/>
      <c r="AA194" s="126"/>
    </row>
  </sheetData>
  <sheetCalcPr fullCalcOnLoad="1"/>
  <protectedRanges>
    <protectedRange password="E1A2" sqref="N40:O40" name="Range1"/>
    <protectedRange password="E1A2" sqref="N49 N41:O48" name="Range1_1"/>
    <protectedRange password="E1A2" sqref="AA3:AA157" name="Range1_1_1_1_1"/>
    <protectedRange password="E1A2" sqref="AA2" name="Range1_1_2"/>
    <protectedRange password="E1A2" sqref="N2:O2" name="Range1_5_1_1"/>
    <protectedRange password="E1A2" sqref="N37" name="Range1_4"/>
    <protectedRange password="E1A2" sqref="O37" name="Range1_4_1"/>
    <protectedRange password="E1A2" sqref="U2" name="Range1_1_1"/>
  </protectedRanges>
  <autoFilter ref="A2:T157"/>
  <conditionalFormatting sqref="L49">
    <cfRule type="cellIs" dxfId="23" priority="44" stopIfTrue="1" operator="equal">
      <formula>"Pass"</formula>
    </cfRule>
    <cfRule type="cellIs" dxfId="22" priority="45" stopIfTrue="1" operator="equal">
      <formula>"Fail"</formula>
    </cfRule>
    <cfRule type="cellIs" dxfId="21" priority="46" stopIfTrue="1" operator="equal">
      <formula>"Info"</formula>
    </cfRule>
  </conditionalFormatting>
  <conditionalFormatting sqref="L51">
    <cfRule type="cellIs" dxfId="20" priority="41" stopIfTrue="1" operator="equal">
      <formula>"Pass"</formula>
    </cfRule>
    <cfRule type="cellIs" dxfId="19" priority="42" stopIfTrue="1" operator="equal">
      <formula>"Fail"</formula>
    </cfRule>
    <cfRule type="cellIs" dxfId="18" priority="43" stopIfTrue="1" operator="equal">
      <formula>"Info"</formula>
    </cfRule>
  </conditionalFormatting>
  <conditionalFormatting sqref="L61">
    <cfRule type="cellIs" dxfId="17" priority="38" stopIfTrue="1" operator="equal">
      <formula>"Pass"</formula>
    </cfRule>
    <cfRule type="cellIs" dxfId="16" priority="39" stopIfTrue="1" operator="equal">
      <formula>"Fail"</formula>
    </cfRule>
    <cfRule type="cellIs" dxfId="15" priority="40" stopIfTrue="1" operator="equal">
      <formula>"Info"</formula>
    </cfRule>
  </conditionalFormatting>
  <conditionalFormatting sqref="L62">
    <cfRule type="cellIs" dxfId="14" priority="35" stopIfTrue="1" operator="equal">
      <formula>"Pass"</formula>
    </cfRule>
    <cfRule type="cellIs" dxfId="13" priority="36" stopIfTrue="1" operator="equal">
      <formula>"Fail"</formula>
    </cfRule>
    <cfRule type="cellIs" dxfId="12" priority="37" stopIfTrue="1" operator="equal">
      <formula>"Info"</formula>
    </cfRule>
  </conditionalFormatting>
  <conditionalFormatting sqref="L57">
    <cfRule type="cellIs" dxfId="11" priority="32" stopIfTrue="1" operator="equal">
      <formula>"Pass"</formula>
    </cfRule>
    <cfRule type="cellIs" dxfId="10" priority="33" stopIfTrue="1" operator="equal">
      <formula>"Fail"</formula>
    </cfRule>
    <cfRule type="cellIs" dxfId="9" priority="34" stopIfTrue="1" operator="equal">
      <formula>"Info"</formula>
    </cfRule>
  </conditionalFormatting>
  <conditionalFormatting sqref="L58">
    <cfRule type="cellIs" dxfId="8" priority="29" stopIfTrue="1" operator="equal">
      <formula>"Pass"</formula>
    </cfRule>
    <cfRule type="cellIs" dxfId="7" priority="30" stopIfTrue="1" operator="equal">
      <formula>"Fail"</formula>
    </cfRule>
    <cfRule type="cellIs" dxfId="6" priority="31" stopIfTrue="1" operator="equal">
      <formula>"Info"</formula>
    </cfRule>
  </conditionalFormatting>
  <conditionalFormatting sqref="L60">
    <cfRule type="cellIs" dxfId="5" priority="26" stopIfTrue="1" operator="equal">
      <formula>"Pass"</formula>
    </cfRule>
    <cfRule type="cellIs" dxfId="4" priority="27" stopIfTrue="1" operator="equal">
      <formula>"Fail"</formula>
    </cfRule>
    <cfRule type="cellIs" dxfId="3" priority="28" stopIfTrue="1" operator="equal">
      <formula>"Info"</formula>
    </cfRule>
  </conditionalFormatting>
  <conditionalFormatting sqref="N3:N157">
    <cfRule type="expression" dxfId="2" priority="13" stopIfTrue="1">
      <formula>ISERROR(AA3)</formula>
    </cfRule>
  </conditionalFormatting>
  <conditionalFormatting sqref="J3:J157">
    <cfRule type="cellIs" dxfId="1" priority="2" stopIfTrue="1" operator="equal">
      <formula>"Pass"</formula>
    </cfRule>
    <cfRule type="cellIs" dxfId="0" priority="3" stopIfTrue="1" operator="equal">
      <formula>"Info"</formula>
    </cfRule>
  </conditionalFormatting>
  <dataValidations count="2">
    <dataValidation type="list" allowBlank="1" showInputMessage="1" showErrorMessage="1" sqref="M3:M157">
      <formula1>$I$165:$I$168</formula1>
    </dataValidation>
    <dataValidation type="list" allowBlank="1" showInputMessage="1" showErrorMessage="1" sqref="J3:J157">
      <formula1>$I$159:$I$162</formula1>
    </dataValidation>
  </dataValidations>
  <pageMargins left="0.7" right="0.7" top="0.75" bottom="0.75" header="0.3" footer="0.3"/>
  <pageSetup orientation="portrait" r:id="rId1"/>
  <headerFooter alignWithMargins="0"/>
  <rowBreaks count="1" manualBreakCount="1">
    <brk id="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V361"/>
  <sheetViews>
    <sheetView zoomScale="90" zoomScaleNormal="90" workbookViewId="0">
      <selection activeCell="C18" sqref="C18"/>
    </sheetView>
  </sheetViews>
  <sheetFormatPr defaultColWidth="11.42578125" defaultRowHeight="12.75" x14ac:dyDescent="0.2"/>
  <cols>
    <col min="1" max="1" width="11.42578125" style="231" customWidth="1"/>
    <col min="2" max="2" width="13.28515625" style="231" customWidth="1"/>
    <col min="3" max="3" width="84.42578125" style="238" customWidth="1"/>
    <col min="4" max="4" width="22.42578125" style="231" customWidth="1"/>
    <col min="5" max="48" width="11.42578125" style="230"/>
    <col min="49" max="16384" width="11.42578125" style="231"/>
  </cols>
  <sheetData>
    <row r="1" spans="1:48" x14ac:dyDescent="0.2">
      <c r="A1" s="30" t="s">
        <v>68</v>
      </c>
      <c r="B1" s="31"/>
      <c r="C1" s="55"/>
      <c r="D1" s="31"/>
    </row>
    <row r="2" spans="1:48" s="232" customFormat="1" ht="12.75" customHeight="1" x14ac:dyDescent="0.2">
      <c r="A2" s="71" t="s">
        <v>69</v>
      </c>
      <c r="B2" s="71" t="s">
        <v>70</v>
      </c>
      <c r="C2" s="72" t="s">
        <v>71</v>
      </c>
      <c r="D2" s="71" t="s">
        <v>72</v>
      </c>
      <c r="E2" s="230"/>
      <c r="F2" s="230"/>
      <c r="G2" s="230"/>
      <c r="H2" s="230"/>
      <c r="I2" s="230"/>
      <c r="J2" s="230"/>
      <c r="K2" s="230"/>
      <c r="L2" s="230"/>
      <c r="M2" s="230"/>
      <c r="N2" s="230"/>
      <c r="O2" s="230"/>
      <c r="P2" s="230"/>
      <c r="Q2" s="230"/>
      <c r="R2" s="230"/>
      <c r="S2" s="230"/>
      <c r="T2" s="230"/>
      <c r="U2" s="230"/>
      <c r="V2" s="230"/>
      <c r="W2" s="230"/>
      <c r="X2" s="230"/>
      <c r="Y2" s="230"/>
      <c r="Z2" s="230"/>
      <c r="AA2" s="230"/>
      <c r="AB2" s="230"/>
      <c r="AC2" s="230"/>
      <c r="AD2" s="230"/>
      <c r="AE2" s="230"/>
      <c r="AF2" s="230"/>
      <c r="AG2" s="230"/>
      <c r="AH2" s="230"/>
      <c r="AI2" s="230"/>
      <c r="AJ2" s="230"/>
      <c r="AK2" s="230"/>
      <c r="AL2" s="230"/>
      <c r="AM2" s="230"/>
      <c r="AN2" s="230"/>
      <c r="AO2" s="230"/>
      <c r="AP2" s="230"/>
      <c r="AQ2" s="230"/>
      <c r="AR2" s="230"/>
      <c r="AS2" s="230"/>
      <c r="AT2" s="230"/>
      <c r="AU2" s="230"/>
      <c r="AV2" s="230"/>
    </row>
    <row r="3" spans="1:48" ht="13.5" customHeight="1" x14ac:dyDescent="0.2">
      <c r="A3" s="226">
        <v>1</v>
      </c>
      <c r="B3" s="227">
        <v>42104</v>
      </c>
      <c r="C3" s="228" t="s">
        <v>73</v>
      </c>
      <c r="D3" s="73" t="s">
        <v>74</v>
      </c>
    </row>
    <row r="4" spans="1:48" x14ac:dyDescent="0.2">
      <c r="A4" s="226">
        <v>1</v>
      </c>
      <c r="B4" s="227">
        <v>42158</v>
      </c>
      <c r="C4" s="228" t="s">
        <v>1333</v>
      </c>
      <c r="D4" s="73" t="s">
        <v>74</v>
      </c>
    </row>
    <row r="5" spans="1:48" ht="23.85" customHeight="1" x14ac:dyDescent="0.2">
      <c r="A5" s="229">
        <v>2</v>
      </c>
      <c r="B5" s="227">
        <v>42454</v>
      </c>
      <c r="C5" s="228" t="s">
        <v>2169</v>
      </c>
      <c r="D5" s="174" t="s">
        <v>74</v>
      </c>
    </row>
    <row r="6" spans="1:48" x14ac:dyDescent="0.2">
      <c r="A6" s="233">
        <v>2.1</v>
      </c>
      <c r="B6" s="234">
        <v>42735</v>
      </c>
      <c r="C6" s="225" t="s">
        <v>2303</v>
      </c>
      <c r="D6" s="225" t="s">
        <v>74</v>
      </c>
    </row>
    <row r="7" spans="1:48" x14ac:dyDescent="0.2">
      <c r="A7" s="239">
        <v>2.1</v>
      </c>
      <c r="B7" s="240">
        <v>42766</v>
      </c>
      <c r="C7" s="236" t="s">
        <v>2306</v>
      </c>
      <c r="D7" s="235" t="s">
        <v>74</v>
      </c>
    </row>
    <row r="8" spans="1:48" x14ac:dyDescent="0.2">
      <c r="A8" s="239">
        <v>2.1</v>
      </c>
      <c r="B8" s="240">
        <v>43008</v>
      </c>
      <c r="C8" s="236" t="s">
        <v>2372</v>
      </c>
      <c r="D8" s="235" t="s">
        <v>74</v>
      </c>
    </row>
    <row r="9" spans="1:48" x14ac:dyDescent="0.2">
      <c r="A9" s="239">
        <v>2.1</v>
      </c>
      <c r="B9" s="240">
        <v>43131</v>
      </c>
      <c r="C9" s="236" t="s">
        <v>2374</v>
      </c>
      <c r="D9" s="235" t="s">
        <v>74</v>
      </c>
    </row>
    <row r="10" spans="1:48" x14ac:dyDescent="0.2">
      <c r="A10" s="239">
        <v>2.1</v>
      </c>
      <c r="B10" s="240">
        <v>43373</v>
      </c>
      <c r="C10" s="236" t="s">
        <v>2375</v>
      </c>
      <c r="D10" s="235" t="s">
        <v>74</v>
      </c>
    </row>
    <row r="11" spans="1:48" x14ac:dyDescent="0.2">
      <c r="A11" s="256">
        <v>2.1</v>
      </c>
      <c r="B11" s="257" t="s">
        <v>2432</v>
      </c>
      <c r="C11" s="225" t="s">
        <v>2372</v>
      </c>
      <c r="D11" s="258" t="s">
        <v>74</v>
      </c>
    </row>
    <row r="12" spans="1:48" x14ac:dyDescent="0.2">
      <c r="A12" s="256">
        <v>2.2000000000000002</v>
      </c>
      <c r="B12" s="257" t="s">
        <v>2432</v>
      </c>
      <c r="C12" s="225" t="s">
        <v>2441</v>
      </c>
      <c r="D12" s="258" t="s">
        <v>74</v>
      </c>
    </row>
    <row r="13" spans="1:48" x14ac:dyDescent="0.2">
      <c r="A13" s="256">
        <v>2.2999999999999998</v>
      </c>
      <c r="B13" s="257">
        <v>43921</v>
      </c>
      <c r="C13" s="225" t="s">
        <v>2372</v>
      </c>
      <c r="D13" s="258" t="s">
        <v>74</v>
      </c>
    </row>
    <row r="14" spans="1:48" x14ac:dyDescent="0.2">
      <c r="A14" s="256">
        <v>2.4</v>
      </c>
      <c r="B14" s="269">
        <v>44104</v>
      </c>
      <c r="C14" s="236" t="s">
        <v>2598</v>
      </c>
      <c r="D14" s="258" t="s">
        <v>74</v>
      </c>
    </row>
    <row r="15" spans="1:48" x14ac:dyDescent="0.2">
      <c r="A15" s="230"/>
      <c r="B15" s="230"/>
      <c r="C15" s="237"/>
      <c r="D15" s="230"/>
    </row>
    <row r="16" spans="1:48" x14ac:dyDescent="0.2">
      <c r="A16" s="230"/>
      <c r="B16" s="230"/>
      <c r="C16" s="237"/>
      <c r="D16" s="230"/>
    </row>
    <row r="17" spans="1:4" x14ac:dyDescent="0.2">
      <c r="A17" s="230"/>
      <c r="B17" s="230"/>
      <c r="C17" s="237"/>
      <c r="D17" s="230"/>
    </row>
    <row r="18" spans="1:4" x14ac:dyDescent="0.2">
      <c r="A18" s="230"/>
      <c r="B18" s="230"/>
      <c r="C18" s="237"/>
      <c r="D18" s="230"/>
    </row>
    <row r="19" spans="1:4" x14ac:dyDescent="0.2">
      <c r="A19" s="230"/>
      <c r="B19" s="230"/>
      <c r="C19" s="237"/>
      <c r="D19" s="230"/>
    </row>
    <row r="20" spans="1:4" x14ac:dyDescent="0.2">
      <c r="A20" s="230"/>
      <c r="B20" s="230"/>
      <c r="C20" s="237"/>
      <c r="D20" s="230"/>
    </row>
    <row r="21" spans="1:4" x14ac:dyDescent="0.2">
      <c r="A21" s="230"/>
      <c r="B21" s="230"/>
      <c r="C21" s="237"/>
      <c r="D21" s="230"/>
    </row>
    <row r="22" spans="1:4" x14ac:dyDescent="0.2">
      <c r="A22" s="230"/>
      <c r="B22" s="230"/>
      <c r="C22" s="237"/>
      <c r="D22" s="230"/>
    </row>
    <row r="23" spans="1:4" x14ac:dyDescent="0.2">
      <c r="A23" s="230"/>
      <c r="B23" s="230"/>
      <c r="C23" s="237"/>
      <c r="D23" s="230"/>
    </row>
    <row r="24" spans="1:4" x14ac:dyDescent="0.2">
      <c r="A24" s="230"/>
      <c r="B24" s="230"/>
      <c r="C24" s="237"/>
      <c r="D24" s="230"/>
    </row>
    <row r="25" spans="1:4" x14ac:dyDescent="0.2">
      <c r="A25" s="230"/>
      <c r="B25" s="230"/>
      <c r="C25" s="237"/>
      <c r="D25" s="230"/>
    </row>
    <row r="26" spans="1:4" x14ac:dyDescent="0.2">
      <c r="A26" s="230"/>
      <c r="B26" s="230"/>
      <c r="C26" s="237"/>
      <c r="D26" s="230"/>
    </row>
    <row r="27" spans="1:4" x14ac:dyDescent="0.2">
      <c r="A27" s="230"/>
      <c r="B27" s="230"/>
      <c r="C27" s="237"/>
      <c r="D27" s="230"/>
    </row>
    <row r="28" spans="1:4" x14ac:dyDescent="0.2">
      <c r="A28" s="230"/>
      <c r="B28" s="230"/>
      <c r="C28" s="237"/>
      <c r="D28" s="230"/>
    </row>
    <row r="29" spans="1:4" x14ac:dyDescent="0.2">
      <c r="A29" s="230"/>
      <c r="B29" s="230"/>
      <c r="C29" s="237"/>
      <c r="D29" s="230"/>
    </row>
    <row r="30" spans="1:4" x14ac:dyDescent="0.2">
      <c r="A30" s="230"/>
      <c r="B30" s="230"/>
      <c r="C30" s="237"/>
      <c r="D30" s="230"/>
    </row>
    <row r="31" spans="1:4" x14ac:dyDescent="0.2">
      <c r="A31" s="230"/>
      <c r="B31" s="230"/>
      <c r="C31" s="237"/>
      <c r="D31" s="230"/>
    </row>
    <row r="32" spans="1:4" x14ac:dyDescent="0.2">
      <c r="A32" s="230"/>
      <c r="B32" s="230"/>
      <c r="C32" s="237"/>
      <c r="D32" s="230"/>
    </row>
    <row r="33" spans="1:4" x14ac:dyDescent="0.2">
      <c r="A33" s="230"/>
      <c r="B33" s="230"/>
      <c r="C33" s="237"/>
      <c r="D33" s="230"/>
    </row>
    <row r="34" spans="1:4" x14ac:dyDescent="0.2">
      <c r="A34" s="230"/>
      <c r="B34" s="230"/>
      <c r="C34" s="237"/>
      <c r="D34" s="230"/>
    </row>
    <row r="35" spans="1:4" x14ac:dyDescent="0.2">
      <c r="A35" s="230"/>
      <c r="B35" s="230"/>
      <c r="C35" s="237"/>
      <c r="D35" s="230"/>
    </row>
    <row r="36" spans="1:4" x14ac:dyDescent="0.2">
      <c r="A36" s="230"/>
      <c r="B36" s="230"/>
      <c r="C36" s="237"/>
      <c r="D36" s="230"/>
    </row>
    <row r="37" spans="1:4" x14ac:dyDescent="0.2">
      <c r="A37" s="230"/>
      <c r="B37" s="230"/>
      <c r="C37" s="237"/>
      <c r="D37" s="230"/>
    </row>
    <row r="38" spans="1:4" x14ac:dyDescent="0.2">
      <c r="A38" s="230"/>
      <c r="B38" s="230"/>
      <c r="C38" s="237"/>
      <c r="D38" s="230"/>
    </row>
    <row r="39" spans="1:4" x14ac:dyDescent="0.2">
      <c r="A39" s="230"/>
      <c r="B39" s="230"/>
      <c r="C39" s="237"/>
      <c r="D39" s="230"/>
    </row>
    <row r="40" spans="1:4" x14ac:dyDescent="0.2">
      <c r="A40" s="230"/>
      <c r="B40" s="230"/>
      <c r="C40" s="237"/>
      <c r="D40" s="230"/>
    </row>
    <row r="41" spans="1:4" x14ac:dyDescent="0.2">
      <c r="A41" s="230"/>
      <c r="B41" s="230"/>
      <c r="C41" s="237"/>
      <c r="D41" s="230"/>
    </row>
    <row r="42" spans="1:4" x14ac:dyDescent="0.2">
      <c r="A42" s="230"/>
      <c r="B42" s="230"/>
      <c r="C42" s="237"/>
      <c r="D42" s="230"/>
    </row>
    <row r="43" spans="1:4" x14ac:dyDescent="0.2">
      <c r="A43" s="230"/>
      <c r="B43" s="230"/>
      <c r="C43" s="237"/>
      <c r="D43" s="230"/>
    </row>
    <row r="44" spans="1:4" x14ac:dyDescent="0.2">
      <c r="A44" s="230"/>
      <c r="B44" s="230"/>
      <c r="C44" s="237"/>
      <c r="D44" s="230"/>
    </row>
    <row r="45" spans="1:4" x14ac:dyDescent="0.2">
      <c r="A45" s="230"/>
      <c r="B45" s="230"/>
      <c r="C45" s="237"/>
      <c r="D45" s="230"/>
    </row>
    <row r="46" spans="1:4" x14ac:dyDescent="0.2">
      <c r="A46" s="230"/>
      <c r="B46" s="230"/>
      <c r="C46" s="237"/>
      <c r="D46" s="230"/>
    </row>
    <row r="47" spans="1:4" x14ac:dyDescent="0.2">
      <c r="A47" s="230"/>
      <c r="B47" s="230"/>
      <c r="C47" s="237"/>
      <c r="D47" s="230"/>
    </row>
    <row r="48" spans="1:4" x14ac:dyDescent="0.2">
      <c r="A48" s="230"/>
      <c r="B48" s="230"/>
      <c r="C48" s="237"/>
      <c r="D48" s="230"/>
    </row>
    <row r="49" spans="1:4" x14ac:dyDescent="0.2">
      <c r="A49" s="230"/>
      <c r="B49" s="230"/>
      <c r="C49" s="237"/>
      <c r="D49" s="230"/>
    </row>
    <row r="50" spans="1:4" x14ac:dyDescent="0.2">
      <c r="A50" s="230"/>
      <c r="B50" s="230"/>
      <c r="C50" s="237"/>
      <c r="D50" s="230"/>
    </row>
    <row r="51" spans="1:4" x14ac:dyDescent="0.2">
      <c r="A51" s="230"/>
      <c r="B51" s="230"/>
      <c r="C51" s="237"/>
      <c r="D51" s="230"/>
    </row>
    <row r="52" spans="1:4" x14ac:dyDescent="0.2">
      <c r="A52" s="230"/>
      <c r="B52" s="230"/>
      <c r="C52" s="237"/>
      <c r="D52" s="230"/>
    </row>
    <row r="53" spans="1:4" x14ac:dyDescent="0.2">
      <c r="A53" s="230"/>
      <c r="B53" s="230"/>
      <c r="C53" s="237"/>
      <c r="D53" s="230"/>
    </row>
    <row r="54" spans="1:4" x14ac:dyDescent="0.2">
      <c r="A54" s="230"/>
      <c r="B54" s="230"/>
      <c r="C54" s="237"/>
      <c r="D54" s="230"/>
    </row>
    <row r="55" spans="1:4" x14ac:dyDescent="0.2">
      <c r="A55" s="230"/>
      <c r="B55" s="230"/>
      <c r="C55" s="237"/>
      <c r="D55" s="230"/>
    </row>
    <row r="56" spans="1:4" x14ac:dyDescent="0.2">
      <c r="A56" s="230"/>
      <c r="B56" s="230"/>
      <c r="C56" s="237"/>
      <c r="D56" s="230"/>
    </row>
    <row r="57" spans="1:4" x14ac:dyDescent="0.2">
      <c r="A57" s="230"/>
      <c r="B57" s="230"/>
      <c r="C57" s="237"/>
      <c r="D57" s="230"/>
    </row>
    <row r="58" spans="1:4" x14ac:dyDescent="0.2">
      <c r="A58" s="230"/>
      <c r="B58" s="230"/>
      <c r="C58" s="237"/>
      <c r="D58" s="230"/>
    </row>
    <row r="59" spans="1:4" x14ac:dyDescent="0.2">
      <c r="A59" s="230"/>
      <c r="B59" s="230"/>
      <c r="C59" s="237"/>
      <c r="D59" s="230"/>
    </row>
    <row r="60" spans="1:4" x14ac:dyDescent="0.2">
      <c r="A60" s="230"/>
      <c r="B60" s="230"/>
      <c r="C60" s="237"/>
      <c r="D60" s="230"/>
    </row>
    <row r="61" spans="1:4" x14ac:dyDescent="0.2">
      <c r="A61" s="230"/>
      <c r="B61" s="230"/>
      <c r="C61" s="237"/>
      <c r="D61" s="230"/>
    </row>
    <row r="62" spans="1:4" x14ac:dyDescent="0.2">
      <c r="A62" s="230"/>
      <c r="B62" s="230"/>
      <c r="C62" s="237"/>
      <c r="D62" s="230"/>
    </row>
    <row r="63" spans="1:4" x14ac:dyDescent="0.2">
      <c r="A63" s="230"/>
      <c r="B63" s="230"/>
      <c r="C63" s="237"/>
      <c r="D63" s="230"/>
    </row>
    <row r="64" spans="1:4" x14ac:dyDescent="0.2">
      <c r="A64" s="230"/>
      <c r="B64" s="230"/>
      <c r="C64" s="237"/>
      <c r="D64" s="230"/>
    </row>
    <row r="65" spans="1:4" x14ac:dyDescent="0.2">
      <c r="A65" s="230"/>
      <c r="B65" s="230"/>
      <c r="C65" s="237"/>
      <c r="D65" s="230"/>
    </row>
    <row r="66" spans="1:4" x14ac:dyDescent="0.2">
      <c r="A66" s="230"/>
      <c r="B66" s="230"/>
      <c r="C66" s="237"/>
      <c r="D66" s="230"/>
    </row>
    <row r="67" spans="1:4" x14ac:dyDescent="0.2">
      <c r="A67" s="230"/>
      <c r="B67" s="230"/>
      <c r="C67" s="237"/>
      <c r="D67" s="230"/>
    </row>
    <row r="68" spans="1:4" x14ac:dyDescent="0.2">
      <c r="A68" s="230"/>
      <c r="B68" s="230"/>
      <c r="C68" s="237"/>
      <c r="D68" s="230"/>
    </row>
    <row r="69" spans="1:4" x14ac:dyDescent="0.2">
      <c r="A69" s="230"/>
      <c r="B69" s="230"/>
      <c r="C69" s="237"/>
      <c r="D69" s="230"/>
    </row>
    <row r="70" spans="1:4" x14ac:dyDescent="0.2">
      <c r="A70" s="230"/>
      <c r="B70" s="230"/>
      <c r="C70" s="237"/>
      <c r="D70" s="230"/>
    </row>
    <row r="71" spans="1:4" x14ac:dyDescent="0.2">
      <c r="A71" s="230"/>
      <c r="B71" s="230"/>
      <c r="C71" s="237"/>
      <c r="D71" s="230"/>
    </row>
    <row r="72" spans="1:4" x14ac:dyDescent="0.2">
      <c r="A72" s="230"/>
      <c r="B72" s="230"/>
      <c r="C72" s="237"/>
      <c r="D72" s="230"/>
    </row>
    <row r="73" spans="1:4" x14ac:dyDescent="0.2">
      <c r="A73" s="230"/>
      <c r="B73" s="230"/>
      <c r="C73" s="237"/>
      <c r="D73" s="230"/>
    </row>
    <row r="74" spans="1:4" x14ac:dyDescent="0.2">
      <c r="A74" s="230"/>
      <c r="B74" s="230"/>
      <c r="C74" s="237"/>
      <c r="D74" s="230"/>
    </row>
    <row r="75" spans="1:4" x14ac:dyDescent="0.2">
      <c r="A75" s="230"/>
      <c r="B75" s="230"/>
      <c r="C75" s="237"/>
      <c r="D75" s="230"/>
    </row>
    <row r="76" spans="1:4" x14ac:dyDescent="0.2">
      <c r="A76" s="230"/>
      <c r="B76" s="230"/>
      <c r="C76" s="237"/>
      <c r="D76" s="230"/>
    </row>
    <row r="77" spans="1:4" x14ac:dyDescent="0.2">
      <c r="A77" s="230"/>
      <c r="B77" s="230"/>
      <c r="C77" s="237"/>
      <c r="D77" s="230"/>
    </row>
    <row r="78" spans="1:4" x14ac:dyDescent="0.2">
      <c r="A78" s="230"/>
      <c r="B78" s="230"/>
      <c r="C78" s="237"/>
      <c r="D78" s="230"/>
    </row>
    <row r="79" spans="1:4" x14ac:dyDescent="0.2">
      <c r="A79" s="230"/>
      <c r="B79" s="230"/>
      <c r="C79" s="237"/>
      <c r="D79" s="230"/>
    </row>
    <row r="80" spans="1:4" x14ac:dyDescent="0.2">
      <c r="A80" s="230"/>
      <c r="B80" s="230"/>
      <c r="C80" s="237"/>
      <c r="D80" s="230"/>
    </row>
    <row r="81" spans="1:4" x14ac:dyDescent="0.2">
      <c r="A81" s="230"/>
      <c r="B81" s="230"/>
      <c r="C81" s="237"/>
      <c r="D81" s="230"/>
    </row>
    <row r="82" spans="1:4" x14ac:dyDescent="0.2">
      <c r="A82" s="230"/>
      <c r="B82" s="230"/>
      <c r="C82" s="237"/>
      <c r="D82" s="230"/>
    </row>
    <row r="83" spans="1:4" x14ac:dyDescent="0.2">
      <c r="A83" s="230"/>
      <c r="B83" s="230"/>
      <c r="C83" s="237"/>
      <c r="D83" s="230"/>
    </row>
    <row r="84" spans="1:4" x14ac:dyDescent="0.2">
      <c r="A84" s="230"/>
      <c r="B84" s="230"/>
      <c r="C84" s="237"/>
      <c r="D84" s="230"/>
    </row>
    <row r="85" spans="1:4" x14ac:dyDescent="0.2">
      <c r="A85" s="230"/>
      <c r="B85" s="230"/>
      <c r="C85" s="237"/>
      <c r="D85" s="230"/>
    </row>
    <row r="86" spans="1:4" x14ac:dyDescent="0.2">
      <c r="A86" s="230"/>
      <c r="B86" s="230"/>
      <c r="C86" s="237"/>
      <c r="D86" s="230"/>
    </row>
    <row r="87" spans="1:4" x14ac:dyDescent="0.2">
      <c r="A87" s="230"/>
      <c r="B87" s="230"/>
      <c r="C87" s="237"/>
      <c r="D87" s="230"/>
    </row>
    <row r="88" spans="1:4" x14ac:dyDescent="0.2">
      <c r="A88" s="230"/>
      <c r="B88" s="230"/>
      <c r="C88" s="237"/>
      <c r="D88" s="230"/>
    </row>
    <row r="89" spans="1:4" x14ac:dyDescent="0.2">
      <c r="A89" s="230"/>
      <c r="B89" s="230"/>
      <c r="C89" s="237"/>
      <c r="D89" s="230"/>
    </row>
    <row r="90" spans="1:4" x14ac:dyDescent="0.2">
      <c r="A90" s="230"/>
      <c r="B90" s="230"/>
      <c r="C90" s="237"/>
      <c r="D90" s="230"/>
    </row>
    <row r="91" spans="1:4" x14ac:dyDescent="0.2">
      <c r="A91" s="230"/>
      <c r="B91" s="230"/>
      <c r="C91" s="237"/>
      <c r="D91" s="230"/>
    </row>
    <row r="92" spans="1:4" x14ac:dyDescent="0.2">
      <c r="A92" s="230"/>
      <c r="B92" s="230"/>
      <c r="C92" s="237"/>
      <c r="D92" s="230"/>
    </row>
    <row r="93" spans="1:4" x14ac:dyDescent="0.2">
      <c r="A93" s="230"/>
      <c r="B93" s="230"/>
      <c r="C93" s="237"/>
      <c r="D93" s="230"/>
    </row>
    <row r="94" spans="1:4" x14ac:dyDescent="0.2">
      <c r="A94" s="230"/>
      <c r="B94" s="230"/>
      <c r="C94" s="237"/>
      <c r="D94" s="230"/>
    </row>
    <row r="95" spans="1:4" x14ac:dyDescent="0.2">
      <c r="A95" s="230"/>
      <c r="B95" s="230"/>
      <c r="C95" s="237"/>
      <c r="D95" s="230"/>
    </row>
    <row r="96" spans="1:4" x14ac:dyDescent="0.2">
      <c r="A96" s="230"/>
      <c r="B96" s="230"/>
      <c r="C96" s="237"/>
      <c r="D96" s="230"/>
    </row>
    <row r="97" spans="1:4" x14ac:dyDescent="0.2">
      <c r="A97" s="230"/>
      <c r="B97" s="230"/>
      <c r="C97" s="237"/>
      <c r="D97" s="230"/>
    </row>
    <row r="98" spans="1:4" x14ac:dyDescent="0.2">
      <c r="A98" s="230"/>
      <c r="B98" s="230"/>
      <c r="C98" s="237"/>
      <c r="D98" s="230"/>
    </row>
    <row r="99" spans="1:4" x14ac:dyDescent="0.2">
      <c r="A99" s="230"/>
      <c r="B99" s="230"/>
      <c r="C99" s="237"/>
      <c r="D99" s="230"/>
    </row>
    <row r="100" spans="1:4" x14ac:dyDescent="0.2">
      <c r="A100" s="230"/>
      <c r="B100" s="230"/>
      <c r="C100" s="237"/>
      <c r="D100" s="230"/>
    </row>
    <row r="101" spans="1:4" x14ac:dyDescent="0.2">
      <c r="A101" s="230"/>
      <c r="B101" s="230"/>
      <c r="C101" s="237"/>
      <c r="D101" s="230"/>
    </row>
    <row r="102" spans="1:4" x14ac:dyDescent="0.2">
      <c r="A102" s="230"/>
      <c r="B102" s="230"/>
      <c r="C102" s="237"/>
      <c r="D102" s="230"/>
    </row>
    <row r="103" spans="1:4" x14ac:dyDescent="0.2">
      <c r="A103" s="230"/>
      <c r="B103" s="230"/>
      <c r="C103" s="237"/>
      <c r="D103" s="230"/>
    </row>
    <row r="104" spans="1:4" x14ac:dyDescent="0.2">
      <c r="A104" s="230"/>
      <c r="B104" s="230"/>
      <c r="C104" s="237"/>
      <c r="D104" s="230"/>
    </row>
    <row r="105" spans="1:4" x14ac:dyDescent="0.2">
      <c r="A105" s="230"/>
      <c r="B105" s="230"/>
      <c r="C105" s="237"/>
      <c r="D105" s="230"/>
    </row>
    <row r="106" spans="1:4" x14ac:dyDescent="0.2">
      <c r="A106" s="230"/>
      <c r="B106" s="230"/>
      <c r="C106" s="237"/>
      <c r="D106" s="230"/>
    </row>
    <row r="107" spans="1:4" x14ac:dyDescent="0.2">
      <c r="A107" s="230"/>
      <c r="B107" s="230"/>
      <c r="C107" s="237"/>
      <c r="D107" s="230"/>
    </row>
    <row r="108" spans="1:4" x14ac:dyDescent="0.2">
      <c r="A108" s="230"/>
      <c r="B108" s="230"/>
      <c r="C108" s="237"/>
      <c r="D108" s="230"/>
    </row>
    <row r="109" spans="1:4" x14ac:dyDescent="0.2">
      <c r="A109" s="230"/>
      <c r="B109" s="230"/>
      <c r="C109" s="237"/>
      <c r="D109" s="230"/>
    </row>
    <row r="110" spans="1:4" x14ac:dyDescent="0.2">
      <c r="A110" s="230"/>
      <c r="B110" s="230"/>
      <c r="C110" s="237"/>
      <c r="D110" s="230"/>
    </row>
    <row r="111" spans="1:4" x14ac:dyDescent="0.2">
      <c r="A111" s="230"/>
      <c r="B111" s="230"/>
      <c r="C111" s="237"/>
      <c r="D111" s="230"/>
    </row>
    <row r="112" spans="1:4" x14ac:dyDescent="0.2">
      <c r="A112" s="230"/>
      <c r="B112" s="230"/>
      <c r="C112" s="237"/>
      <c r="D112" s="230"/>
    </row>
    <row r="113" spans="1:4" x14ac:dyDescent="0.2">
      <c r="A113" s="230"/>
      <c r="B113" s="230"/>
      <c r="C113" s="237"/>
      <c r="D113" s="230"/>
    </row>
    <row r="114" spans="1:4" x14ac:dyDescent="0.2">
      <c r="A114" s="230"/>
      <c r="B114" s="230"/>
      <c r="C114" s="237"/>
      <c r="D114" s="230"/>
    </row>
    <row r="115" spans="1:4" x14ac:dyDescent="0.2">
      <c r="A115" s="230"/>
      <c r="B115" s="230"/>
      <c r="C115" s="237"/>
      <c r="D115" s="230"/>
    </row>
    <row r="116" spans="1:4" x14ac:dyDescent="0.2">
      <c r="A116" s="230"/>
      <c r="B116" s="230"/>
      <c r="C116" s="237"/>
      <c r="D116" s="230"/>
    </row>
    <row r="117" spans="1:4" x14ac:dyDescent="0.2">
      <c r="A117" s="230"/>
      <c r="B117" s="230"/>
      <c r="C117" s="237"/>
      <c r="D117" s="230"/>
    </row>
    <row r="118" spans="1:4" x14ac:dyDescent="0.2">
      <c r="A118" s="230"/>
      <c r="B118" s="230"/>
      <c r="C118" s="237"/>
      <c r="D118" s="230"/>
    </row>
    <row r="119" spans="1:4" x14ac:dyDescent="0.2">
      <c r="A119" s="230"/>
      <c r="B119" s="230"/>
      <c r="C119" s="237"/>
      <c r="D119" s="230"/>
    </row>
    <row r="120" spans="1:4" x14ac:dyDescent="0.2">
      <c r="A120" s="230"/>
      <c r="B120" s="230"/>
      <c r="C120" s="237"/>
      <c r="D120" s="230"/>
    </row>
    <row r="121" spans="1:4" x14ac:dyDescent="0.2">
      <c r="A121" s="230"/>
      <c r="B121" s="230"/>
      <c r="C121" s="237"/>
      <c r="D121" s="230"/>
    </row>
    <row r="122" spans="1:4" x14ac:dyDescent="0.2">
      <c r="A122" s="230"/>
      <c r="B122" s="230"/>
      <c r="C122" s="237"/>
      <c r="D122" s="230"/>
    </row>
    <row r="123" spans="1:4" x14ac:dyDescent="0.2">
      <c r="A123" s="230"/>
      <c r="B123" s="230"/>
      <c r="C123" s="237"/>
      <c r="D123" s="230"/>
    </row>
    <row r="124" spans="1:4" x14ac:dyDescent="0.2">
      <c r="A124" s="230"/>
      <c r="B124" s="230"/>
      <c r="C124" s="237"/>
      <c r="D124" s="230"/>
    </row>
    <row r="125" spans="1:4" x14ac:dyDescent="0.2">
      <c r="A125" s="230"/>
      <c r="B125" s="230"/>
      <c r="C125" s="237"/>
      <c r="D125" s="230"/>
    </row>
    <row r="126" spans="1:4" x14ac:dyDescent="0.2">
      <c r="A126" s="230"/>
      <c r="B126" s="230"/>
      <c r="C126" s="237"/>
      <c r="D126" s="230"/>
    </row>
    <row r="127" spans="1:4" x14ac:dyDescent="0.2">
      <c r="A127" s="230"/>
      <c r="B127" s="230"/>
      <c r="C127" s="237"/>
      <c r="D127" s="230"/>
    </row>
    <row r="128" spans="1:4" x14ac:dyDescent="0.2">
      <c r="A128" s="230"/>
      <c r="B128" s="230"/>
      <c r="C128" s="237"/>
      <c r="D128" s="230"/>
    </row>
    <row r="129" spans="1:4" x14ac:dyDescent="0.2">
      <c r="A129" s="230"/>
      <c r="B129" s="230"/>
      <c r="C129" s="237"/>
      <c r="D129" s="230"/>
    </row>
    <row r="130" spans="1:4" x14ac:dyDescent="0.2">
      <c r="A130" s="230"/>
      <c r="B130" s="230"/>
      <c r="C130" s="237"/>
      <c r="D130" s="230"/>
    </row>
    <row r="131" spans="1:4" x14ac:dyDescent="0.2">
      <c r="A131" s="230"/>
      <c r="B131" s="230"/>
      <c r="C131" s="237"/>
      <c r="D131" s="230"/>
    </row>
    <row r="132" spans="1:4" x14ac:dyDescent="0.2">
      <c r="A132" s="230"/>
      <c r="B132" s="230"/>
      <c r="C132" s="237"/>
      <c r="D132" s="230"/>
    </row>
    <row r="133" spans="1:4" x14ac:dyDescent="0.2">
      <c r="A133" s="230"/>
      <c r="B133" s="230"/>
      <c r="C133" s="237"/>
      <c r="D133" s="230"/>
    </row>
    <row r="134" spans="1:4" x14ac:dyDescent="0.2">
      <c r="A134" s="230"/>
      <c r="B134" s="230"/>
      <c r="C134" s="237"/>
      <c r="D134" s="230"/>
    </row>
    <row r="135" spans="1:4" x14ac:dyDescent="0.2">
      <c r="A135" s="230"/>
      <c r="B135" s="230"/>
      <c r="C135" s="237"/>
      <c r="D135" s="230"/>
    </row>
    <row r="136" spans="1:4" x14ac:dyDescent="0.2">
      <c r="A136" s="230"/>
      <c r="B136" s="230"/>
      <c r="C136" s="237"/>
      <c r="D136" s="230"/>
    </row>
    <row r="137" spans="1:4" x14ac:dyDescent="0.2">
      <c r="A137" s="230"/>
      <c r="B137" s="230"/>
      <c r="C137" s="237"/>
      <c r="D137" s="230"/>
    </row>
    <row r="138" spans="1:4" x14ac:dyDescent="0.2">
      <c r="A138" s="230"/>
      <c r="B138" s="230"/>
      <c r="C138" s="237"/>
      <c r="D138" s="230"/>
    </row>
    <row r="139" spans="1:4" x14ac:dyDescent="0.2">
      <c r="A139" s="230"/>
      <c r="B139" s="230"/>
      <c r="C139" s="237"/>
      <c r="D139" s="230"/>
    </row>
    <row r="140" spans="1:4" x14ac:dyDescent="0.2">
      <c r="A140" s="230"/>
      <c r="B140" s="230"/>
      <c r="C140" s="237"/>
      <c r="D140" s="230"/>
    </row>
    <row r="141" spans="1:4" x14ac:dyDescent="0.2">
      <c r="A141" s="230"/>
      <c r="B141" s="230"/>
      <c r="C141" s="237"/>
      <c r="D141" s="230"/>
    </row>
    <row r="142" spans="1:4" x14ac:dyDescent="0.2">
      <c r="A142" s="230"/>
      <c r="B142" s="230"/>
      <c r="C142" s="237"/>
      <c r="D142" s="230"/>
    </row>
    <row r="143" spans="1:4" x14ac:dyDescent="0.2">
      <c r="A143" s="230"/>
      <c r="B143" s="230"/>
      <c r="C143" s="237"/>
      <c r="D143" s="230"/>
    </row>
    <row r="144" spans="1:4" x14ac:dyDescent="0.2">
      <c r="A144" s="230"/>
      <c r="B144" s="230"/>
      <c r="C144" s="237"/>
      <c r="D144" s="230"/>
    </row>
    <row r="145" spans="1:4" x14ac:dyDescent="0.2">
      <c r="A145" s="230"/>
      <c r="B145" s="230"/>
      <c r="C145" s="237"/>
      <c r="D145" s="230"/>
    </row>
    <row r="146" spans="1:4" x14ac:dyDescent="0.2">
      <c r="A146" s="230"/>
      <c r="B146" s="230"/>
      <c r="C146" s="237"/>
      <c r="D146" s="230"/>
    </row>
    <row r="147" spans="1:4" x14ac:dyDescent="0.2">
      <c r="A147" s="230"/>
      <c r="B147" s="230"/>
      <c r="C147" s="237"/>
      <c r="D147" s="230"/>
    </row>
    <row r="148" spans="1:4" x14ac:dyDescent="0.2">
      <c r="A148" s="230"/>
      <c r="B148" s="230"/>
      <c r="C148" s="237"/>
      <c r="D148" s="230"/>
    </row>
    <row r="149" spans="1:4" x14ac:dyDescent="0.2">
      <c r="A149" s="230"/>
      <c r="B149" s="230"/>
      <c r="C149" s="237"/>
      <c r="D149" s="230"/>
    </row>
    <row r="150" spans="1:4" x14ac:dyDescent="0.2">
      <c r="A150" s="230"/>
      <c r="B150" s="230"/>
      <c r="C150" s="237"/>
      <c r="D150" s="230"/>
    </row>
    <row r="151" spans="1:4" x14ac:dyDescent="0.2">
      <c r="A151" s="230"/>
      <c r="B151" s="230"/>
      <c r="C151" s="237"/>
      <c r="D151" s="230"/>
    </row>
    <row r="152" spans="1:4" x14ac:dyDescent="0.2">
      <c r="A152" s="230"/>
      <c r="B152" s="230"/>
      <c r="C152" s="237"/>
      <c r="D152" s="230"/>
    </row>
    <row r="153" spans="1:4" x14ac:dyDescent="0.2">
      <c r="A153" s="230"/>
      <c r="B153" s="230"/>
      <c r="C153" s="237"/>
      <c r="D153" s="230"/>
    </row>
    <row r="154" spans="1:4" x14ac:dyDescent="0.2">
      <c r="A154" s="230"/>
      <c r="B154" s="230"/>
      <c r="C154" s="237"/>
      <c r="D154" s="230"/>
    </row>
    <row r="155" spans="1:4" x14ac:dyDescent="0.2">
      <c r="A155" s="230"/>
      <c r="B155" s="230"/>
      <c r="C155" s="237"/>
      <c r="D155" s="230"/>
    </row>
    <row r="156" spans="1:4" x14ac:dyDescent="0.2">
      <c r="A156" s="230"/>
      <c r="B156" s="230"/>
      <c r="C156" s="237"/>
      <c r="D156" s="230"/>
    </row>
    <row r="157" spans="1:4" x14ac:dyDescent="0.2">
      <c r="A157" s="230"/>
      <c r="B157" s="230"/>
      <c r="C157" s="237"/>
      <c r="D157" s="230"/>
    </row>
    <row r="158" spans="1:4" x14ac:dyDescent="0.2">
      <c r="A158" s="230"/>
      <c r="B158" s="230"/>
      <c r="C158" s="237"/>
      <c r="D158" s="230"/>
    </row>
    <row r="159" spans="1:4" x14ac:dyDescent="0.2">
      <c r="A159" s="230"/>
      <c r="B159" s="230"/>
      <c r="C159" s="237"/>
      <c r="D159" s="230"/>
    </row>
    <row r="160" spans="1:4" x14ac:dyDescent="0.2">
      <c r="A160" s="230"/>
      <c r="B160" s="230"/>
      <c r="C160" s="237"/>
      <c r="D160" s="230"/>
    </row>
    <row r="161" spans="1:4" x14ac:dyDescent="0.2">
      <c r="A161" s="230"/>
      <c r="B161" s="230"/>
      <c r="C161" s="237"/>
      <c r="D161" s="230"/>
    </row>
    <row r="162" spans="1:4" x14ac:dyDescent="0.2">
      <c r="A162" s="230"/>
      <c r="B162" s="230"/>
      <c r="C162" s="237"/>
      <c r="D162" s="230"/>
    </row>
    <row r="163" spans="1:4" x14ac:dyDescent="0.2">
      <c r="A163" s="230"/>
      <c r="B163" s="230"/>
      <c r="C163" s="237"/>
      <c r="D163" s="230"/>
    </row>
    <row r="164" spans="1:4" x14ac:dyDescent="0.2">
      <c r="A164" s="230"/>
      <c r="B164" s="230"/>
      <c r="C164" s="237"/>
      <c r="D164" s="230"/>
    </row>
    <row r="165" spans="1:4" x14ac:dyDescent="0.2">
      <c r="A165" s="230"/>
      <c r="B165" s="230"/>
      <c r="C165" s="237"/>
      <c r="D165" s="230"/>
    </row>
    <row r="166" spans="1:4" x14ac:dyDescent="0.2">
      <c r="A166" s="230"/>
      <c r="B166" s="230"/>
      <c r="C166" s="237"/>
      <c r="D166" s="230"/>
    </row>
    <row r="167" spans="1:4" x14ac:dyDescent="0.2">
      <c r="A167" s="230"/>
      <c r="B167" s="230"/>
      <c r="C167" s="237"/>
      <c r="D167" s="230"/>
    </row>
    <row r="168" spans="1:4" x14ac:dyDescent="0.2">
      <c r="A168" s="230"/>
      <c r="B168" s="230"/>
      <c r="C168" s="237"/>
      <c r="D168" s="230"/>
    </row>
    <row r="169" spans="1:4" x14ac:dyDescent="0.2">
      <c r="A169" s="230"/>
      <c r="B169" s="230"/>
      <c r="C169" s="237"/>
      <c r="D169" s="230"/>
    </row>
    <row r="170" spans="1:4" x14ac:dyDescent="0.2">
      <c r="A170" s="230"/>
      <c r="B170" s="230"/>
      <c r="C170" s="237"/>
      <c r="D170" s="230"/>
    </row>
    <row r="171" spans="1:4" x14ac:dyDescent="0.2">
      <c r="A171" s="230"/>
      <c r="B171" s="230"/>
      <c r="C171" s="237"/>
      <c r="D171" s="230"/>
    </row>
    <row r="172" spans="1:4" x14ac:dyDescent="0.2">
      <c r="A172" s="230"/>
      <c r="B172" s="230"/>
      <c r="C172" s="237"/>
      <c r="D172" s="230"/>
    </row>
    <row r="173" spans="1:4" x14ac:dyDescent="0.2">
      <c r="A173" s="230"/>
      <c r="B173" s="230"/>
      <c r="C173" s="237"/>
      <c r="D173" s="230"/>
    </row>
    <row r="174" spans="1:4" x14ac:dyDescent="0.2">
      <c r="A174" s="230"/>
      <c r="B174" s="230"/>
      <c r="C174" s="237"/>
      <c r="D174" s="230"/>
    </row>
    <row r="175" spans="1:4" x14ac:dyDescent="0.2">
      <c r="A175" s="230"/>
      <c r="B175" s="230"/>
      <c r="C175" s="237"/>
      <c r="D175" s="230"/>
    </row>
    <row r="176" spans="1:4" x14ac:dyDescent="0.2">
      <c r="A176" s="230"/>
      <c r="B176" s="230"/>
      <c r="C176" s="237"/>
      <c r="D176" s="230"/>
    </row>
    <row r="177" spans="1:4" x14ac:dyDescent="0.2">
      <c r="A177" s="230"/>
      <c r="B177" s="230"/>
      <c r="C177" s="237"/>
      <c r="D177" s="230"/>
    </row>
    <row r="178" spans="1:4" x14ac:dyDescent="0.2">
      <c r="A178" s="230"/>
      <c r="B178" s="230"/>
      <c r="C178" s="237"/>
      <c r="D178" s="230"/>
    </row>
    <row r="179" spans="1:4" x14ac:dyDescent="0.2">
      <c r="A179" s="230"/>
      <c r="B179" s="230"/>
      <c r="C179" s="237"/>
      <c r="D179" s="230"/>
    </row>
    <row r="180" spans="1:4" x14ac:dyDescent="0.2">
      <c r="A180" s="230"/>
      <c r="B180" s="230"/>
      <c r="C180" s="237"/>
      <c r="D180" s="230"/>
    </row>
    <row r="181" spans="1:4" x14ac:dyDescent="0.2">
      <c r="A181" s="230"/>
      <c r="B181" s="230"/>
      <c r="C181" s="237"/>
      <c r="D181" s="230"/>
    </row>
    <row r="182" spans="1:4" x14ac:dyDescent="0.2">
      <c r="A182" s="230"/>
      <c r="B182" s="230"/>
      <c r="C182" s="237"/>
      <c r="D182" s="230"/>
    </row>
    <row r="183" spans="1:4" x14ac:dyDescent="0.2">
      <c r="A183" s="230"/>
      <c r="B183" s="230"/>
      <c r="C183" s="237"/>
      <c r="D183" s="230"/>
    </row>
    <row r="184" spans="1:4" x14ac:dyDescent="0.2">
      <c r="A184" s="230"/>
      <c r="B184" s="230"/>
      <c r="C184" s="237"/>
      <c r="D184" s="230"/>
    </row>
    <row r="185" spans="1:4" x14ac:dyDescent="0.2">
      <c r="A185" s="230"/>
      <c r="B185" s="230"/>
      <c r="C185" s="237"/>
      <c r="D185" s="230"/>
    </row>
    <row r="186" spans="1:4" x14ac:dyDescent="0.2">
      <c r="A186" s="230"/>
      <c r="B186" s="230"/>
      <c r="C186" s="237"/>
      <c r="D186" s="230"/>
    </row>
    <row r="187" spans="1:4" x14ac:dyDescent="0.2">
      <c r="A187" s="230"/>
      <c r="B187" s="230"/>
      <c r="C187" s="237"/>
      <c r="D187" s="230"/>
    </row>
    <row r="188" spans="1:4" x14ac:dyDescent="0.2">
      <c r="A188" s="230"/>
      <c r="B188" s="230"/>
      <c r="C188" s="237"/>
      <c r="D188" s="230"/>
    </row>
    <row r="189" spans="1:4" x14ac:dyDescent="0.2">
      <c r="A189" s="230"/>
      <c r="B189" s="230"/>
      <c r="C189" s="237"/>
      <c r="D189" s="230"/>
    </row>
    <row r="190" spans="1:4" x14ac:dyDescent="0.2">
      <c r="A190" s="230"/>
      <c r="B190" s="230"/>
      <c r="C190" s="237"/>
      <c r="D190" s="230"/>
    </row>
    <row r="191" spans="1:4" x14ac:dyDescent="0.2">
      <c r="A191" s="230"/>
      <c r="B191" s="230"/>
      <c r="C191" s="237"/>
      <c r="D191" s="230"/>
    </row>
    <row r="192" spans="1:4" x14ac:dyDescent="0.2">
      <c r="A192" s="230"/>
      <c r="B192" s="230"/>
      <c r="C192" s="237"/>
      <c r="D192" s="230"/>
    </row>
    <row r="193" spans="1:4" x14ac:dyDescent="0.2">
      <c r="A193" s="230"/>
      <c r="B193" s="230"/>
      <c r="C193" s="237"/>
      <c r="D193" s="230"/>
    </row>
    <row r="194" spans="1:4" x14ac:dyDescent="0.2">
      <c r="A194" s="230"/>
      <c r="B194" s="230"/>
      <c r="C194" s="237"/>
      <c r="D194" s="230"/>
    </row>
    <row r="195" spans="1:4" x14ac:dyDescent="0.2">
      <c r="A195" s="230"/>
      <c r="B195" s="230"/>
      <c r="C195" s="237"/>
      <c r="D195" s="230"/>
    </row>
    <row r="196" spans="1:4" x14ac:dyDescent="0.2">
      <c r="A196" s="230"/>
      <c r="B196" s="230"/>
      <c r="C196" s="237"/>
      <c r="D196" s="230"/>
    </row>
    <row r="197" spans="1:4" x14ac:dyDescent="0.2">
      <c r="A197" s="230"/>
      <c r="B197" s="230"/>
      <c r="C197" s="237"/>
      <c r="D197" s="230"/>
    </row>
    <row r="198" spans="1:4" x14ac:dyDescent="0.2">
      <c r="A198" s="230"/>
      <c r="B198" s="230"/>
      <c r="C198" s="237"/>
      <c r="D198" s="230"/>
    </row>
    <row r="199" spans="1:4" x14ac:dyDescent="0.2">
      <c r="A199" s="230"/>
      <c r="B199" s="230"/>
      <c r="C199" s="237"/>
      <c r="D199" s="230"/>
    </row>
    <row r="200" spans="1:4" x14ac:dyDescent="0.2">
      <c r="A200" s="230"/>
      <c r="B200" s="230"/>
      <c r="C200" s="237"/>
      <c r="D200" s="230"/>
    </row>
    <row r="201" spans="1:4" x14ac:dyDescent="0.2">
      <c r="A201" s="230"/>
      <c r="B201" s="230"/>
      <c r="C201" s="237"/>
      <c r="D201" s="230"/>
    </row>
    <row r="202" spans="1:4" x14ac:dyDescent="0.2">
      <c r="A202" s="230"/>
      <c r="B202" s="230"/>
      <c r="C202" s="237"/>
      <c r="D202" s="230"/>
    </row>
    <row r="203" spans="1:4" x14ac:dyDescent="0.2">
      <c r="A203" s="230"/>
      <c r="B203" s="230"/>
      <c r="C203" s="237"/>
      <c r="D203" s="230"/>
    </row>
    <row r="204" spans="1:4" x14ac:dyDescent="0.2">
      <c r="A204" s="230"/>
      <c r="B204" s="230"/>
      <c r="C204" s="237"/>
      <c r="D204" s="230"/>
    </row>
    <row r="205" spans="1:4" x14ac:dyDescent="0.2">
      <c r="A205" s="230"/>
      <c r="B205" s="230"/>
      <c r="C205" s="237"/>
      <c r="D205" s="230"/>
    </row>
    <row r="206" spans="1:4" x14ac:dyDescent="0.2">
      <c r="A206" s="230"/>
      <c r="B206" s="230"/>
      <c r="C206" s="237"/>
      <c r="D206" s="230"/>
    </row>
    <row r="207" spans="1:4" x14ac:dyDescent="0.2">
      <c r="A207" s="230"/>
      <c r="B207" s="230"/>
      <c r="C207" s="237"/>
      <c r="D207" s="230"/>
    </row>
    <row r="208" spans="1:4" x14ac:dyDescent="0.2">
      <c r="A208" s="230"/>
      <c r="B208" s="230"/>
      <c r="C208" s="237"/>
      <c r="D208" s="230"/>
    </row>
    <row r="209" spans="1:4" x14ac:dyDescent="0.2">
      <c r="A209" s="230"/>
      <c r="B209" s="230"/>
      <c r="C209" s="237"/>
      <c r="D209" s="230"/>
    </row>
    <row r="210" spans="1:4" x14ac:dyDescent="0.2">
      <c r="A210" s="230"/>
      <c r="B210" s="230"/>
      <c r="C210" s="237"/>
      <c r="D210" s="230"/>
    </row>
    <row r="211" spans="1:4" x14ac:dyDescent="0.2">
      <c r="A211" s="230"/>
      <c r="B211" s="230"/>
      <c r="C211" s="237"/>
      <c r="D211" s="230"/>
    </row>
    <row r="212" spans="1:4" x14ac:dyDescent="0.2">
      <c r="A212" s="230"/>
      <c r="B212" s="230"/>
      <c r="C212" s="237"/>
      <c r="D212" s="230"/>
    </row>
    <row r="213" spans="1:4" x14ac:dyDescent="0.2">
      <c r="A213" s="230"/>
      <c r="B213" s="230"/>
      <c r="C213" s="237"/>
      <c r="D213" s="230"/>
    </row>
    <row r="214" spans="1:4" x14ac:dyDescent="0.2">
      <c r="A214" s="230"/>
      <c r="B214" s="230"/>
      <c r="C214" s="237"/>
      <c r="D214" s="230"/>
    </row>
    <row r="215" spans="1:4" x14ac:dyDescent="0.2">
      <c r="A215" s="230"/>
      <c r="B215" s="230"/>
      <c r="C215" s="237"/>
      <c r="D215" s="230"/>
    </row>
    <row r="216" spans="1:4" x14ac:dyDescent="0.2">
      <c r="A216" s="230"/>
      <c r="B216" s="230"/>
      <c r="C216" s="237"/>
      <c r="D216" s="230"/>
    </row>
    <row r="217" spans="1:4" x14ac:dyDescent="0.2">
      <c r="A217" s="230"/>
      <c r="B217" s="230"/>
      <c r="C217" s="237"/>
      <c r="D217" s="230"/>
    </row>
    <row r="218" spans="1:4" x14ac:dyDescent="0.2">
      <c r="A218" s="230"/>
      <c r="B218" s="230"/>
      <c r="C218" s="237"/>
      <c r="D218" s="230"/>
    </row>
    <row r="219" spans="1:4" x14ac:dyDescent="0.2">
      <c r="A219" s="230"/>
      <c r="B219" s="230"/>
      <c r="C219" s="237"/>
      <c r="D219" s="230"/>
    </row>
    <row r="220" spans="1:4" x14ac:dyDescent="0.2">
      <c r="A220" s="230"/>
      <c r="B220" s="230"/>
      <c r="C220" s="237"/>
      <c r="D220" s="230"/>
    </row>
    <row r="221" spans="1:4" x14ac:dyDescent="0.2">
      <c r="A221" s="230"/>
      <c r="B221" s="230"/>
      <c r="C221" s="237"/>
      <c r="D221" s="230"/>
    </row>
    <row r="222" spans="1:4" x14ac:dyDescent="0.2">
      <c r="A222" s="230"/>
      <c r="B222" s="230"/>
      <c r="C222" s="237"/>
      <c r="D222" s="230"/>
    </row>
    <row r="223" spans="1:4" x14ac:dyDescent="0.2">
      <c r="A223" s="230"/>
      <c r="B223" s="230"/>
      <c r="C223" s="237"/>
      <c r="D223" s="230"/>
    </row>
    <row r="224" spans="1:4" x14ac:dyDescent="0.2">
      <c r="A224" s="230"/>
      <c r="B224" s="230"/>
      <c r="C224" s="237"/>
      <c r="D224" s="230"/>
    </row>
    <row r="225" spans="1:4" x14ac:dyDescent="0.2">
      <c r="A225" s="230"/>
      <c r="B225" s="230"/>
      <c r="C225" s="237"/>
      <c r="D225" s="230"/>
    </row>
    <row r="226" spans="1:4" x14ac:dyDescent="0.2">
      <c r="A226" s="230"/>
      <c r="B226" s="230"/>
      <c r="C226" s="237"/>
      <c r="D226" s="230"/>
    </row>
    <row r="227" spans="1:4" x14ac:dyDescent="0.2">
      <c r="A227" s="230"/>
      <c r="B227" s="230"/>
      <c r="C227" s="237"/>
      <c r="D227" s="230"/>
    </row>
    <row r="228" spans="1:4" x14ac:dyDescent="0.2">
      <c r="A228" s="230"/>
      <c r="B228" s="230"/>
      <c r="C228" s="237"/>
      <c r="D228" s="230"/>
    </row>
    <row r="229" spans="1:4" x14ac:dyDescent="0.2">
      <c r="A229" s="230"/>
      <c r="B229" s="230"/>
      <c r="C229" s="237"/>
      <c r="D229" s="230"/>
    </row>
    <row r="230" spans="1:4" x14ac:dyDescent="0.2">
      <c r="A230" s="230"/>
      <c r="B230" s="230"/>
      <c r="C230" s="237"/>
      <c r="D230" s="230"/>
    </row>
    <row r="231" spans="1:4" x14ac:dyDescent="0.2">
      <c r="A231" s="230"/>
      <c r="B231" s="230"/>
      <c r="C231" s="237"/>
      <c r="D231" s="230"/>
    </row>
    <row r="232" spans="1:4" x14ac:dyDescent="0.2">
      <c r="A232" s="230"/>
      <c r="B232" s="230"/>
      <c r="C232" s="237"/>
      <c r="D232" s="230"/>
    </row>
    <row r="233" spans="1:4" x14ac:dyDescent="0.2">
      <c r="A233" s="230"/>
      <c r="B233" s="230"/>
      <c r="C233" s="237"/>
      <c r="D233" s="230"/>
    </row>
    <row r="234" spans="1:4" x14ac:dyDescent="0.2">
      <c r="A234" s="230"/>
      <c r="B234" s="230"/>
      <c r="C234" s="237"/>
      <c r="D234" s="230"/>
    </row>
    <row r="235" spans="1:4" x14ac:dyDescent="0.2">
      <c r="A235" s="230"/>
      <c r="B235" s="230"/>
      <c r="C235" s="237"/>
      <c r="D235" s="230"/>
    </row>
    <row r="236" spans="1:4" x14ac:dyDescent="0.2">
      <c r="A236" s="230"/>
      <c r="B236" s="230"/>
      <c r="C236" s="237"/>
      <c r="D236" s="230"/>
    </row>
    <row r="237" spans="1:4" x14ac:dyDescent="0.2">
      <c r="A237" s="230"/>
      <c r="B237" s="230"/>
      <c r="C237" s="237"/>
      <c r="D237" s="230"/>
    </row>
    <row r="238" spans="1:4" x14ac:dyDescent="0.2">
      <c r="A238" s="230"/>
      <c r="B238" s="230"/>
      <c r="C238" s="237"/>
      <c r="D238" s="230"/>
    </row>
    <row r="239" spans="1:4" x14ac:dyDescent="0.2">
      <c r="A239" s="230"/>
      <c r="B239" s="230"/>
      <c r="C239" s="237"/>
      <c r="D239" s="230"/>
    </row>
    <row r="240" spans="1:4" x14ac:dyDescent="0.2">
      <c r="A240" s="230"/>
      <c r="B240" s="230"/>
      <c r="C240" s="237"/>
      <c r="D240" s="230"/>
    </row>
    <row r="241" spans="1:4" x14ac:dyDescent="0.2">
      <c r="A241" s="230"/>
      <c r="B241" s="230"/>
      <c r="C241" s="237"/>
      <c r="D241" s="230"/>
    </row>
    <row r="242" spans="1:4" x14ac:dyDescent="0.2">
      <c r="A242" s="230"/>
      <c r="B242" s="230"/>
      <c r="C242" s="237"/>
      <c r="D242" s="230"/>
    </row>
    <row r="243" spans="1:4" x14ac:dyDescent="0.2">
      <c r="A243" s="230"/>
      <c r="B243" s="230"/>
      <c r="C243" s="237"/>
      <c r="D243" s="230"/>
    </row>
    <row r="244" spans="1:4" x14ac:dyDescent="0.2">
      <c r="A244" s="230"/>
      <c r="B244" s="230"/>
      <c r="C244" s="237"/>
      <c r="D244" s="230"/>
    </row>
    <row r="245" spans="1:4" x14ac:dyDescent="0.2">
      <c r="A245" s="230"/>
      <c r="B245" s="230"/>
      <c r="C245" s="237"/>
      <c r="D245" s="230"/>
    </row>
    <row r="246" spans="1:4" x14ac:dyDescent="0.2">
      <c r="A246" s="230"/>
      <c r="B246" s="230"/>
      <c r="C246" s="237"/>
      <c r="D246" s="230"/>
    </row>
    <row r="247" spans="1:4" x14ac:dyDescent="0.2">
      <c r="A247" s="230"/>
      <c r="B247" s="230"/>
      <c r="C247" s="237"/>
      <c r="D247" s="230"/>
    </row>
    <row r="248" spans="1:4" x14ac:dyDescent="0.2">
      <c r="A248" s="230"/>
      <c r="B248" s="230"/>
      <c r="C248" s="237"/>
      <c r="D248" s="230"/>
    </row>
    <row r="249" spans="1:4" x14ac:dyDescent="0.2">
      <c r="A249" s="230"/>
      <c r="B249" s="230"/>
      <c r="C249" s="237"/>
      <c r="D249" s="230"/>
    </row>
    <row r="250" spans="1:4" x14ac:dyDescent="0.2">
      <c r="A250" s="230"/>
      <c r="B250" s="230"/>
      <c r="C250" s="237"/>
      <c r="D250" s="230"/>
    </row>
    <row r="251" spans="1:4" x14ac:dyDescent="0.2">
      <c r="A251" s="230"/>
      <c r="B251" s="230"/>
      <c r="C251" s="237"/>
      <c r="D251" s="230"/>
    </row>
    <row r="252" spans="1:4" x14ac:dyDescent="0.2">
      <c r="A252" s="230"/>
      <c r="B252" s="230"/>
      <c r="C252" s="237"/>
      <c r="D252" s="230"/>
    </row>
    <row r="253" spans="1:4" x14ac:dyDescent="0.2">
      <c r="A253" s="230"/>
      <c r="B253" s="230"/>
      <c r="C253" s="237"/>
      <c r="D253" s="230"/>
    </row>
    <row r="254" spans="1:4" x14ac:dyDescent="0.2">
      <c r="A254" s="230"/>
      <c r="B254" s="230"/>
      <c r="C254" s="237"/>
      <c r="D254" s="230"/>
    </row>
    <row r="255" spans="1:4" x14ac:dyDescent="0.2">
      <c r="A255" s="230"/>
      <c r="B255" s="230"/>
      <c r="C255" s="237"/>
      <c r="D255" s="230"/>
    </row>
    <row r="256" spans="1:4" x14ac:dyDescent="0.2">
      <c r="A256" s="230"/>
      <c r="B256" s="230"/>
      <c r="C256" s="237"/>
      <c r="D256" s="230"/>
    </row>
    <row r="257" spans="1:4" x14ac:dyDescent="0.2">
      <c r="A257" s="230"/>
      <c r="B257" s="230"/>
      <c r="C257" s="237"/>
      <c r="D257" s="230"/>
    </row>
    <row r="258" spans="1:4" x14ac:dyDescent="0.2">
      <c r="A258" s="230"/>
      <c r="B258" s="230"/>
      <c r="C258" s="237"/>
      <c r="D258" s="230"/>
    </row>
    <row r="259" spans="1:4" x14ac:dyDescent="0.2">
      <c r="A259" s="230"/>
      <c r="B259" s="230"/>
      <c r="C259" s="237"/>
      <c r="D259" s="230"/>
    </row>
    <row r="260" spans="1:4" x14ac:dyDescent="0.2">
      <c r="A260" s="230"/>
      <c r="B260" s="230"/>
      <c r="C260" s="237"/>
      <c r="D260" s="230"/>
    </row>
    <row r="261" spans="1:4" x14ac:dyDescent="0.2">
      <c r="A261" s="230"/>
      <c r="B261" s="230"/>
      <c r="C261" s="237"/>
      <c r="D261" s="230"/>
    </row>
    <row r="262" spans="1:4" x14ac:dyDescent="0.2">
      <c r="A262" s="230"/>
      <c r="B262" s="230"/>
      <c r="C262" s="237"/>
      <c r="D262" s="230"/>
    </row>
    <row r="263" spans="1:4" x14ac:dyDescent="0.2">
      <c r="A263" s="230"/>
      <c r="B263" s="230"/>
      <c r="C263" s="237"/>
      <c r="D263" s="230"/>
    </row>
    <row r="264" spans="1:4" x14ac:dyDescent="0.2">
      <c r="A264" s="230"/>
      <c r="B264" s="230"/>
      <c r="C264" s="237"/>
      <c r="D264" s="230"/>
    </row>
    <row r="265" spans="1:4" x14ac:dyDescent="0.2">
      <c r="A265" s="230"/>
      <c r="B265" s="230"/>
      <c r="C265" s="237"/>
      <c r="D265" s="230"/>
    </row>
    <row r="266" spans="1:4" x14ac:dyDescent="0.2">
      <c r="A266" s="230"/>
      <c r="B266" s="230"/>
      <c r="C266" s="237"/>
      <c r="D266" s="230"/>
    </row>
    <row r="267" spans="1:4" x14ac:dyDescent="0.2">
      <c r="A267" s="230"/>
      <c r="B267" s="230"/>
      <c r="C267" s="237"/>
      <c r="D267" s="230"/>
    </row>
    <row r="268" spans="1:4" x14ac:dyDescent="0.2">
      <c r="A268" s="230"/>
      <c r="B268" s="230"/>
      <c r="C268" s="237"/>
      <c r="D268" s="230"/>
    </row>
    <row r="269" spans="1:4" x14ac:dyDescent="0.2">
      <c r="A269" s="230"/>
      <c r="B269" s="230"/>
      <c r="C269" s="237"/>
      <c r="D269" s="230"/>
    </row>
    <row r="270" spans="1:4" x14ac:dyDescent="0.2">
      <c r="A270" s="230"/>
      <c r="B270" s="230"/>
      <c r="C270" s="237"/>
      <c r="D270" s="230"/>
    </row>
    <row r="271" spans="1:4" x14ac:dyDescent="0.2">
      <c r="A271" s="230"/>
      <c r="B271" s="230"/>
      <c r="C271" s="237"/>
      <c r="D271" s="230"/>
    </row>
    <row r="272" spans="1:4" x14ac:dyDescent="0.2">
      <c r="A272" s="230"/>
      <c r="B272" s="230"/>
      <c r="C272" s="237"/>
      <c r="D272" s="230"/>
    </row>
    <row r="273" spans="1:4" x14ac:dyDescent="0.2">
      <c r="A273" s="230"/>
      <c r="B273" s="230"/>
      <c r="C273" s="237"/>
      <c r="D273" s="230"/>
    </row>
    <row r="274" spans="1:4" x14ac:dyDescent="0.2">
      <c r="A274" s="230"/>
      <c r="B274" s="230"/>
      <c r="C274" s="237"/>
      <c r="D274" s="230"/>
    </row>
    <row r="275" spans="1:4" x14ac:dyDescent="0.2">
      <c r="A275" s="230"/>
      <c r="B275" s="230"/>
      <c r="C275" s="237"/>
      <c r="D275" s="230"/>
    </row>
    <row r="276" spans="1:4" x14ac:dyDescent="0.2">
      <c r="A276" s="230"/>
      <c r="B276" s="230"/>
      <c r="C276" s="237"/>
      <c r="D276" s="230"/>
    </row>
    <row r="277" spans="1:4" x14ac:dyDescent="0.2">
      <c r="A277" s="230"/>
      <c r="B277" s="230"/>
      <c r="C277" s="237"/>
      <c r="D277" s="230"/>
    </row>
    <row r="278" spans="1:4" x14ac:dyDescent="0.2">
      <c r="A278" s="230"/>
      <c r="B278" s="230"/>
      <c r="C278" s="237"/>
      <c r="D278" s="230"/>
    </row>
    <row r="279" spans="1:4" x14ac:dyDescent="0.2">
      <c r="A279" s="230"/>
      <c r="B279" s="230"/>
      <c r="C279" s="237"/>
      <c r="D279" s="230"/>
    </row>
    <row r="280" spans="1:4" x14ac:dyDescent="0.2">
      <c r="A280" s="230"/>
      <c r="B280" s="230"/>
      <c r="C280" s="237"/>
      <c r="D280" s="230"/>
    </row>
    <row r="281" spans="1:4" x14ac:dyDescent="0.2">
      <c r="A281" s="230"/>
      <c r="B281" s="230"/>
      <c r="C281" s="237"/>
      <c r="D281" s="230"/>
    </row>
    <row r="282" spans="1:4" x14ac:dyDescent="0.2">
      <c r="A282" s="230"/>
      <c r="B282" s="230"/>
      <c r="C282" s="237"/>
      <c r="D282" s="230"/>
    </row>
    <row r="283" spans="1:4" x14ac:dyDescent="0.2">
      <c r="A283" s="230"/>
      <c r="B283" s="230"/>
      <c r="C283" s="237"/>
      <c r="D283" s="230"/>
    </row>
    <row r="284" spans="1:4" x14ac:dyDescent="0.2">
      <c r="A284" s="230"/>
      <c r="B284" s="230"/>
      <c r="C284" s="237"/>
      <c r="D284" s="230"/>
    </row>
    <row r="285" spans="1:4" x14ac:dyDescent="0.2">
      <c r="A285" s="230"/>
      <c r="B285" s="230"/>
      <c r="C285" s="237"/>
      <c r="D285" s="230"/>
    </row>
    <row r="286" spans="1:4" x14ac:dyDescent="0.2">
      <c r="A286" s="230"/>
      <c r="B286" s="230"/>
      <c r="C286" s="237"/>
      <c r="D286" s="230"/>
    </row>
    <row r="287" spans="1:4" x14ac:dyDescent="0.2">
      <c r="A287" s="230"/>
      <c r="B287" s="230"/>
      <c r="C287" s="237"/>
      <c r="D287" s="230"/>
    </row>
    <row r="288" spans="1:4" x14ac:dyDescent="0.2">
      <c r="A288" s="230"/>
      <c r="B288" s="230"/>
      <c r="C288" s="237"/>
      <c r="D288" s="230"/>
    </row>
    <row r="289" spans="1:4" x14ac:dyDescent="0.2">
      <c r="A289" s="230"/>
      <c r="B289" s="230"/>
      <c r="C289" s="237"/>
      <c r="D289" s="230"/>
    </row>
    <row r="290" spans="1:4" x14ac:dyDescent="0.2">
      <c r="A290" s="230"/>
      <c r="B290" s="230"/>
      <c r="C290" s="237"/>
      <c r="D290" s="230"/>
    </row>
    <row r="291" spans="1:4" x14ac:dyDescent="0.2">
      <c r="A291" s="230"/>
      <c r="B291" s="230"/>
      <c r="C291" s="237"/>
      <c r="D291" s="230"/>
    </row>
    <row r="292" spans="1:4" x14ac:dyDescent="0.2">
      <c r="A292" s="230"/>
      <c r="B292" s="230"/>
      <c r="C292" s="237"/>
      <c r="D292" s="230"/>
    </row>
    <row r="293" spans="1:4" x14ac:dyDescent="0.2">
      <c r="A293" s="230"/>
      <c r="B293" s="230"/>
      <c r="C293" s="237"/>
      <c r="D293" s="230"/>
    </row>
    <row r="294" spans="1:4" x14ac:dyDescent="0.2">
      <c r="A294" s="230"/>
      <c r="B294" s="230"/>
      <c r="C294" s="237"/>
      <c r="D294" s="230"/>
    </row>
    <row r="295" spans="1:4" x14ac:dyDescent="0.2">
      <c r="A295" s="230"/>
      <c r="B295" s="230"/>
      <c r="C295" s="237"/>
      <c r="D295" s="230"/>
    </row>
    <row r="296" spans="1:4" x14ac:dyDescent="0.2">
      <c r="A296" s="230"/>
      <c r="B296" s="230"/>
      <c r="C296" s="237"/>
      <c r="D296" s="230"/>
    </row>
    <row r="297" spans="1:4" x14ac:dyDescent="0.2">
      <c r="A297" s="230"/>
      <c r="B297" s="230"/>
      <c r="C297" s="237"/>
      <c r="D297" s="230"/>
    </row>
    <row r="298" spans="1:4" x14ac:dyDescent="0.2">
      <c r="A298" s="230"/>
      <c r="B298" s="230"/>
      <c r="C298" s="237"/>
      <c r="D298" s="230"/>
    </row>
    <row r="299" spans="1:4" x14ac:dyDescent="0.2">
      <c r="A299" s="230"/>
      <c r="B299" s="230"/>
      <c r="C299" s="237"/>
      <c r="D299" s="230"/>
    </row>
    <row r="300" spans="1:4" x14ac:dyDescent="0.2">
      <c r="A300" s="230"/>
      <c r="B300" s="230"/>
      <c r="C300" s="237"/>
      <c r="D300" s="230"/>
    </row>
    <row r="301" spans="1:4" x14ac:dyDescent="0.2">
      <c r="A301" s="230"/>
      <c r="B301" s="230"/>
      <c r="C301" s="237"/>
      <c r="D301" s="230"/>
    </row>
    <row r="302" spans="1:4" x14ac:dyDescent="0.2">
      <c r="A302" s="230"/>
      <c r="B302" s="230"/>
      <c r="C302" s="237"/>
      <c r="D302" s="230"/>
    </row>
    <row r="303" spans="1:4" x14ac:dyDescent="0.2">
      <c r="A303" s="230"/>
      <c r="B303" s="230"/>
      <c r="C303" s="237"/>
      <c r="D303" s="230"/>
    </row>
    <row r="304" spans="1:4" x14ac:dyDescent="0.2">
      <c r="A304" s="230"/>
      <c r="B304" s="230"/>
      <c r="C304" s="237"/>
      <c r="D304" s="230"/>
    </row>
    <row r="305" spans="1:4" x14ac:dyDescent="0.2">
      <c r="A305" s="230"/>
      <c r="B305" s="230"/>
      <c r="C305" s="237"/>
      <c r="D305" s="230"/>
    </row>
    <row r="306" spans="1:4" x14ac:dyDescent="0.2">
      <c r="A306" s="230"/>
      <c r="B306" s="230"/>
      <c r="C306" s="237"/>
      <c r="D306" s="230"/>
    </row>
    <row r="307" spans="1:4" x14ac:dyDescent="0.2">
      <c r="A307" s="230"/>
      <c r="B307" s="230"/>
      <c r="C307" s="237"/>
      <c r="D307" s="230"/>
    </row>
    <row r="308" spans="1:4" x14ac:dyDescent="0.2">
      <c r="A308" s="230"/>
      <c r="B308" s="230"/>
      <c r="C308" s="237"/>
      <c r="D308" s="230"/>
    </row>
    <row r="309" spans="1:4" x14ac:dyDescent="0.2">
      <c r="A309" s="230"/>
      <c r="B309" s="230"/>
      <c r="C309" s="237"/>
      <c r="D309" s="230"/>
    </row>
    <row r="310" spans="1:4" x14ac:dyDescent="0.2">
      <c r="A310" s="230"/>
      <c r="B310" s="230"/>
      <c r="C310" s="237"/>
      <c r="D310" s="230"/>
    </row>
    <row r="311" spans="1:4" x14ac:dyDescent="0.2">
      <c r="A311" s="230"/>
      <c r="B311" s="230"/>
      <c r="C311" s="237"/>
      <c r="D311" s="230"/>
    </row>
    <row r="312" spans="1:4" x14ac:dyDescent="0.2">
      <c r="A312" s="230"/>
      <c r="B312" s="230"/>
      <c r="C312" s="237"/>
      <c r="D312" s="230"/>
    </row>
    <row r="313" spans="1:4" x14ac:dyDescent="0.2">
      <c r="A313" s="230"/>
      <c r="B313" s="230"/>
      <c r="C313" s="237"/>
      <c r="D313" s="230"/>
    </row>
    <row r="314" spans="1:4" x14ac:dyDescent="0.2">
      <c r="A314" s="230"/>
      <c r="B314" s="230"/>
      <c r="C314" s="237"/>
      <c r="D314" s="230"/>
    </row>
    <row r="315" spans="1:4" x14ac:dyDescent="0.2">
      <c r="A315" s="230"/>
      <c r="B315" s="230"/>
      <c r="C315" s="237"/>
      <c r="D315" s="230"/>
    </row>
    <row r="316" spans="1:4" x14ac:dyDescent="0.2">
      <c r="A316" s="230"/>
      <c r="B316" s="230"/>
      <c r="C316" s="237"/>
      <c r="D316" s="230"/>
    </row>
    <row r="317" spans="1:4" x14ac:dyDescent="0.2">
      <c r="A317" s="230"/>
      <c r="B317" s="230"/>
      <c r="C317" s="237"/>
      <c r="D317" s="230"/>
    </row>
    <row r="318" spans="1:4" x14ac:dyDescent="0.2">
      <c r="A318" s="230"/>
      <c r="B318" s="230"/>
      <c r="C318" s="237"/>
      <c r="D318" s="230"/>
    </row>
    <row r="319" spans="1:4" x14ac:dyDescent="0.2">
      <c r="A319" s="230"/>
      <c r="B319" s="230"/>
      <c r="C319" s="237"/>
      <c r="D319" s="230"/>
    </row>
    <row r="320" spans="1:4" x14ac:dyDescent="0.2">
      <c r="A320" s="230"/>
      <c r="B320" s="230"/>
      <c r="C320" s="237"/>
      <c r="D320" s="230"/>
    </row>
    <row r="321" spans="1:4" x14ac:dyDescent="0.2">
      <c r="A321" s="230"/>
      <c r="B321" s="230"/>
      <c r="C321" s="237"/>
      <c r="D321" s="230"/>
    </row>
    <row r="322" spans="1:4" x14ac:dyDescent="0.2">
      <c r="A322" s="230"/>
      <c r="B322" s="230"/>
      <c r="C322" s="237"/>
      <c r="D322" s="230"/>
    </row>
    <row r="323" spans="1:4" x14ac:dyDescent="0.2">
      <c r="A323" s="230"/>
      <c r="B323" s="230"/>
      <c r="C323" s="237"/>
      <c r="D323" s="230"/>
    </row>
    <row r="324" spans="1:4" x14ac:dyDescent="0.2">
      <c r="A324" s="230"/>
      <c r="B324" s="230"/>
      <c r="C324" s="237"/>
      <c r="D324" s="230"/>
    </row>
    <row r="325" spans="1:4" x14ac:dyDescent="0.2">
      <c r="A325" s="230"/>
      <c r="B325" s="230"/>
      <c r="C325" s="237"/>
      <c r="D325" s="230"/>
    </row>
    <row r="326" spans="1:4" x14ac:dyDescent="0.2">
      <c r="A326" s="230"/>
      <c r="B326" s="230"/>
      <c r="C326" s="237"/>
      <c r="D326" s="230"/>
    </row>
    <row r="327" spans="1:4" x14ac:dyDescent="0.2">
      <c r="A327" s="230"/>
      <c r="B327" s="230"/>
      <c r="C327" s="237"/>
      <c r="D327" s="230"/>
    </row>
    <row r="328" spans="1:4" x14ac:dyDescent="0.2">
      <c r="A328" s="230"/>
      <c r="B328" s="230"/>
      <c r="C328" s="237"/>
      <c r="D328" s="230"/>
    </row>
    <row r="329" spans="1:4" x14ac:dyDescent="0.2">
      <c r="A329" s="230"/>
      <c r="B329" s="230"/>
      <c r="C329" s="237"/>
      <c r="D329" s="230"/>
    </row>
    <row r="330" spans="1:4" x14ac:dyDescent="0.2">
      <c r="A330" s="230"/>
      <c r="B330" s="230"/>
      <c r="C330" s="237"/>
      <c r="D330" s="230"/>
    </row>
    <row r="331" spans="1:4" x14ac:dyDescent="0.2">
      <c r="A331" s="230"/>
      <c r="B331" s="230"/>
      <c r="C331" s="237"/>
      <c r="D331" s="230"/>
    </row>
    <row r="332" spans="1:4" x14ac:dyDescent="0.2">
      <c r="A332" s="230"/>
      <c r="B332" s="230"/>
      <c r="C332" s="237"/>
      <c r="D332" s="230"/>
    </row>
    <row r="333" spans="1:4" x14ac:dyDescent="0.2">
      <c r="A333" s="230"/>
      <c r="B333" s="230"/>
      <c r="C333" s="237"/>
      <c r="D333" s="230"/>
    </row>
    <row r="334" spans="1:4" x14ac:dyDescent="0.2">
      <c r="A334" s="230"/>
      <c r="B334" s="230"/>
      <c r="C334" s="237"/>
      <c r="D334" s="230"/>
    </row>
    <row r="335" spans="1:4" x14ac:dyDescent="0.2">
      <c r="A335" s="230"/>
      <c r="B335" s="230"/>
      <c r="C335" s="237"/>
      <c r="D335" s="230"/>
    </row>
    <row r="336" spans="1:4" x14ac:dyDescent="0.2">
      <c r="A336" s="230"/>
      <c r="B336" s="230"/>
      <c r="C336" s="237"/>
      <c r="D336" s="230"/>
    </row>
    <row r="337" spans="1:4" x14ac:dyDescent="0.2">
      <c r="A337" s="230"/>
      <c r="B337" s="230"/>
      <c r="C337" s="237"/>
      <c r="D337" s="230"/>
    </row>
    <row r="338" spans="1:4" x14ac:dyDescent="0.2">
      <c r="A338" s="230"/>
      <c r="B338" s="230"/>
      <c r="C338" s="237"/>
      <c r="D338" s="230"/>
    </row>
    <row r="339" spans="1:4" x14ac:dyDescent="0.2">
      <c r="A339" s="230"/>
      <c r="B339" s="230"/>
      <c r="C339" s="237"/>
      <c r="D339" s="230"/>
    </row>
    <row r="340" spans="1:4" x14ac:dyDescent="0.2">
      <c r="A340" s="230"/>
      <c r="B340" s="230"/>
      <c r="C340" s="237"/>
      <c r="D340" s="230"/>
    </row>
    <row r="341" spans="1:4" x14ac:dyDescent="0.2">
      <c r="A341" s="230"/>
      <c r="B341" s="230"/>
      <c r="C341" s="237"/>
      <c r="D341" s="230"/>
    </row>
    <row r="342" spans="1:4" x14ac:dyDescent="0.2">
      <c r="A342" s="230"/>
      <c r="B342" s="230"/>
      <c r="C342" s="237"/>
      <c r="D342" s="230"/>
    </row>
    <row r="343" spans="1:4" x14ac:dyDescent="0.2">
      <c r="A343" s="230"/>
      <c r="B343" s="230"/>
      <c r="C343" s="237"/>
      <c r="D343" s="230"/>
    </row>
    <row r="344" spans="1:4" x14ac:dyDescent="0.2">
      <c r="A344" s="230"/>
      <c r="B344" s="230"/>
      <c r="C344" s="237"/>
      <c r="D344" s="230"/>
    </row>
    <row r="345" spans="1:4" x14ac:dyDescent="0.2">
      <c r="A345" s="230"/>
      <c r="B345" s="230"/>
      <c r="C345" s="237"/>
      <c r="D345" s="230"/>
    </row>
    <row r="346" spans="1:4" x14ac:dyDescent="0.2">
      <c r="A346" s="230"/>
      <c r="B346" s="230"/>
      <c r="C346" s="237"/>
      <c r="D346" s="230"/>
    </row>
    <row r="347" spans="1:4" x14ac:dyDescent="0.2">
      <c r="A347" s="230"/>
      <c r="B347" s="230"/>
      <c r="C347" s="237"/>
      <c r="D347" s="230"/>
    </row>
    <row r="348" spans="1:4" x14ac:dyDescent="0.2">
      <c r="A348" s="230"/>
      <c r="B348" s="230"/>
      <c r="C348" s="237"/>
      <c r="D348" s="230"/>
    </row>
    <row r="349" spans="1:4" x14ac:dyDescent="0.2">
      <c r="A349" s="230"/>
      <c r="B349" s="230"/>
      <c r="C349" s="237"/>
      <c r="D349" s="230"/>
    </row>
    <row r="350" spans="1:4" x14ac:dyDescent="0.2">
      <c r="A350" s="230"/>
      <c r="B350" s="230"/>
      <c r="C350" s="237"/>
      <c r="D350" s="230"/>
    </row>
    <row r="351" spans="1:4" x14ac:dyDescent="0.2">
      <c r="A351" s="230"/>
      <c r="B351" s="230"/>
      <c r="C351" s="237"/>
      <c r="D351" s="230"/>
    </row>
    <row r="352" spans="1:4" x14ac:dyDescent="0.2">
      <c r="A352" s="230"/>
      <c r="B352" s="230"/>
      <c r="C352" s="237"/>
      <c r="D352" s="230"/>
    </row>
    <row r="353" spans="1:4" x14ac:dyDescent="0.2">
      <c r="A353" s="230"/>
      <c r="B353" s="230"/>
      <c r="C353" s="237"/>
      <c r="D353" s="230"/>
    </row>
    <row r="354" spans="1:4" x14ac:dyDescent="0.2">
      <c r="A354" s="230"/>
      <c r="B354" s="230"/>
      <c r="C354" s="237"/>
      <c r="D354" s="230"/>
    </row>
    <row r="355" spans="1:4" x14ac:dyDescent="0.2">
      <c r="A355" s="230"/>
      <c r="B355" s="230"/>
      <c r="C355" s="237"/>
      <c r="D355" s="230"/>
    </row>
    <row r="356" spans="1:4" x14ac:dyDescent="0.2">
      <c r="A356" s="230"/>
      <c r="B356" s="230"/>
      <c r="C356" s="237"/>
      <c r="D356" s="230"/>
    </row>
    <row r="357" spans="1:4" x14ac:dyDescent="0.2">
      <c r="A357" s="230"/>
      <c r="B357" s="230"/>
      <c r="C357" s="237"/>
      <c r="D357" s="230"/>
    </row>
    <row r="358" spans="1:4" x14ac:dyDescent="0.2">
      <c r="A358" s="230"/>
      <c r="B358" s="230"/>
      <c r="C358" s="237"/>
      <c r="D358" s="230"/>
    </row>
    <row r="359" spans="1:4" x14ac:dyDescent="0.2">
      <c r="A359" s="230"/>
      <c r="B359" s="230"/>
      <c r="C359" s="237"/>
      <c r="D359" s="230"/>
    </row>
    <row r="360" spans="1:4" x14ac:dyDescent="0.2">
      <c r="A360" s="230"/>
      <c r="B360" s="230"/>
      <c r="C360" s="237"/>
      <c r="D360" s="230"/>
    </row>
    <row r="361" spans="1:4" x14ac:dyDescent="0.2">
      <c r="A361" s="230"/>
      <c r="B361" s="230"/>
      <c r="C361" s="237"/>
      <c r="D361" s="230"/>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D502"/>
  <sheetViews>
    <sheetView zoomScale="80" zoomScaleNormal="80" workbookViewId="0">
      <pane ySplit="1" topLeftCell="A2" activePane="bottomLeft" state="frozen"/>
      <selection pane="bottomLeft" activeCell="F11" sqref="F11"/>
    </sheetView>
  </sheetViews>
  <sheetFormatPr defaultColWidth="9.28515625" defaultRowHeight="15" x14ac:dyDescent="0.25"/>
  <cols>
    <col min="1" max="1" width="14" style="32" customWidth="1"/>
    <col min="2" max="2" width="93.42578125" style="32" customWidth="1"/>
    <col min="3" max="3" width="13.85546875" style="32" customWidth="1"/>
    <col min="4" max="4" width="16.7109375" style="32" customWidth="1"/>
    <col min="5" max="16384" width="9.28515625" style="32"/>
  </cols>
  <sheetData>
    <row r="1" spans="1:4" ht="15.75" x14ac:dyDescent="0.25">
      <c r="A1" s="261" t="s">
        <v>1451</v>
      </c>
      <c r="B1" s="261" t="s">
        <v>86</v>
      </c>
      <c r="C1" s="262" t="s">
        <v>1310</v>
      </c>
      <c r="D1" s="263">
        <v>44067</v>
      </c>
    </row>
    <row r="2" spans="1:4" ht="15.75" x14ac:dyDescent="0.25">
      <c r="A2" s="264" t="s">
        <v>1454</v>
      </c>
      <c r="B2" s="264" t="s">
        <v>1455</v>
      </c>
      <c r="C2" s="265">
        <v>6</v>
      </c>
    </row>
    <row r="3" spans="1:4" ht="15.75" x14ac:dyDescent="0.25">
      <c r="A3" s="264" t="s">
        <v>1456</v>
      </c>
      <c r="B3" s="264" t="s">
        <v>1957</v>
      </c>
      <c r="C3" s="265">
        <v>4</v>
      </c>
    </row>
    <row r="4" spans="1:4" ht="15.75" x14ac:dyDescent="0.25">
      <c r="A4" s="264" t="s">
        <v>1457</v>
      </c>
      <c r="B4" s="264" t="s">
        <v>1458</v>
      </c>
      <c r="C4" s="265">
        <v>1</v>
      </c>
    </row>
    <row r="5" spans="1:4" ht="15.75" x14ac:dyDescent="0.25">
      <c r="A5" s="264" t="s">
        <v>1459</v>
      </c>
      <c r="B5" s="264" t="s">
        <v>1958</v>
      </c>
      <c r="C5" s="265">
        <v>2</v>
      </c>
    </row>
    <row r="6" spans="1:4" ht="15.75" x14ac:dyDescent="0.25">
      <c r="A6" s="264" t="s">
        <v>1460</v>
      </c>
      <c r="B6" s="264" t="s">
        <v>1461</v>
      </c>
      <c r="C6" s="265">
        <v>2</v>
      </c>
    </row>
    <row r="7" spans="1:4" ht="15.75" x14ac:dyDescent="0.25">
      <c r="A7" s="264" t="s">
        <v>1462</v>
      </c>
      <c r="B7" s="264" t="s">
        <v>1463</v>
      </c>
      <c r="C7" s="265">
        <v>4</v>
      </c>
    </row>
    <row r="8" spans="1:4" ht="15.75" x14ac:dyDescent="0.25">
      <c r="A8" s="264" t="s">
        <v>1284</v>
      </c>
      <c r="B8" s="264" t="s">
        <v>1464</v>
      </c>
      <c r="C8" s="265">
        <v>2</v>
      </c>
    </row>
    <row r="9" spans="1:4" ht="15.75" x14ac:dyDescent="0.25">
      <c r="A9" s="264" t="s">
        <v>1465</v>
      </c>
      <c r="B9" s="264" t="s">
        <v>1466</v>
      </c>
      <c r="C9" s="265">
        <v>5</v>
      </c>
    </row>
    <row r="10" spans="1:4" ht="15.75" x14ac:dyDescent="0.25">
      <c r="A10" s="264" t="s">
        <v>1289</v>
      </c>
      <c r="B10" s="264" t="s">
        <v>1467</v>
      </c>
      <c r="C10" s="265">
        <v>5</v>
      </c>
    </row>
    <row r="11" spans="1:4" ht="15.75" x14ac:dyDescent="0.25">
      <c r="A11" s="264" t="s">
        <v>1468</v>
      </c>
      <c r="B11" s="264" t="s">
        <v>1469</v>
      </c>
      <c r="C11" s="265">
        <v>5</v>
      </c>
    </row>
    <row r="12" spans="1:4" ht="15.75" x14ac:dyDescent="0.25">
      <c r="A12" s="264" t="s">
        <v>844</v>
      </c>
      <c r="B12" s="264" t="s">
        <v>1470</v>
      </c>
      <c r="C12" s="265">
        <v>2</v>
      </c>
    </row>
    <row r="13" spans="1:4" ht="15.75" x14ac:dyDescent="0.25">
      <c r="A13" s="264" t="s">
        <v>776</v>
      </c>
      <c r="B13" s="264" t="s">
        <v>1471</v>
      </c>
      <c r="C13" s="265">
        <v>5</v>
      </c>
    </row>
    <row r="14" spans="1:4" ht="15.75" x14ac:dyDescent="0.25">
      <c r="A14" s="264" t="s">
        <v>1472</v>
      </c>
      <c r="B14" s="264" t="s">
        <v>1473</v>
      </c>
      <c r="C14" s="265">
        <v>4</v>
      </c>
    </row>
    <row r="15" spans="1:4" ht="15.75" x14ac:dyDescent="0.25">
      <c r="A15" s="264" t="s">
        <v>1474</v>
      </c>
      <c r="B15" s="264" t="s">
        <v>1475</v>
      </c>
      <c r="C15" s="265">
        <v>4</v>
      </c>
    </row>
    <row r="16" spans="1:4" ht="15.75" x14ac:dyDescent="0.25">
      <c r="A16" s="264" t="s">
        <v>1338</v>
      </c>
      <c r="B16" s="264" t="s">
        <v>1476</v>
      </c>
      <c r="C16" s="265">
        <v>1</v>
      </c>
    </row>
    <row r="17" spans="1:3" ht="15.75" x14ac:dyDescent="0.25">
      <c r="A17" s="264" t="s">
        <v>819</v>
      </c>
      <c r="B17" s="264" t="s">
        <v>1477</v>
      </c>
      <c r="C17" s="265">
        <v>5</v>
      </c>
    </row>
    <row r="18" spans="1:3" ht="15.75" x14ac:dyDescent="0.25">
      <c r="A18" s="264" t="s">
        <v>1478</v>
      </c>
      <c r="B18" s="264" t="s">
        <v>2308</v>
      </c>
      <c r="C18" s="265">
        <v>8</v>
      </c>
    </row>
    <row r="19" spans="1:3" ht="15.75" x14ac:dyDescent="0.25">
      <c r="A19" s="264" t="s">
        <v>815</v>
      </c>
      <c r="B19" s="264" t="s">
        <v>1479</v>
      </c>
      <c r="C19" s="265">
        <v>1</v>
      </c>
    </row>
    <row r="20" spans="1:3" ht="15.75" x14ac:dyDescent="0.25">
      <c r="A20" s="264" t="s">
        <v>1480</v>
      </c>
      <c r="B20" s="264" t="s">
        <v>1481</v>
      </c>
      <c r="C20" s="265">
        <v>8</v>
      </c>
    </row>
    <row r="21" spans="1:3" ht="15.75" x14ac:dyDescent="0.25">
      <c r="A21" s="264" t="s">
        <v>1482</v>
      </c>
      <c r="B21" s="264" t="s">
        <v>1483</v>
      </c>
      <c r="C21" s="265">
        <v>6</v>
      </c>
    </row>
    <row r="22" spans="1:3" ht="15.75" x14ac:dyDescent="0.25">
      <c r="A22" s="264" t="s">
        <v>1286</v>
      </c>
      <c r="B22" s="264" t="s">
        <v>1484</v>
      </c>
      <c r="C22" s="265">
        <v>7</v>
      </c>
    </row>
    <row r="23" spans="1:3" ht="15.75" x14ac:dyDescent="0.25">
      <c r="A23" s="264" t="s">
        <v>1485</v>
      </c>
      <c r="B23" s="264" t="s">
        <v>1486</v>
      </c>
      <c r="C23" s="265">
        <v>7</v>
      </c>
    </row>
    <row r="24" spans="1:3" ht="15.75" x14ac:dyDescent="0.25">
      <c r="A24" s="264" t="s">
        <v>1487</v>
      </c>
      <c r="B24" s="264" t="s">
        <v>1488</v>
      </c>
      <c r="C24" s="265">
        <v>7</v>
      </c>
    </row>
    <row r="25" spans="1:3" ht="15.75" x14ac:dyDescent="0.25">
      <c r="A25" s="264" t="s">
        <v>1489</v>
      </c>
      <c r="B25" s="264" t="s">
        <v>1490</v>
      </c>
      <c r="C25" s="265">
        <v>5</v>
      </c>
    </row>
    <row r="26" spans="1:3" ht="15.75" x14ac:dyDescent="0.25">
      <c r="A26" s="264" t="s">
        <v>1491</v>
      </c>
      <c r="B26" s="264" t="s">
        <v>1492</v>
      </c>
      <c r="C26" s="265">
        <v>5</v>
      </c>
    </row>
    <row r="27" spans="1:3" ht="15.75" x14ac:dyDescent="0.25">
      <c r="A27" s="264" t="s">
        <v>1493</v>
      </c>
      <c r="B27" s="264" t="s">
        <v>1494</v>
      </c>
      <c r="C27" s="265">
        <v>5</v>
      </c>
    </row>
    <row r="28" spans="1:3" ht="15.75" x14ac:dyDescent="0.25">
      <c r="A28" s="264" t="s">
        <v>1495</v>
      </c>
      <c r="B28" s="264" t="s">
        <v>1959</v>
      </c>
      <c r="C28" s="265">
        <v>6</v>
      </c>
    </row>
    <row r="29" spans="1:3" ht="15.75" x14ac:dyDescent="0.25">
      <c r="A29" s="264" t="s">
        <v>756</v>
      </c>
      <c r="B29" s="264" t="s">
        <v>1496</v>
      </c>
      <c r="C29" s="265">
        <v>6</v>
      </c>
    </row>
    <row r="30" spans="1:3" ht="15.75" x14ac:dyDescent="0.25">
      <c r="A30" s="264" t="s">
        <v>1497</v>
      </c>
      <c r="B30" s="264" t="s">
        <v>1498</v>
      </c>
      <c r="C30" s="265">
        <v>4</v>
      </c>
    </row>
    <row r="31" spans="1:3" ht="15.75" x14ac:dyDescent="0.25">
      <c r="A31" s="264" t="s">
        <v>1285</v>
      </c>
      <c r="B31" s="264" t="s">
        <v>1499</v>
      </c>
      <c r="C31" s="265">
        <v>7</v>
      </c>
    </row>
    <row r="32" spans="1:3" ht="15.75" x14ac:dyDescent="0.25">
      <c r="A32" s="264" t="s">
        <v>1500</v>
      </c>
      <c r="B32" s="264" t="s">
        <v>1501</v>
      </c>
      <c r="C32" s="265">
        <v>5</v>
      </c>
    </row>
    <row r="33" spans="1:3" ht="15.75" x14ac:dyDescent="0.25">
      <c r="A33" s="264" t="s">
        <v>1502</v>
      </c>
      <c r="B33" s="264" t="s">
        <v>1503</v>
      </c>
      <c r="C33" s="265">
        <v>5</v>
      </c>
    </row>
    <row r="34" spans="1:3" ht="15.75" x14ac:dyDescent="0.25">
      <c r="A34" s="264" t="s">
        <v>1504</v>
      </c>
      <c r="B34" s="264" t="s">
        <v>1505</v>
      </c>
      <c r="C34" s="265">
        <v>8</v>
      </c>
    </row>
    <row r="35" spans="1:3" ht="15.75" x14ac:dyDescent="0.25">
      <c r="A35" s="264" t="s">
        <v>1506</v>
      </c>
      <c r="B35" s="264" t="s">
        <v>1507</v>
      </c>
      <c r="C35" s="265">
        <v>1</v>
      </c>
    </row>
    <row r="36" spans="1:3" ht="15.75" x14ac:dyDescent="0.25">
      <c r="A36" s="264" t="s">
        <v>1508</v>
      </c>
      <c r="B36" s="264" t="s">
        <v>1509</v>
      </c>
      <c r="C36" s="265">
        <v>5</v>
      </c>
    </row>
    <row r="37" spans="1:3" ht="15.75" x14ac:dyDescent="0.25">
      <c r="A37" s="264" t="s">
        <v>1510</v>
      </c>
      <c r="B37" s="264" t="s">
        <v>1511</v>
      </c>
      <c r="C37" s="265">
        <v>8</v>
      </c>
    </row>
    <row r="38" spans="1:3" ht="15.75" x14ac:dyDescent="0.25">
      <c r="A38" s="264" t="s">
        <v>1512</v>
      </c>
      <c r="B38" s="264" t="s">
        <v>1513</v>
      </c>
      <c r="C38" s="265">
        <v>5</v>
      </c>
    </row>
    <row r="39" spans="1:3" ht="15.75" x14ac:dyDescent="0.25">
      <c r="A39" s="264" t="s">
        <v>1514</v>
      </c>
      <c r="B39" s="264" t="s">
        <v>1515</v>
      </c>
      <c r="C39" s="265">
        <v>5</v>
      </c>
    </row>
    <row r="40" spans="1:3" ht="15.75" x14ac:dyDescent="0.25">
      <c r="A40" s="264" t="s">
        <v>1516</v>
      </c>
      <c r="B40" s="264" t="s">
        <v>1517</v>
      </c>
      <c r="C40" s="265">
        <v>2</v>
      </c>
    </row>
    <row r="41" spans="1:3" ht="15.75" x14ac:dyDescent="0.25">
      <c r="A41" s="264" t="s">
        <v>1518</v>
      </c>
      <c r="B41" s="264" t="s">
        <v>1519</v>
      </c>
      <c r="C41" s="265">
        <v>4</v>
      </c>
    </row>
    <row r="42" spans="1:3" ht="15.75" x14ac:dyDescent="0.25">
      <c r="A42" s="264" t="s">
        <v>2386</v>
      </c>
      <c r="B42" s="264" t="s">
        <v>1520</v>
      </c>
      <c r="C42" s="265">
        <v>5</v>
      </c>
    </row>
    <row r="43" spans="1:3" ht="15.75" x14ac:dyDescent="0.25">
      <c r="A43" s="264" t="s">
        <v>1521</v>
      </c>
      <c r="B43" s="264" t="s">
        <v>1522</v>
      </c>
      <c r="C43" s="265">
        <v>5</v>
      </c>
    </row>
    <row r="44" spans="1:3" ht="15.75" x14ac:dyDescent="0.25">
      <c r="A44" s="264" t="s">
        <v>1523</v>
      </c>
      <c r="B44" s="264" t="s">
        <v>1524</v>
      </c>
      <c r="C44" s="265">
        <v>6</v>
      </c>
    </row>
    <row r="45" spans="1:3" ht="15.75" x14ac:dyDescent="0.25">
      <c r="A45" s="264" t="s">
        <v>1525</v>
      </c>
      <c r="B45" s="264" t="s">
        <v>1526</v>
      </c>
      <c r="C45" s="265">
        <v>5</v>
      </c>
    </row>
    <row r="46" spans="1:3" ht="15.75" x14ac:dyDescent="0.25">
      <c r="A46" s="264" t="s">
        <v>1527</v>
      </c>
      <c r="B46" s="264" t="s">
        <v>1528</v>
      </c>
      <c r="C46" s="265">
        <v>4</v>
      </c>
    </row>
    <row r="47" spans="1:3" ht="15.75" x14ac:dyDescent="0.25">
      <c r="A47" s="264" t="s">
        <v>1529</v>
      </c>
      <c r="B47" s="264" t="s">
        <v>1530</v>
      </c>
      <c r="C47" s="265">
        <v>5</v>
      </c>
    </row>
    <row r="48" spans="1:3" ht="15.75" x14ac:dyDescent="0.25">
      <c r="A48" s="264" t="s">
        <v>1531</v>
      </c>
      <c r="B48" s="264" t="s">
        <v>1960</v>
      </c>
      <c r="C48" s="265">
        <v>6</v>
      </c>
    </row>
    <row r="49" spans="1:3" ht="15.75" x14ac:dyDescent="0.25">
      <c r="A49" s="264" t="s">
        <v>1532</v>
      </c>
      <c r="B49" s="264" t="s">
        <v>1533</v>
      </c>
      <c r="C49" s="265">
        <v>7</v>
      </c>
    </row>
    <row r="50" spans="1:3" ht="15.75" x14ac:dyDescent="0.25">
      <c r="A50" s="264" t="s">
        <v>1961</v>
      </c>
      <c r="B50" s="264" t="s">
        <v>1962</v>
      </c>
      <c r="C50" s="265">
        <v>3</v>
      </c>
    </row>
    <row r="51" spans="1:3" ht="15.75" x14ac:dyDescent="0.25">
      <c r="A51" s="264" t="s">
        <v>1963</v>
      </c>
      <c r="B51" s="264" t="s">
        <v>2387</v>
      </c>
      <c r="C51" s="265">
        <v>6</v>
      </c>
    </row>
    <row r="52" spans="1:3" ht="15.75" x14ac:dyDescent="0.25">
      <c r="A52" s="264" t="s">
        <v>1964</v>
      </c>
      <c r="B52" s="264" t="s">
        <v>1965</v>
      </c>
      <c r="C52" s="265">
        <v>4</v>
      </c>
    </row>
    <row r="53" spans="1:3" ht="15.75" x14ac:dyDescent="0.25">
      <c r="A53" s="264" t="s">
        <v>1966</v>
      </c>
      <c r="B53" s="264" t="s">
        <v>1967</v>
      </c>
      <c r="C53" s="265">
        <v>5</v>
      </c>
    </row>
    <row r="54" spans="1:3" ht="15.75" x14ac:dyDescent="0.25">
      <c r="A54" s="264" t="s">
        <v>1968</v>
      </c>
      <c r="B54" s="264" t="s">
        <v>1969</v>
      </c>
      <c r="C54" s="265">
        <v>2</v>
      </c>
    </row>
    <row r="55" spans="1:3" ht="15.75" x14ac:dyDescent="0.25">
      <c r="A55" s="264" t="s">
        <v>1970</v>
      </c>
      <c r="B55" s="264" t="s">
        <v>2129</v>
      </c>
      <c r="C55" s="265">
        <v>2</v>
      </c>
    </row>
    <row r="56" spans="1:3" ht="15.75" x14ac:dyDescent="0.25">
      <c r="A56" s="264" t="s">
        <v>1971</v>
      </c>
      <c r="B56" s="264" t="s">
        <v>1972</v>
      </c>
      <c r="C56" s="265">
        <v>5</v>
      </c>
    </row>
    <row r="57" spans="1:3" ht="15.75" x14ac:dyDescent="0.25">
      <c r="A57" s="264" t="s">
        <v>1973</v>
      </c>
      <c r="B57" s="264" t="s">
        <v>1974</v>
      </c>
      <c r="C57" s="265">
        <v>5</v>
      </c>
    </row>
    <row r="58" spans="1:3" ht="15.75" x14ac:dyDescent="0.25">
      <c r="A58" s="264" t="s">
        <v>1975</v>
      </c>
      <c r="B58" s="264" t="s">
        <v>1976</v>
      </c>
      <c r="C58" s="265">
        <v>5</v>
      </c>
    </row>
    <row r="59" spans="1:3" ht="15.75" x14ac:dyDescent="0.25">
      <c r="A59" s="264" t="s">
        <v>2130</v>
      </c>
      <c r="B59" s="264" t="s">
        <v>2131</v>
      </c>
      <c r="C59" s="265">
        <v>5</v>
      </c>
    </row>
    <row r="60" spans="1:3" ht="15.75" x14ac:dyDescent="0.25">
      <c r="A60" s="264" t="s">
        <v>2151</v>
      </c>
      <c r="B60" s="264" t="s">
        <v>2152</v>
      </c>
      <c r="C60" s="265">
        <v>3</v>
      </c>
    </row>
    <row r="61" spans="1:3" ht="15.75" x14ac:dyDescent="0.25">
      <c r="A61" s="264" t="s">
        <v>2153</v>
      </c>
      <c r="B61" s="264" t="s">
        <v>2154</v>
      </c>
      <c r="C61" s="265">
        <v>6</v>
      </c>
    </row>
    <row r="62" spans="1:3" ht="15.75" x14ac:dyDescent="0.25">
      <c r="A62" s="264" t="s">
        <v>2155</v>
      </c>
      <c r="B62" s="264" t="s">
        <v>2156</v>
      </c>
      <c r="C62" s="265">
        <v>3</v>
      </c>
    </row>
    <row r="63" spans="1:3" ht="15.75" x14ac:dyDescent="0.25">
      <c r="A63" s="264" t="s">
        <v>2173</v>
      </c>
      <c r="B63" s="264" t="s">
        <v>2174</v>
      </c>
      <c r="C63" s="265">
        <v>4</v>
      </c>
    </row>
    <row r="64" spans="1:3" ht="15.75" x14ac:dyDescent="0.25">
      <c r="A64" s="264" t="s">
        <v>2175</v>
      </c>
      <c r="B64" s="264" t="s">
        <v>2176</v>
      </c>
      <c r="C64" s="265">
        <v>3</v>
      </c>
    </row>
    <row r="65" spans="1:3" ht="15.75" x14ac:dyDescent="0.25">
      <c r="A65" s="264" t="s">
        <v>2376</v>
      </c>
      <c r="B65" s="264" t="s">
        <v>2377</v>
      </c>
      <c r="C65" s="265">
        <v>3</v>
      </c>
    </row>
    <row r="66" spans="1:3" ht="15.75" x14ac:dyDescent="0.25">
      <c r="A66" s="264" t="s">
        <v>2452</v>
      </c>
      <c r="B66" s="264" t="s">
        <v>2453</v>
      </c>
      <c r="C66" s="265">
        <v>6</v>
      </c>
    </row>
    <row r="67" spans="1:3" ht="15.75" x14ac:dyDescent="0.25">
      <c r="A67" s="264" t="s">
        <v>2454</v>
      </c>
      <c r="B67" s="264" t="s">
        <v>2455</v>
      </c>
      <c r="C67" s="265">
        <v>6</v>
      </c>
    </row>
    <row r="68" spans="1:3" ht="15.75" x14ac:dyDescent="0.25">
      <c r="A68" s="264" t="s">
        <v>2456</v>
      </c>
      <c r="B68" s="264" t="s">
        <v>2457</v>
      </c>
      <c r="C68" s="265">
        <v>5</v>
      </c>
    </row>
    <row r="69" spans="1:3" ht="15.75" x14ac:dyDescent="0.25">
      <c r="A69" s="264" t="s">
        <v>1534</v>
      </c>
      <c r="B69" s="264" t="s">
        <v>1535</v>
      </c>
      <c r="C69" s="265">
        <v>3</v>
      </c>
    </row>
    <row r="70" spans="1:3" ht="15.75" x14ac:dyDescent="0.25">
      <c r="A70" s="264" t="s">
        <v>1536</v>
      </c>
      <c r="B70" s="264" t="s">
        <v>1470</v>
      </c>
      <c r="C70" s="265">
        <v>2</v>
      </c>
    </row>
    <row r="71" spans="1:3" ht="15.75" x14ac:dyDescent="0.25">
      <c r="A71" s="264" t="s">
        <v>1537</v>
      </c>
      <c r="B71" s="264" t="s">
        <v>1538</v>
      </c>
      <c r="C71" s="265">
        <v>3</v>
      </c>
    </row>
    <row r="72" spans="1:3" ht="15.75" x14ac:dyDescent="0.25">
      <c r="A72" s="264" t="s">
        <v>1539</v>
      </c>
      <c r="B72" s="264" t="s">
        <v>1540</v>
      </c>
      <c r="C72" s="265">
        <v>3</v>
      </c>
    </row>
    <row r="73" spans="1:3" ht="15.75" x14ac:dyDescent="0.25">
      <c r="A73" s="264" t="s">
        <v>1541</v>
      </c>
      <c r="B73" s="264" t="s">
        <v>1542</v>
      </c>
      <c r="C73" s="265">
        <v>3</v>
      </c>
    </row>
    <row r="74" spans="1:3" ht="15.75" x14ac:dyDescent="0.25">
      <c r="A74" s="264" t="s">
        <v>1543</v>
      </c>
      <c r="B74" s="264" t="s">
        <v>1544</v>
      </c>
      <c r="C74" s="265">
        <v>5</v>
      </c>
    </row>
    <row r="75" spans="1:3" ht="15.75" x14ac:dyDescent="0.25">
      <c r="A75" s="264" t="s">
        <v>1545</v>
      </c>
      <c r="B75" s="264" t="s">
        <v>1546</v>
      </c>
      <c r="C75" s="265">
        <v>3</v>
      </c>
    </row>
    <row r="76" spans="1:3" ht="15.75" x14ac:dyDescent="0.25">
      <c r="A76" s="264" t="s">
        <v>1547</v>
      </c>
      <c r="B76" s="264" t="s">
        <v>1548</v>
      </c>
      <c r="C76" s="265">
        <v>6</v>
      </c>
    </row>
    <row r="77" spans="1:3" ht="15.75" x14ac:dyDescent="0.25">
      <c r="A77" s="264" t="s">
        <v>1549</v>
      </c>
      <c r="B77" s="264" t="s">
        <v>1550</v>
      </c>
      <c r="C77" s="265">
        <v>5</v>
      </c>
    </row>
    <row r="78" spans="1:3" ht="15.75" x14ac:dyDescent="0.25">
      <c r="A78" s="264" t="s">
        <v>1551</v>
      </c>
      <c r="B78" s="264" t="s">
        <v>1977</v>
      </c>
      <c r="C78" s="265">
        <v>4</v>
      </c>
    </row>
    <row r="79" spans="1:3" ht="15.75" x14ac:dyDescent="0.25">
      <c r="A79" s="264" t="s">
        <v>1552</v>
      </c>
      <c r="B79" s="264" t="s">
        <v>1553</v>
      </c>
      <c r="C79" s="265">
        <v>7</v>
      </c>
    </row>
    <row r="80" spans="1:3" ht="15.75" x14ac:dyDescent="0.25">
      <c r="A80" s="264" t="s">
        <v>761</v>
      </c>
      <c r="B80" s="264" t="s">
        <v>1554</v>
      </c>
      <c r="C80" s="265">
        <v>6</v>
      </c>
    </row>
    <row r="81" spans="1:3" ht="15.75" x14ac:dyDescent="0.25">
      <c r="A81" s="264" t="s">
        <v>1291</v>
      </c>
      <c r="B81" s="264" t="s">
        <v>1555</v>
      </c>
      <c r="C81" s="265">
        <v>5</v>
      </c>
    </row>
    <row r="82" spans="1:3" ht="15.75" x14ac:dyDescent="0.25">
      <c r="A82" s="264" t="s">
        <v>1556</v>
      </c>
      <c r="B82" s="264" t="s">
        <v>1557</v>
      </c>
      <c r="C82" s="265">
        <v>3</v>
      </c>
    </row>
    <row r="83" spans="1:3" ht="15.75" x14ac:dyDescent="0.25">
      <c r="A83" s="264" t="s">
        <v>1558</v>
      </c>
      <c r="B83" s="264" t="s">
        <v>1559</v>
      </c>
      <c r="C83" s="265">
        <v>5</v>
      </c>
    </row>
    <row r="84" spans="1:3" ht="15.75" x14ac:dyDescent="0.25">
      <c r="A84" s="264" t="s">
        <v>1560</v>
      </c>
      <c r="B84" s="264" t="s">
        <v>1561</v>
      </c>
      <c r="C84" s="265">
        <v>4</v>
      </c>
    </row>
    <row r="85" spans="1:3" ht="15.75" x14ac:dyDescent="0.25">
      <c r="A85" s="264" t="s">
        <v>1296</v>
      </c>
      <c r="B85" s="264" t="s">
        <v>1978</v>
      </c>
      <c r="C85" s="265">
        <v>2</v>
      </c>
    </row>
    <row r="86" spans="1:3" ht="15.75" x14ac:dyDescent="0.25">
      <c r="A86" s="264" t="s">
        <v>1562</v>
      </c>
      <c r="B86" s="264" t="s">
        <v>1563</v>
      </c>
      <c r="C86" s="265">
        <v>4</v>
      </c>
    </row>
    <row r="87" spans="1:3" ht="15.75" x14ac:dyDescent="0.25">
      <c r="A87" s="264" t="s">
        <v>1564</v>
      </c>
      <c r="B87" s="264" t="s">
        <v>1979</v>
      </c>
      <c r="C87" s="265">
        <v>4</v>
      </c>
    </row>
    <row r="88" spans="1:3" ht="15.75" x14ac:dyDescent="0.25">
      <c r="A88" s="264" t="s">
        <v>839</v>
      </c>
      <c r="B88" s="264" t="s">
        <v>1565</v>
      </c>
      <c r="C88" s="265">
        <v>4</v>
      </c>
    </row>
    <row r="89" spans="1:3" ht="15.75" x14ac:dyDescent="0.25">
      <c r="A89" s="264" t="s">
        <v>768</v>
      </c>
      <c r="B89" s="264" t="s">
        <v>1470</v>
      </c>
      <c r="C89" s="265">
        <v>2</v>
      </c>
    </row>
    <row r="90" spans="1:3" ht="15.75" x14ac:dyDescent="0.25">
      <c r="A90" s="264" t="s">
        <v>1293</v>
      </c>
      <c r="B90" s="264" t="s">
        <v>1566</v>
      </c>
      <c r="C90" s="265">
        <v>3</v>
      </c>
    </row>
    <row r="91" spans="1:3" ht="15.75" x14ac:dyDescent="0.25">
      <c r="A91" s="264" t="s">
        <v>1567</v>
      </c>
      <c r="B91" s="264" t="s">
        <v>2388</v>
      </c>
      <c r="C91" s="265">
        <v>6</v>
      </c>
    </row>
    <row r="92" spans="1:3" ht="15.75" x14ac:dyDescent="0.25">
      <c r="A92" s="264" t="s">
        <v>1568</v>
      </c>
      <c r="B92" s="264" t="s">
        <v>1569</v>
      </c>
      <c r="C92" s="265">
        <v>3</v>
      </c>
    </row>
    <row r="93" spans="1:3" ht="15.75" x14ac:dyDescent="0.25">
      <c r="A93" s="264" t="s">
        <v>1570</v>
      </c>
      <c r="B93" s="264" t="s">
        <v>1571</v>
      </c>
      <c r="C93" s="265">
        <v>6</v>
      </c>
    </row>
    <row r="94" spans="1:3" ht="15.75" x14ac:dyDescent="0.25">
      <c r="A94" s="264" t="s">
        <v>1572</v>
      </c>
      <c r="B94" s="264" t="s">
        <v>1573</v>
      </c>
      <c r="C94" s="265">
        <v>5</v>
      </c>
    </row>
    <row r="95" spans="1:3" ht="15.75" x14ac:dyDescent="0.25">
      <c r="A95" s="264" t="s">
        <v>1574</v>
      </c>
      <c r="B95" s="264" t="s">
        <v>1575</v>
      </c>
      <c r="C95" s="265">
        <v>5</v>
      </c>
    </row>
    <row r="96" spans="1:3" ht="15.75" x14ac:dyDescent="0.25">
      <c r="A96" s="264" t="s">
        <v>1576</v>
      </c>
      <c r="B96" s="264" t="s">
        <v>1577</v>
      </c>
      <c r="C96" s="265">
        <v>5</v>
      </c>
    </row>
    <row r="97" spans="1:3" ht="15.75" x14ac:dyDescent="0.25">
      <c r="A97" s="264" t="s">
        <v>1578</v>
      </c>
      <c r="B97" s="264" t="s">
        <v>1579</v>
      </c>
      <c r="C97" s="265">
        <v>3</v>
      </c>
    </row>
    <row r="98" spans="1:3" ht="15.75" x14ac:dyDescent="0.25">
      <c r="A98" s="264" t="s">
        <v>1580</v>
      </c>
      <c r="B98" s="264" t="s">
        <v>1581</v>
      </c>
      <c r="C98" s="265">
        <v>5</v>
      </c>
    </row>
    <row r="99" spans="1:3" ht="15.75" x14ac:dyDescent="0.25">
      <c r="A99" s="264" t="s">
        <v>1582</v>
      </c>
      <c r="B99" s="264" t="s">
        <v>1583</v>
      </c>
      <c r="C99" s="265">
        <v>2</v>
      </c>
    </row>
    <row r="100" spans="1:3" ht="15.75" x14ac:dyDescent="0.25">
      <c r="A100" s="264" t="s">
        <v>1584</v>
      </c>
      <c r="B100" s="264" t="s">
        <v>1585</v>
      </c>
      <c r="C100" s="265">
        <v>5</v>
      </c>
    </row>
    <row r="101" spans="1:3" ht="15.75" x14ac:dyDescent="0.25">
      <c r="A101" s="264" t="s">
        <v>1586</v>
      </c>
      <c r="B101" s="264" t="s">
        <v>1587</v>
      </c>
      <c r="C101" s="265">
        <v>4</v>
      </c>
    </row>
    <row r="102" spans="1:3" ht="15.75" x14ac:dyDescent="0.25">
      <c r="A102" s="264" t="s">
        <v>1588</v>
      </c>
      <c r="B102" s="264" t="s">
        <v>1589</v>
      </c>
      <c r="C102" s="265">
        <v>2</v>
      </c>
    </row>
    <row r="103" spans="1:3" ht="15.75" x14ac:dyDescent="0.25">
      <c r="A103" s="264" t="s">
        <v>1590</v>
      </c>
      <c r="B103" s="264" t="s">
        <v>1591</v>
      </c>
      <c r="C103" s="265">
        <v>2</v>
      </c>
    </row>
    <row r="104" spans="1:3" ht="15.75" x14ac:dyDescent="0.25">
      <c r="A104" s="264" t="s">
        <v>1592</v>
      </c>
      <c r="B104" s="264" t="s">
        <v>1593</v>
      </c>
      <c r="C104" s="265">
        <v>4</v>
      </c>
    </row>
    <row r="105" spans="1:3" ht="31.5" x14ac:dyDescent="0.25">
      <c r="A105" s="264" t="s">
        <v>1980</v>
      </c>
      <c r="B105" s="264" t="s">
        <v>1981</v>
      </c>
      <c r="C105" s="265">
        <v>5</v>
      </c>
    </row>
    <row r="106" spans="1:3" ht="15.75" x14ac:dyDescent="0.25">
      <c r="A106" s="264" t="s">
        <v>1982</v>
      </c>
      <c r="B106" s="264" t="s">
        <v>1983</v>
      </c>
      <c r="C106" s="265">
        <v>4</v>
      </c>
    </row>
    <row r="107" spans="1:3" ht="15.75" x14ac:dyDescent="0.25">
      <c r="A107" s="264" t="s">
        <v>1594</v>
      </c>
      <c r="B107" s="264" t="s">
        <v>1595</v>
      </c>
      <c r="C107" s="265">
        <v>4</v>
      </c>
    </row>
    <row r="108" spans="1:3" ht="15.75" x14ac:dyDescent="0.25">
      <c r="A108" s="264" t="s">
        <v>1596</v>
      </c>
      <c r="B108" s="264" t="s">
        <v>1470</v>
      </c>
      <c r="C108" s="265">
        <v>2</v>
      </c>
    </row>
    <row r="109" spans="1:3" ht="15.75" x14ac:dyDescent="0.25">
      <c r="A109" s="264" t="s">
        <v>1597</v>
      </c>
      <c r="B109" s="264" t="s">
        <v>1598</v>
      </c>
      <c r="C109" s="265">
        <v>4</v>
      </c>
    </row>
    <row r="110" spans="1:3" ht="15.75" x14ac:dyDescent="0.25">
      <c r="A110" s="264" t="s">
        <v>1599</v>
      </c>
      <c r="B110" s="264" t="s">
        <v>1600</v>
      </c>
      <c r="C110" s="265">
        <v>5</v>
      </c>
    </row>
    <row r="111" spans="1:3" ht="15.75" x14ac:dyDescent="0.25">
      <c r="A111" s="264" t="s">
        <v>1601</v>
      </c>
      <c r="B111" s="264" t="s">
        <v>1602</v>
      </c>
      <c r="C111" s="265">
        <v>2</v>
      </c>
    </row>
    <row r="112" spans="1:3" ht="15.75" x14ac:dyDescent="0.25">
      <c r="A112" s="264" t="s">
        <v>1603</v>
      </c>
      <c r="B112" s="264" t="s">
        <v>1604</v>
      </c>
      <c r="C112" s="265">
        <v>5</v>
      </c>
    </row>
    <row r="113" spans="1:3" ht="15.75" x14ac:dyDescent="0.25">
      <c r="A113" s="264" t="s">
        <v>1984</v>
      </c>
      <c r="B113" s="264" t="s">
        <v>2177</v>
      </c>
      <c r="C113" s="265">
        <v>6</v>
      </c>
    </row>
    <row r="114" spans="1:3" ht="15.75" x14ac:dyDescent="0.25">
      <c r="A114" s="264" t="s">
        <v>1985</v>
      </c>
      <c r="B114" s="264" t="s">
        <v>1986</v>
      </c>
      <c r="C114" s="265">
        <v>4</v>
      </c>
    </row>
    <row r="115" spans="1:3" ht="15.75" x14ac:dyDescent="0.25">
      <c r="A115" s="264" t="s">
        <v>1987</v>
      </c>
      <c r="B115" s="264" t="s">
        <v>1988</v>
      </c>
      <c r="C115" s="265">
        <v>5</v>
      </c>
    </row>
    <row r="116" spans="1:3" ht="15.75" x14ac:dyDescent="0.25">
      <c r="A116" s="264" t="s">
        <v>1989</v>
      </c>
      <c r="B116" s="264" t="s">
        <v>1990</v>
      </c>
      <c r="C116" s="265">
        <v>4</v>
      </c>
    </row>
    <row r="117" spans="1:3" ht="15.75" x14ac:dyDescent="0.25">
      <c r="A117" s="264" t="s">
        <v>1991</v>
      </c>
      <c r="B117" s="264" t="s">
        <v>1992</v>
      </c>
      <c r="C117" s="265">
        <v>2</v>
      </c>
    </row>
    <row r="118" spans="1:3" ht="15.75" x14ac:dyDescent="0.25">
      <c r="A118" s="264" t="s">
        <v>1993</v>
      </c>
      <c r="B118" s="264" t="s">
        <v>1994</v>
      </c>
      <c r="C118" s="265">
        <v>2</v>
      </c>
    </row>
    <row r="119" spans="1:3" ht="15.75" x14ac:dyDescent="0.25">
      <c r="A119" s="264" t="s">
        <v>1995</v>
      </c>
      <c r="B119" s="264" t="s">
        <v>1996</v>
      </c>
      <c r="C119" s="265">
        <v>3</v>
      </c>
    </row>
    <row r="120" spans="1:3" ht="15.75" x14ac:dyDescent="0.25">
      <c r="A120" s="264" t="s">
        <v>1997</v>
      </c>
      <c r="B120" s="264" t="s">
        <v>1998</v>
      </c>
      <c r="C120" s="265">
        <v>3</v>
      </c>
    </row>
    <row r="121" spans="1:3" ht="15.75" x14ac:dyDescent="0.25">
      <c r="A121" s="264" t="s">
        <v>1999</v>
      </c>
      <c r="B121" s="264" t="s">
        <v>2000</v>
      </c>
      <c r="C121" s="265">
        <v>5</v>
      </c>
    </row>
    <row r="122" spans="1:3" ht="15.75" x14ac:dyDescent="0.25">
      <c r="A122" s="264" t="s">
        <v>2001</v>
      </c>
      <c r="B122" s="264" t="s">
        <v>2002</v>
      </c>
      <c r="C122" s="265">
        <v>4</v>
      </c>
    </row>
    <row r="123" spans="1:3" ht="15.75" x14ac:dyDescent="0.25">
      <c r="A123" s="264" t="s">
        <v>1605</v>
      </c>
      <c r="B123" s="264" t="s">
        <v>2003</v>
      </c>
      <c r="C123" s="265">
        <v>3</v>
      </c>
    </row>
    <row r="124" spans="1:3" ht="15.75" x14ac:dyDescent="0.25">
      <c r="A124" s="264" t="s">
        <v>1617</v>
      </c>
      <c r="B124" s="264" t="s">
        <v>1618</v>
      </c>
      <c r="C124" s="265">
        <v>5</v>
      </c>
    </row>
    <row r="125" spans="1:3" ht="15.75" x14ac:dyDescent="0.25">
      <c r="A125" s="264" t="s">
        <v>760</v>
      </c>
      <c r="B125" s="264" t="s">
        <v>1470</v>
      </c>
      <c r="C125" s="265">
        <v>2</v>
      </c>
    </row>
    <row r="126" spans="1:3" ht="15.75" x14ac:dyDescent="0.25">
      <c r="A126" s="264" t="s">
        <v>1619</v>
      </c>
      <c r="B126" s="264" t="s">
        <v>1620</v>
      </c>
      <c r="C126" s="265">
        <v>4</v>
      </c>
    </row>
    <row r="127" spans="1:3" ht="15.75" x14ac:dyDescent="0.25">
      <c r="A127" s="264" t="s">
        <v>1621</v>
      </c>
      <c r="B127" s="264" t="s">
        <v>1622</v>
      </c>
      <c r="C127" s="265">
        <v>1</v>
      </c>
    </row>
    <row r="128" spans="1:3" ht="15.75" x14ac:dyDescent="0.25">
      <c r="A128" s="264" t="s">
        <v>1623</v>
      </c>
      <c r="B128" s="264" t="s">
        <v>1624</v>
      </c>
      <c r="C128" s="265">
        <v>6</v>
      </c>
    </row>
    <row r="129" spans="1:3" ht="15.75" x14ac:dyDescent="0.25">
      <c r="A129" s="264" t="s">
        <v>1625</v>
      </c>
      <c r="B129" s="264" t="s">
        <v>1626</v>
      </c>
      <c r="C129" s="265">
        <v>5</v>
      </c>
    </row>
    <row r="130" spans="1:3" ht="15.75" x14ac:dyDescent="0.25">
      <c r="A130" s="264" t="s">
        <v>1627</v>
      </c>
      <c r="B130" s="264" t="s">
        <v>1628</v>
      </c>
      <c r="C130" s="265">
        <v>3</v>
      </c>
    </row>
    <row r="131" spans="1:3" ht="15.75" x14ac:dyDescent="0.25">
      <c r="A131" s="264" t="s">
        <v>1629</v>
      </c>
      <c r="B131" s="264" t="s">
        <v>1630</v>
      </c>
      <c r="C131" s="265">
        <v>3</v>
      </c>
    </row>
    <row r="132" spans="1:3" ht="15.75" x14ac:dyDescent="0.25">
      <c r="A132" s="264" t="s">
        <v>1631</v>
      </c>
      <c r="B132" s="264" t="s">
        <v>1632</v>
      </c>
      <c r="C132" s="265">
        <v>4</v>
      </c>
    </row>
    <row r="133" spans="1:3" ht="15.75" x14ac:dyDescent="0.25">
      <c r="A133" s="264" t="s">
        <v>1633</v>
      </c>
      <c r="B133" s="264" t="s">
        <v>1634</v>
      </c>
      <c r="C133" s="265">
        <v>4</v>
      </c>
    </row>
    <row r="134" spans="1:3" ht="15.75" x14ac:dyDescent="0.25">
      <c r="A134" s="264" t="s">
        <v>1635</v>
      </c>
      <c r="B134" s="264" t="s">
        <v>2164</v>
      </c>
      <c r="C134" s="265">
        <v>6</v>
      </c>
    </row>
    <row r="135" spans="1:3" ht="15.75" x14ac:dyDescent="0.25">
      <c r="A135" s="264" t="s">
        <v>1290</v>
      </c>
      <c r="B135" s="264" t="s">
        <v>1606</v>
      </c>
      <c r="C135" s="265">
        <v>3</v>
      </c>
    </row>
    <row r="136" spans="1:3" ht="15.75" x14ac:dyDescent="0.25">
      <c r="A136" s="264" t="s">
        <v>1636</v>
      </c>
      <c r="B136" s="264" t="s">
        <v>2006</v>
      </c>
      <c r="C136" s="265">
        <v>5</v>
      </c>
    </row>
    <row r="137" spans="1:3" ht="15.75" x14ac:dyDescent="0.25">
      <c r="A137" s="264" t="s">
        <v>1637</v>
      </c>
      <c r="B137" s="264" t="s">
        <v>1638</v>
      </c>
      <c r="C137" s="265">
        <v>6</v>
      </c>
    </row>
    <row r="138" spans="1:3" ht="15.75" x14ac:dyDescent="0.25">
      <c r="A138" s="264" t="s">
        <v>1639</v>
      </c>
      <c r="B138" s="264" t="s">
        <v>2007</v>
      </c>
      <c r="C138" s="265">
        <v>4</v>
      </c>
    </row>
    <row r="139" spans="1:3" ht="15.75" x14ac:dyDescent="0.25">
      <c r="A139" s="264" t="s">
        <v>1640</v>
      </c>
      <c r="B139" s="264" t="s">
        <v>2008</v>
      </c>
      <c r="C139" s="265">
        <v>5</v>
      </c>
    </row>
    <row r="140" spans="1:3" ht="15.75" x14ac:dyDescent="0.25">
      <c r="A140" s="264" t="s">
        <v>1641</v>
      </c>
      <c r="B140" s="264" t="s">
        <v>1642</v>
      </c>
      <c r="C140" s="265">
        <v>4</v>
      </c>
    </row>
    <row r="141" spans="1:3" ht="15.75" x14ac:dyDescent="0.25">
      <c r="A141" s="264" t="s">
        <v>1643</v>
      </c>
      <c r="B141" s="264" t="s">
        <v>1644</v>
      </c>
      <c r="C141" s="265">
        <v>4</v>
      </c>
    </row>
    <row r="142" spans="1:3" ht="15.75" x14ac:dyDescent="0.25">
      <c r="A142" s="264" t="s">
        <v>1645</v>
      </c>
      <c r="B142" s="264" t="s">
        <v>1646</v>
      </c>
      <c r="C142" s="265">
        <v>4</v>
      </c>
    </row>
    <row r="143" spans="1:3" ht="15.75" x14ac:dyDescent="0.25">
      <c r="A143" s="264" t="s">
        <v>1647</v>
      </c>
      <c r="B143" s="264" t="s">
        <v>1648</v>
      </c>
      <c r="C143" s="265">
        <v>5</v>
      </c>
    </row>
    <row r="144" spans="1:3" ht="15.75" x14ac:dyDescent="0.25">
      <c r="A144" s="264" t="s">
        <v>1649</v>
      </c>
      <c r="B144" s="264" t="s">
        <v>1650</v>
      </c>
      <c r="C144" s="265">
        <v>6</v>
      </c>
    </row>
    <row r="145" spans="1:3" ht="15.75" x14ac:dyDescent="0.25">
      <c r="A145" s="264" t="s">
        <v>1651</v>
      </c>
      <c r="B145" s="264" t="s">
        <v>2009</v>
      </c>
      <c r="C145" s="265">
        <v>5</v>
      </c>
    </row>
    <row r="146" spans="1:3" ht="15.75" x14ac:dyDescent="0.25">
      <c r="A146" s="264" t="s">
        <v>1282</v>
      </c>
      <c r="B146" s="264" t="s">
        <v>1607</v>
      </c>
      <c r="C146" s="265">
        <v>7</v>
      </c>
    </row>
    <row r="147" spans="1:3" ht="15.75" x14ac:dyDescent="0.25">
      <c r="A147" s="264" t="s">
        <v>1652</v>
      </c>
      <c r="B147" s="264" t="s">
        <v>1653</v>
      </c>
      <c r="C147" s="265">
        <v>6</v>
      </c>
    </row>
    <row r="148" spans="1:3" ht="15.75" x14ac:dyDescent="0.25">
      <c r="A148" s="264" t="s">
        <v>1654</v>
      </c>
      <c r="B148" s="264" t="s">
        <v>1655</v>
      </c>
      <c r="C148" s="265">
        <v>1</v>
      </c>
    </row>
    <row r="149" spans="1:3" ht="15.75" x14ac:dyDescent="0.25">
      <c r="A149" s="264" t="s">
        <v>1656</v>
      </c>
      <c r="B149" s="264" t="s">
        <v>1657</v>
      </c>
      <c r="C149" s="265">
        <v>6</v>
      </c>
    </row>
    <row r="150" spans="1:3" ht="15.75" x14ac:dyDescent="0.25">
      <c r="A150" s="264" t="s">
        <v>1658</v>
      </c>
      <c r="B150" s="264" t="s">
        <v>1659</v>
      </c>
      <c r="C150" s="265">
        <v>6</v>
      </c>
    </row>
    <row r="151" spans="1:3" ht="15.75" x14ac:dyDescent="0.25">
      <c r="A151" s="264" t="s">
        <v>1660</v>
      </c>
      <c r="B151" s="264" t="s">
        <v>1661</v>
      </c>
      <c r="C151" s="265">
        <v>6</v>
      </c>
    </row>
    <row r="152" spans="1:3" ht="15.75" x14ac:dyDescent="0.25">
      <c r="A152" s="264" t="s">
        <v>2010</v>
      </c>
      <c r="B152" s="264" t="s">
        <v>2011</v>
      </c>
      <c r="C152" s="265">
        <v>4</v>
      </c>
    </row>
    <row r="153" spans="1:3" ht="15.75" x14ac:dyDescent="0.25">
      <c r="A153" s="264" t="s">
        <v>2012</v>
      </c>
      <c r="B153" s="264" t="s">
        <v>2013</v>
      </c>
      <c r="C153" s="265">
        <v>6</v>
      </c>
    </row>
    <row r="154" spans="1:3" ht="15.75" x14ac:dyDescent="0.25">
      <c r="A154" s="264" t="s">
        <v>2014</v>
      </c>
      <c r="B154" s="264" t="s">
        <v>2015</v>
      </c>
      <c r="C154" s="265">
        <v>3</v>
      </c>
    </row>
    <row r="155" spans="1:3" ht="15.75" x14ac:dyDescent="0.25">
      <c r="A155" s="264" t="s">
        <v>2016</v>
      </c>
      <c r="B155" s="264" t="s">
        <v>2017</v>
      </c>
      <c r="C155" s="265">
        <v>4</v>
      </c>
    </row>
    <row r="156" spans="1:3" ht="15.75" x14ac:dyDescent="0.25">
      <c r="A156" s="264" t="s">
        <v>2018</v>
      </c>
      <c r="B156" s="264" t="s">
        <v>2019</v>
      </c>
      <c r="C156" s="265">
        <v>5</v>
      </c>
    </row>
    <row r="157" spans="1:3" ht="15.75" x14ac:dyDescent="0.25">
      <c r="A157" s="264" t="s">
        <v>1608</v>
      </c>
      <c r="B157" s="264" t="s">
        <v>2004</v>
      </c>
      <c r="C157" s="265">
        <v>3</v>
      </c>
    </row>
    <row r="158" spans="1:3" ht="15.75" x14ac:dyDescent="0.25">
      <c r="A158" s="264" t="s">
        <v>2020</v>
      </c>
      <c r="B158" s="264" t="s">
        <v>2021</v>
      </c>
      <c r="C158" s="265">
        <v>5</v>
      </c>
    </row>
    <row r="159" spans="1:3" ht="15.75" x14ac:dyDescent="0.25">
      <c r="A159" s="264" t="s">
        <v>2022</v>
      </c>
      <c r="B159" s="264" t="s">
        <v>2023</v>
      </c>
      <c r="C159" s="265">
        <v>5</v>
      </c>
    </row>
    <row r="160" spans="1:3" ht="15.75" x14ac:dyDescent="0.25">
      <c r="A160" s="264" t="s">
        <v>2024</v>
      </c>
      <c r="B160" s="264" t="s">
        <v>2025</v>
      </c>
      <c r="C160" s="265">
        <v>5</v>
      </c>
    </row>
    <row r="161" spans="1:3" ht="15.75" x14ac:dyDescent="0.25">
      <c r="A161" s="264" t="s">
        <v>2026</v>
      </c>
      <c r="B161" s="264" t="s">
        <v>2027</v>
      </c>
      <c r="C161" s="265">
        <v>5</v>
      </c>
    </row>
    <row r="162" spans="1:3" ht="15.75" x14ac:dyDescent="0.25">
      <c r="A162" s="264" t="s">
        <v>2028</v>
      </c>
      <c r="B162" s="264" t="s">
        <v>2029</v>
      </c>
      <c r="C162" s="265">
        <v>5</v>
      </c>
    </row>
    <row r="163" spans="1:3" ht="15.75" x14ac:dyDescent="0.25">
      <c r="A163" s="264" t="s">
        <v>2030</v>
      </c>
      <c r="B163" s="264" t="s">
        <v>2031</v>
      </c>
      <c r="C163" s="265">
        <v>5</v>
      </c>
    </row>
    <row r="164" spans="1:3" ht="15.75" x14ac:dyDescent="0.25">
      <c r="A164" s="264" t="s">
        <v>2032</v>
      </c>
      <c r="B164" s="264" t="s">
        <v>2132</v>
      </c>
      <c r="C164" s="265">
        <v>6</v>
      </c>
    </row>
    <row r="165" spans="1:3" ht="15.75" x14ac:dyDescent="0.25">
      <c r="A165" s="264" t="s">
        <v>2033</v>
      </c>
      <c r="B165" s="264" t="s">
        <v>2034</v>
      </c>
      <c r="C165" s="265">
        <v>4</v>
      </c>
    </row>
    <row r="166" spans="1:3" ht="15.75" x14ac:dyDescent="0.25">
      <c r="A166" s="264" t="s">
        <v>2157</v>
      </c>
      <c r="B166" s="264" t="s">
        <v>2178</v>
      </c>
      <c r="C166" s="265">
        <v>3</v>
      </c>
    </row>
    <row r="167" spans="1:3" ht="15.75" x14ac:dyDescent="0.25">
      <c r="A167" s="264" t="s">
        <v>1609</v>
      </c>
      <c r="B167" s="264" t="s">
        <v>1610</v>
      </c>
      <c r="C167" s="265">
        <v>6</v>
      </c>
    </row>
    <row r="168" spans="1:3" ht="15.75" x14ac:dyDescent="0.25">
      <c r="A168" s="264" t="s">
        <v>1611</v>
      </c>
      <c r="B168" s="264" t="s">
        <v>2005</v>
      </c>
      <c r="C168" s="265">
        <v>5</v>
      </c>
    </row>
    <row r="169" spans="1:3" ht="15.75" x14ac:dyDescent="0.25">
      <c r="A169" s="264" t="s">
        <v>1612</v>
      </c>
      <c r="B169" s="264" t="s">
        <v>1613</v>
      </c>
      <c r="C169" s="265">
        <v>3</v>
      </c>
    </row>
    <row r="170" spans="1:3" ht="15.75" x14ac:dyDescent="0.25">
      <c r="A170" s="264" t="s">
        <v>1614</v>
      </c>
      <c r="B170" s="264" t="s">
        <v>1615</v>
      </c>
      <c r="C170" s="265">
        <v>5</v>
      </c>
    </row>
    <row r="171" spans="1:3" ht="15.75" x14ac:dyDescent="0.25">
      <c r="A171" s="264" t="s">
        <v>759</v>
      </c>
      <c r="B171" s="264" t="s">
        <v>1616</v>
      </c>
      <c r="C171" s="265">
        <v>5</v>
      </c>
    </row>
    <row r="172" spans="1:3" ht="15.75" x14ac:dyDescent="0.25">
      <c r="A172" s="264" t="s">
        <v>1662</v>
      </c>
      <c r="B172" s="264" t="s">
        <v>1663</v>
      </c>
      <c r="C172" s="265">
        <v>4</v>
      </c>
    </row>
    <row r="173" spans="1:3" ht="15.75" x14ac:dyDescent="0.25">
      <c r="A173" s="264" t="s">
        <v>1664</v>
      </c>
      <c r="B173" s="264" t="s">
        <v>1470</v>
      </c>
      <c r="C173" s="265">
        <v>2</v>
      </c>
    </row>
    <row r="174" spans="1:3" ht="15.75" x14ac:dyDescent="0.25">
      <c r="A174" s="264" t="s">
        <v>1665</v>
      </c>
      <c r="B174" s="264" t="s">
        <v>1666</v>
      </c>
      <c r="C174" s="265">
        <v>3</v>
      </c>
    </row>
    <row r="175" spans="1:3" ht="15.75" x14ac:dyDescent="0.25">
      <c r="A175" s="264" t="s">
        <v>1667</v>
      </c>
      <c r="B175" s="264" t="s">
        <v>1668</v>
      </c>
      <c r="C175" s="265">
        <v>3</v>
      </c>
    </row>
    <row r="176" spans="1:3" ht="15.75" x14ac:dyDescent="0.25">
      <c r="A176" s="264" t="s">
        <v>1669</v>
      </c>
      <c r="B176" s="264" t="s">
        <v>1670</v>
      </c>
      <c r="C176" s="265">
        <v>5</v>
      </c>
    </row>
    <row r="177" spans="1:3" ht="15.75" x14ac:dyDescent="0.25">
      <c r="A177" s="264" t="s">
        <v>1671</v>
      </c>
      <c r="B177" s="264" t="s">
        <v>2035</v>
      </c>
      <c r="C177" s="265">
        <v>5</v>
      </c>
    </row>
    <row r="178" spans="1:3" ht="15.75" x14ac:dyDescent="0.25">
      <c r="A178" s="264" t="s">
        <v>2036</v>
      </c>
      <c r="B178" s="264" t="s">
        <v>2037</v>
      </c>
      <c r="C178" s="265">
        <v>2</v>
      </c>
    </row>
    <row r="179" spans="1:3" ht="15.75" x14ac:dyDescent="0.25">
      <c r="A179" s="264" t="s">
        <v>2038</v>
      </c>
      <c r="B179" s="264" t="s">
        <v>2039</v>
      </c>
      <c r="C179" s="265">
        <v>3</v>
      </c>
    </row>
    <row r="180" spans="1:3" ht="15.75" x14ac:dyDescent="0.25">
      <c r="A180" s="264" t="s">
        <v>2040</v>
      </c>
      <c r="B180" s="264" t="s">
        <v>2041</v>
      </c>
      <c r="C180" s="265">
        <v>4</v>
      </c>
    </row>
    <row r="181" spans="1:3" ht="15.75" x14ac:dyDescent="0.25">
      <c r="A181" s="264" t="s">
        <v>2042</v>
      </c>
      <c r="B181" s="264" t="s">
        <v>2043</v>
      </c>
      <c r="C181" s="265">
        <v>2</v>
      </c>
    </row>
    <row r="182" spans="1:3" ht="15.75" x14ac:dyDescent="0.25">
      <c r="A182" s="264" t="s">
        <v>2044</v>
      </c>
      <c r="B182" s="264" t="s">
        <v>2045</v>
      </c>
      <c r="C182" s="265">
        <v>2</v>
      </c>
    </row>
    <row r="183" spans="1:3" ht="15.75" x14ac:dyDescent="0.25">
      <c r="A183" s="264" t="s">
        <v>1672</v>
      </c>
      <c r="B183" s="264" t="s">
        <v>1673</v>
      </c>
      <c r="C183" s="265">
        <v>5</v>
      </c>
    </row>
    <row r="184" spans="1:3" ht="15.75" x14ac:dyDescent="0.25">
      <c r="A184" s="264" t="s">
        <v>1674</v>
      </c>
      <c r="B184" s="264" t="s">
        <v>1470</v>
      </c>
      <c r="C184" s="265">
        <v>2</v>
      </c>
    </row>
    <row r="185" spans="1:3" ht="15.75" x14ac:dyDescent="0.25">
      <c r="A185" s="264" t="s">
        <v>1675</v>
      </c>
      <c r="B185" s="264" t="s">
        <v>2046</v>
      </c>
      <c r="C185" s="265">
        <v>3</v>
      </c>
    </row>
    <row r="186" spans="1:3" ht="15.75" x14ac:dyDescent="0.25">
      <c r="A186" s="264" t="s">
        <v>1676</v>
      </c>
      <c r="B186" s="264" t="s">
        <v>2047</v>
      </c>
      <c r="C186" s="265">
        <v>3</v>
      </c>
    </row>
    <row r="187" spans="1:3" ht="31.5" x14ac:dyDescent="0.25">
      <c r="A187" s="264" t="s">
        <v>2048</v>
      </c>
      <c r="B187" s="264" t="s">
        <v>2049</v>
      </c>
      <c r="C187" s="265">
        <v>3</v>
      </c>
    </row>
    <row r="188" spans="1:3" ht="15.75" x14ac:dyDescent="0.25">
      <c r="A188" s="264" t="s">
        <v>2050</v>
      </c>
      <c r="B188" s="264" t="s">
        <v>2051</v>
      </c>
      <c r="C188" s="265">
        <v>5</v>
      </c>
    </row>
    <row r="189" spans="1:3" ht="15.75" x14ac:dyDescent="0.25">
      <c r="A189" s="264" t="s">
        <v>1677</v>
      </c>
      <c r="B189" s="264" t="s">
        <v>1678</v>
      </c>
      <c r="C189" s="265">
        <v>4</v>
      </c>
    </row>
    <row r="190" spans="1:3" ht="15.75" x14ac:dyDescent="0.25">
      <c r="A190" s="264" t="s">
        <v>1679</v>
      </c>
      <c r="B190" s="264" t="s">
        <v>1470</v>
      </c>
      <c r="C190" s="265">
        <v>2</v>
      </c>
    </row>
    <row r="191" spans="1:3" ht="15.75" x14ac:dyDescent="0.25">
      <c r="A191" s="264" t="s">
        <v>1680</v>
      </c>
      <c r="B191" s="264" t="s">
        <v>1681</v>
      </c>
      <c r="C191" s="265">
        <v>1</v>
      </c>
    </row>
    <row r="192" spans="1:3" ht="15.75" x14ac:dyDescent="0.25">
      <c r="A192" s="264" t="s">
        <v>1682</v>
      </c>
      <c r="B192" s="264" t="s">
        <v>1683</v>
      </c>
      <c r="C192" s="265">
        <v>4</v>
      </c>
    </row>
    <row r="193" spans="1:3" ht="15.75" x14ac:dyDescent="0.25">
      <c r="A193" s="264" t="s">
        <v>2052</v>
      </c>
      <c r="B193" s="264" t="s">
        <v>2053</v>
      </c>
      <c r="C193" s="265">
        <v>3</v>
      </c>
    </row>
    <row r="194" spans="1:3" ht="15.75" x14ac:dyDescent="0.25">
      <c r="A194" s="264" t="s">
        <v>2054</v>
      </c>
      <c r="B194" s="264" t="s">
        <v>2389</v>
      </c>
      <c r="C194" s="265">
        <v>4</v>
      </c>
    </row>
    <row r="195" spans="1:3" ht="15.75" x14ac:dyDescent="0.25">
      <c r="A195" s="264" t="s">
        <v>1684</v>
      </c>
      <c r="B195" s="264" t="s">
        <v>1685</v>
      </c>
      <c r="C195" s="265">
        <v>4</v>
      </c>
    </row>
    <row r="196" spans="1:3" ht="15.75" x14ac:dyDescent="0.25">
      <c r="A196" s="264" t="s">
        <v>1686</v>
      </c>
      <c r="B196" s="264" t="s">
        <v>1687</v>
      </c>
      <c r="C196" s="265">
        <v>4</v>
      </c>
    </row>
    <row r="197" spans="1:3" ht="15.75" x14ac:dyDescent="0.25">
      <c r="A197" s="264" t="s">
        <v>1688</v>
      </c>
      <c r="B197" s="264" t="s">
        <v>1689</v>
      </c>
      <c r="C197" s="265">
        <v>2</v>
      </c>
    </row>
    <row r="198" spans="1:3" ht="15.75" x14ac:dyDescent="0.25">
      <c r="A198" s="264" t="s">
        <v>1690</v>
      </c>
      <c r="B198" s="264" t="s">
        <v>1691</v>
      </c>
      <c r="C198" s="265">
        <v>3</v>
      </c>
    </row>
    <row r="199" spans="1:3" ht="15.75" x14ac:dyDescent="0.25">
      <c r="A199" s="264" t="s">
        <v>1692</v>
      </c>
      <c r="B199" s="264" t="s">
        <v>1693</v>
      </c>
      <c r="C199" s="265">
        <v>4</v>
      </c>
    </row>
    <row r="200" spans="1:3" ht="15.75" x14ac:dyDescent="0.25">
      <c r="A200" s="264" t="s">
        <v>1694</v>
      </c>
      <c r="B200" s="264" t="s">
        <v>1695</v>
      </c>
      <c r="C200" s="265">
        <v>2</v>
      </c>
    </row>
    <row r="201" spans="1:3" ht="15.75" x14ac:dyDescent="0.25">
      <c r="A201" s="264" t="s">
        <v>1696</v>
      </c>
      <c r="B201" s="264" t="s">
        <v>1697</v>
      </c>
      <c r="C201" s="265">
        <v>4</v>
      </c>
    </row>
    <row r="202" spans="1:3" ht="15.75" x14ac:dyDescent="0.25">
      <c r="A202" s="264" t="s">
        <v>1698</v>
      </c>
      <c r="B202" s="264" t="s">
        <v>1699</v>
      </c>
      <c r="C202" s="265">
        <v>4</v>
      </c>
    </row>
    <row r="203" spans="1:3" ht="15.75" x14ac:dyDescent="0.25">
      <c r="A203" s="264" t="s">
        <v>1700</v>
      </c>
      <c r="B203" s="264" t="s">
        <v>1701</v>
      </c>
      <c r="C203" s="265">
        <v>4</v>
      </c>
    </row>
    <row r="204" spans="1:3" ht="15.75" x14ac:dyDescent="0.25">
      <c r="A204" s="264" t="s">
        <v>1702</v>
      </c>
      <c r="B204" s="264" t="s">
        <v>1703</v>
      </c>
      <c r="C204" s="265">
        <v>3</v>
      </c>
    </row>
    <row r="205" spans="1:3" ht="15.75" x14ac:dyDescent="0.25">
      <c r="A205" s="264" t="s">
        <v>1704</v>
      </c>
      <c r="B205" s="264" t="s">
        <v>1470</v>
      </c>
      <c r="C205" s="265">
        <v>2</v>
      </c>
    </row>
    <row r="206" spans="1:3" ht="15.75" x14ac:dyDescent="0.25">
      <c r="A206" s="264" t="s">
        <v>1705</v>
      </c>
      <c r="B206" s="264" t="s">
        <v>1706</v>
      </c>
      <c r="C206" s="265">
        <v>1</v>
      </c>
    </row>
    <row r="207" spans="1:3" ht="15.75" x14ac:dyDescent="0.25">
      <c r="A207" s="264" t="s">
        <v>1707</v>
      </c>
      <c r="B207" s="264" t="s">
        <v>1708</v>
      </c>
      <c r="C207" s="265">
        <v>4</v>
      </c>
    </row>
    <row r="208" spans="1:3" ht="15.75" x14ac:dyDescent="0.25">
      <c r="A208" s="264" t="s">
        <v>1709</v>
      </c>
      <c r="B208" s="264" t="s">
        <v>1710</v>
      </c>
      <c r="C208" s="265">
        <v>4</v>
      </c>
    </row>
    <row r="209" spans="1:3" ht="15.75" x14ac:dyDescent="0.25">
      <c r="A209" s="264" t="s">
        <v>1711</v>
      </c>
      <c r="B209" s="264" t="s">
        <v>1712</v>
      </c>
      <c r="C209" s="265">
        <v>4</v>
      </c>
    </row>
    <row r="210" spans="1:3" ht="15.75" x14ac:dyDescent="0.25">
      <c r="A210" s="264" t="s">
        <v>1713</v>
      </c>
      <c r="B210" s="264" t="s">
        <v>1714</v>
      </c>
      <c r="C210" s="265">
        <v>4</v>
      </c>
    </row>
    <row r="211" spans="1:3" ht="15.75" x14ac:dyDescent="0.25">
      <c r="A211" s="264" t="s">
        <v>1715</v>
      </c>
      <c r="B211" s="264" t="s">
        <v>1716</v>
      </c>
      <c r="C211" s="265">
        <v>2</v>
      </c>
    </row>
    <row r="212" spans="1:3" ht="15.75" x14ac:dyDescent="0.25">
      <c r="A212" s="264" t="s">
        <v>1717</v>
      </c>
      <c r="B212" s="264" t="s">
        <v>1718</v>
      </c>
      <c r="C212" s="265">
        <v>1</v>
      </c>
    </row>
    <row r="213" spans="1:3" ht="15.75" x14ac:dyDescent="0.25">
      <c r="A213" s="264" t="s">
        <v>1719</v>
      </c>
      <c r="B213" s="264" t="s">
        <v>1720</v>
      </c>
      <c r="C213" s="265">
        <v>1</v>
      </c>
    </row>
    <row r="214" spans="1:3" ht="15.75" x14ac:dyDescent="0.25">
      <c r="A214" s="264" t="s">
        <v>2309</v>
      </c>
      <c r="B214" s="264" t="s">
        <v>2310</v>
      </c>
      <c r="C214" s="265">
        <v>4</v>
      </c>
    </row>
    <row r="215" spans="1:3" ht="15.75" x14ac:dyDescent="0.25">
      <c r="A215" s="264" t="s">
        <v>1721</v>
      </c>
      <c r="B215" s="264" t="s">
        <v>1722</v>
      </c>
      <c r="C215" s="265">
        <v>7</v>
      </c>
    </row>
    <row r="216" spans="1:3" ht="15.75" x14ac:dyDescent="0.25">
      <c r="A216" s="264" t="s">
        <v>838</v>
      </c>
      <c r="B216" s="264" t="s">
        <v>1723</v>
      </c>
      <c r="C216" s="265">
        <v>5</v>
      </c>
    </row>
    <row r="217" spans="1:3" ht="15.75" x14ac:dyDescent="0.25">
      <c r="A217" s="264" t="s">
        <v>1287</v>
      </c>
      <c r="B217" s="264" t="s">
        <v>1724</v>
      </c>
      <c r="C217" s="265">
        <v>6</v>
      </c>
    </row>
    <row r="218" spans="1:3" ht="15.75" x14ac:dyDescent="0.25">
      <c r="A218" s="264" t="s">
        <v>1725</v>
      </c>
      <c r="B218" s="264" t="s">
        <v>2055</v>
      </c>
      <c r="C218" s="265">
        <v>5</v>
      </c>
    </row>
    <row r="219" spans="1:3" ht="15.75" x14ac:dyDescent="0.25">
      <c r="A219" s="264" t="s">
        <v>1726</v>
      </c>
      <c r="B219" s="264" t="s">
        <v>1727</v>
      </c>
      <c r="C219" s="265">
        <v>2</v>
      </c>
    </row>
    <row r="220" spans="1:3" ht="15.75" x14ac:dyDescent="0.25">
      <c r="A220" s="264" t="s">
        <v>840</v>
      </c>
      <c r="B220" s="264" t="s">
        <v>1728</v>
      </c>
      <c r="C220" s="265">
        <v>3</v>
      </c>
    </row>
    <row r="221" spans="1:3" ht="15.75" x14ac:dyDescent="0.25">
      <c r="A221" s="264" t="s">
        <v>1729</v>
      </c>
      <c r="B221" s="264" t="s">
        <v>1730</v>
      </c>
      <c r="C221" s="265">
        <v>1</v>
      </c>
    </row>
    <row r="222" spans="1:3" ht="15.75" x14ac:dyDescent="0.25">
      <c r="A222" s="264" t="s">
        <v>1731</v>
      </c>
      <c r="B222" s="264" t="s">
        <v>1732</v>
      </c>
      <c r="C222" s="265">
        <v>7</v>
      </c>
    </row>
    <row r="223" spans="1:3" ht="15.75" x14ac:dyDescent="0.25">
      <c r="A223" s="264" t="s">
        <v>1733</v>
      </c>
      <c r="B223" s="264" t="s">
        <v>1734</v>
      </c>
      <c r="C223" s="265">
        <v>2</v>
      </c>
    </row>
    <row r="224" spans="1:3" ht="15.75" x14ac:dyDescent="0.25">
      <c r="A224" s="264" t="s">
        <v>1735</v>
      </c>
      <c r="B224" s="264" t="s">
        <v>1736</v>
      </c>
      <c r="C224" s="265">
        <v>5</v>
      </c>
    </row>
    <row r="225" spans="1:3" ht="15.75" x14ac:dyDescent="0.25">
      <c r="A225" s="264" t="s">
        <v>841</v>
      </c>
      <c r="B225" s="264" t="s">
        <v>1470</v>
      </c>
      <c r="C225" s="265">
        <v>2</v>
      </c>
    </row>
    <row r="226" spans="1:3" ht="15.75" x14ac:dyDescent="0.25">
      <c r="A226" s="264" t="s">
        <v>820</v>
      </c>
      <c r="B226" s="264" t="s">
        <v>1737</v>
      </c>
      <c r="C226" s="265">
        <v>6</v>
      </c>
    </row>
    <row r="227" spans="1:3" ht="15.75" x14ac:dyDescent="0.25">
      <c r="A227" s="264" t="s">
        <v>1288</v>
      </c>
      <c r="B227" s="264" t="s">
        <v>1738</v>
      </c>
      <c r="C227" s="265">
        <v>4</v>
      </c>
    </row>
    <row r="228" spans="1:3" ht="15.75" x14ac:dyDescent="0.25">
      <c r="A228" s="264" t="s">
        <v>1739</v>
      </c>
      <c r="B228" s="264" t="s">
        <v>1740</v>
      </c>
      <c r="C228" s="265">
        <v>6</v>
      </c>
    </row>
    <row r="229" spans="1:3" ht="15.75" x14ac:dyDescent="0.25">
      <c r="A229" s="264" t="s">
        <v>1741</v>
      </c>
      <c r="B229" s="264" t="s">
        <v>1742</v>
      </c>
      <c r="C229" s="265">
        <v>4</v>
      </c>
    </row>
    <row r="230" spans="1:3" ht="15.75" x14ac:dyDescent="0.25">
      <c r="A230" s="264" t="s">
        <v>1743</v>
      </c>
      <c r="B230" s="264" t="s">
        <v>1744</v>
      </c>
      <c r="C230" s="265">
        <v>6</v>
      </c>
    </row>
    <row r="231" spans="1:3" ht="15.75" x14ac:dyDescent="0.25">
      <c r="A231" s="264" t="s">
        <v>1745</v>
      </c>
      <c r="B231" s="264" t="s">
        <v>1746</v>
      </c>
      <c r="C231" s="265">
        <v>4</v>
      </c>
    </row>
    <row r="232" spans="1:3" ht="15.75" x14ac:dyDescent="0.25">
      <c r="A232" s="264" t="s">
        <v>1747</v>
      </c>
      <c r="B232" s="264" t="s">
        <v>1748</v>
      </c>
      <c r="C232" s="265">
        <v>7</v>
      </c>
    </row>
    <row r="233" spans="1:3" ht="15.75" x14ac:dyDescent="0.25">
      <c r="A233" s="264" t="s">
        <v>1749</v>
      </c>
      <c r="B233" s="264" t="s">
        <v>1750</v>
      </c>
      <c r="C233" s="265">
        <v>8</v>
      </c>
    </row>
    <row r="234" spans="1:3" ht="15.75" x14ac:dyDescent="0.25">
      <c r="A234" s="264" t="s">
        <v>1751</v>
      </c>
      <c r="B234" s="264" t="s">
        <v>1752</v>
      </c>
      <c r="C234" s="265">
        <v>6</v>
      </c>
    </row>
    <row r="235" spans="1:3" ht="15.75" x14ac:dyDescent="0.25">
      <c r="A235" s="264" t="s">
        <v>1753</v>
      </c>
      <c r="B235" s="264" t="s">
        <v>1754</v>
      </c>
      <c r="C235" s="265">
        <v>5</v>
      </c>
    </row>
    <row r="236" spans="1:3" ht="15.75" x14ac:dyDescent="0.25">
      <c r="A236" s="264" t="s">
        <v>1755</v>
      </c>
      <c r="B236" s="264" t="s">
        <v>1756</v>
      </c>
      <c r="C236" s="265">
        <v>6</v>
      </c>
    </row>
    <row r="237" spans="1:3" ht="15.75" x14ac:dyDescent="0.25">
      <c r="A237" s="264" t="s">
        <v>1757</v>
      </c>
      <c r="B237" s="264" t="s">
        <v>1758</v>
      </c>
      <c r="C237" s="265">
        <v>1</v>
      </c>
    </row>
    <row r="238" spans="1:3" ht="15.75" x14ac:dyDescent="0.25">
      <c r="A238" s="264" t="s">
        <v>2056</v>
      </c>
      <c r="B238" s="264" t="s">
        <v>2057</v>
      </c>
      <c r="C238" s="265">
        <v>4</v>
      </c>
    </row>
    <row r="239" spans="1:3" ht="15.75" x14ac:dyDescent="0.25">
      <c r="A239" s="264" t="s">
        <v>1759</v>
      </c>
      <c r="B239" s="264" t="s">
        <v>1760</v>
      </c>
      <c r="C239" s="265">
        <v>5</v>
      </c>
    </row>
    <row r="240" spans="1:3" ht="15.75" x14ac:dyDescent="0.25">
      <c r="A240" s="264" t="s">
        <v>1761</v>
      </c>
      <c r="B240" s="264" t="s">
        <v>1470</v>
      </c>
      <c r="C240" s="265">
        <v>2</v>
      </c>
    </row>
    <row r="241" spans="1:3" ht="15.75" x14ac:dyDescent="0.25">
      <c r="A241" s="264" t="s">
        <v>1762</v>
      </c>
      <c r="B241" s="264" t="s">
        <v>1763</v>
      </c>
      <c r="C241" s="265">
        <v>6</v>
      </c>
    </row>
    <row r="242" spans="1:3" ht="15.75" x14ac:dyDescent="0.25">
      <c r="A242" s="264" t="s">
        <v>1764</v>
      </c>
      <c r="B242" s="264" t="s">
        <v>1765</v>
      </c>
      <c r="C242" s="265">
        <v>5</v>
      </c>
    </row>
    <row r="243" spans="1:3" ht="15.75" x14ac:dyDescent="0.25">
      <c r="A243" s="264" t="s">
        <v>1766</v>
      </c>
      <c r="B243" s="264" t="s">
        <v>2058</v>
      </c>
      <c r="C243" s="265">
        <v>4</v>
      </c>
    </row>
    <row r="244" spans="1:3" ht="15.75" x14ac:dyDescent="0.25">
      <c r="A244" s="264" t="s">
        <v>1767</v>
      </c>
      <c r="B244" s="264" t="s">
        <v>1768</v>
      </c>
      <c r="C244" s="265">
        <v>5</v>
      </c>
    </row>
    <row r="245" spans="1:3" ht="15.75" x14ac:dyDescent="0.25">
      <c r="A245" s="264" t="s">
        <v>1769</v>
      </c>
      <c r="B245" s="264" t="s">
        <v>1770</v>
      </c>
      <c r="C245" s="265">
        <v>5</v>
      </c>
    </row>
    <row r="246" spans="1:3" ht="15.75" x14ac:dyDescent="0.25">
      <c r="A246" s="264" t="s">
        <v>2059</v>
      </c>
      <c r="B246" s="264" t="s">
        <v>2060</v>
      </c>
      <c r="C246" s="265">
        <v>4</v>
      </c>
    </row>
    <row r="247" spans="1:3" ht="15.75" x14ac:dyDescent="0.25">
      <c r="A247" s="264" t="s">
        <v>2061</v>
      </c>
      <c r="B247" s="264" t="s">
        <v>2062</v>
      </c>
      <c r="C247" s="265">
        <v>4</v>
      </c>
    </row>
    <row r="248" spans="1:3" ht="15.75" x14ac:dyDescent="0.25">
      <c r="A248" s="264" t="s">
        <v>2063</v>
      </c>
      <c r="B248" s="264" t="s">
        <v>2064</v>
      </c>
      <c r="C248" s="265">
        <v>5</v>
      </c>
    </row>
    <row r="249" spans="1:3" ht="15.75" x14ac:dyDescent="0.25">
      <c r="A249" s="264" t="s">
        <v>1771</v>
      </c>
      <c r="B249" s="264" t="s">
        <v>2458</v>
      </c>
      <c r="C249" s="265">
        <v>8</v>
      </c>
    </row>
    <row r="250" spans="1:3" ht="15.75" x14ac:dyDescent="0.25">
      <c r="A250" s="264" t="s">
        <v>2158</v>
      </c>
      <c r="B250" s="264" t="s">
        <v>1785</v>
      </c>
      <c r="C250" s="265">
        <v>4</v>
      </c>
    </row>
    <row r="251" spans="1:3" ht="15.75" x14ac:dyDescent="0.25">
      <c r="A251" s="264" t="s">
        <v>1772</v>
      </c>
      <c r="B251" s="264" t="s">
        <v>1470</v>
      </c>
      <c r="C251" s="265">
        <v>3</v>
      </c>
    </row>
    <row r="252" spans="1:3" ht="15.75" x14ac:dyDescent="0.25">
      <c r="A252" s="264" t="s">
        <v>1786</v>
      </c>
      <c r="B252" s="264" t="s">
        <v>1787</v>
      </c>
      <c r="C252" s="265">
        <v>5</v>
      </c>
    </row>
    <row r="253" spans="1:3" ht="15.75" x14ac:dyDescent="0.25">
      <c r="A253" s="264" t="s">
        <v>845</v>
      </c>
      <c r="B253" s="264" t="s">
        <v>2166</v>
      </c>
      <c r="C253" s="265">
        <v>8</v>
      </c>
    </row>
    <row r="254" spans="1:3" ht="15.75" x14ac:dyDescent="0.25">
      <c r="A254" s="264" t="s">
        <v>1788</v>
      </c>
      <c r="B254" s="264" t="s">
        <v>1789</v>
      </c>
      <c r="C254" s="265">
        <v>5</v>
      </c>
    </row>
    <row r="255" spans="1:3" ht="15.75" x14ac:dyDescent="0.25">
      <c r="A255" s="264" t="s">
        <v>1790</v>
      </c>
      <c r="B255" s="264" t="s">
        <v>1791</v>
      </c>
      <c r="C255" s="265">
        <v>4</v>
      </c>
    </row>
    <row r="256" spans="1:3" ht="15.75" x14ac:dyDescent="0.25">
      <c r="A256" s="264" t="s">
        <v>1792</v>
      </c>
      <c r="B256" s="264" t="s">
        <v>1793</v>
      </c>
      <c r="C256" s="265">
        <v>4</v>
      </c>
    </row>
    <row r="257" spans="1:3" ht="15.75" x14ac:dyDescent="0.25">
      <c r="A257" s="264" t="s">
        <v>1794</v>
      </c>
      <c r="B257" s="264" t="s">
        <v>1795</v>
      </c>
      <c r="C257" s="265">
        <v>5</v>
      </c>
    </row>
    <row r="258" spans="1:3" ht="15.75" x14ac:dyDescent="0.25">
      <c r="A258" s="264" t="s">
        <v>1796</v>
      </c>
      <c r="B258" s="264" t="s">
        <v>1797</v>
      </c>
      <c r="C258" s="265">
        <v>6</v>
      </c>
    </row>
    <row r="259" spans="1:3" ht="15.75" x14ac:dyDescent="0.25">
      <c r="A259" s="264" t="s">
        <v>2066</v>
      </c>
      <c r="B259" s="264" t="s">
        <v>2067</v>
      </c>
      <c r="C259" s="265">
        <v>5</v>
      </c>
    </row>
    <row r="260" spans="1:3" ht="15.75" x14ac:dyDescent="0.25">
      <c r="A260" s="264" t="s">
        <v>2068</v>
      </c>
      <c r="B260" s="264" t="s">
        <v>2069</v>
      </c>
      <c r="C260" s="265">
        <v>6</v>
      </c>
    </row>
    <row r="261" spans="1:3" ht="15.75" x14ac:dyDescent="0.25">
      <c r="A261" s="264" t="s">
        <v>1773</v>
      </c>
      <c r="B261" s="264" t="s">
        <v>2459</v>
      </c>
      <c r="C261" s="265">
        <v>8</v>
      </c>
    </row>
    <row r="262" spans="1:3" ht="15.75" x14ac:dyDescent="0.25">
      <c r="A262" s="264" t="s">
        <v>2460</v>
      </c>
      <c r="B262" s="264" t="s">
        <v>2461</v>
      </c>
      <c r="C262" s="265">
        <v>7</v>
      </c>
    </row>
    <row r="263" spans="1:3" ht="15.75" x14ac:dyDescent="0.25">
      <c r="A263" s="264" t="s">
        <v>1774</v>
      </c>
      <c r="B263" s="264" t="s">
        <v>1775</v>
      </c>
      <c r="C263" s="265">
        <v>6</v>
      </c>
    </row>
    <row r="264" spans="1:3" ht="15.75" x14ac:dyDescent="0.25">
      <c r="A264" s="264" t="s">
        <v>1776</v>
      </c>
      <c r="B264" s="264" t="s">
        <v>1777</v>
      </c>
      <c r="C264" s="265">
        <v>8</v>
      </c>
    </row>
    <row r="265" spans="1:3" ht="15.75" x14ac:dyDescent="0.25">
      <c r="A265" s="264" t="s">
        <v>1295</v>
      </c>
      <c r="B265" s="264" t="s">
        <v>2065</v>
      </c>
      <c r="C265" s="265">
        <v>4</v>
      </c>
    </row>
    <row r="266" spans="1:3" ht="15.75" x14ac:dyDescent="0.25">
      <c r="A266" s="264" t="s">
        <v>1778</v>
      </c>
      <c r="B266" s="264" t="s">
        <v>1779</v>
      </c>
      <c r="C266" s="265">
        <v>8</v>
      </c>
    </row>
    <row r="267" spans="1:3" ht="15.75" x14ac:dyDescent="0.25">
      <c r="A267" s="264" t="s">
        <v>843</v>
      </c>
      <c r="B267" s="264" t="s">
        <v>1780</v>
      </c>
      <c r="C267" s="265">
        <v>6</v>
      </c>
    </row>
    <row r="268" spans="1:3" ht="15.75" x14ac:dyDescent="0.25">
      <c r="A268" s="264" t="s">
        <v>1781</v>
      </c>
      <c r="B268" s="264" t="s">
        <v>1782</v>
      </c>
      <c r="C268" s="265">
        <v>6</v>
      </c>
    </row>
    <row r="269" spans="1:3" ht="15.75" x14ac:dyDescent="0.25">
      <c r="A269" s="264" t="s">
        <v>1783</v>
      </c>
      <c r="B269" s="264" t="s">
        <v>1784</v>
      </c>
      <c r="C269" s="265">
        <v>6</v>
      </c>
    </row>
    <row r="270" spans="1:3" ht="15.75" x14ac:dyDescent="0.25">
      <c r="A270" s="264" t="s">
        <v>1798</v>
      </c>
      <c r="B270" s="264" t="s">
        <v>1799</v>
      </c>
      <c r="C270" s="265">
        <v>4</v>
      </c>
    </row>
    <row r="271" spans="1:3" ht="15.75" x14ac:dyDescent="0.25">
      <c r="A271" s="264" t="s">
        <v>1800</v>
      </c>
      <c r="B271" s="264" t="s">
        <v>1470</v>
      </c>
      <c r="C271" s="265">
        <v>2</v>
      </c>
    </row>
    <row r="272" spans="1:3" ht="15.75" x14ac:dyDescent="0.25">
      <c r="A272" s="264" t="s">
        <v>1801</v>
      </c>
      <c r="B272" s="264" t="s">
        <v>1802</v>
      </c>
      <c r="C272" s="265">
        <v>2</v>
      </c>
    </row>
    <row r="273" spans="1:3" ht="15.75" x14ac:dyDescent="0.25">
      <c r="A273" s="264" t="s">
        <v>1803</v>
      </c>
      <c r="B273" s="264" t="s">
        <v>1804</v>
      </c>
      <c r="C273" s="265">
        <v>5</v>
      </c>
    </row>
    <row r="274" spans="1:3" ht="15.75" x14ac:dyDescent="0.25">
      <c r="A274" s="264" t="s">
        <v>1805</v>
      </c>
      <c r="B274" s="264" t="s">
        <v>1806</v>
      </c>
      <c r="C274" s="265">
        <v>5</v>
      </c>
    </row>
    <row r="275" spans="1:3" ht="15.75" x14ac:dyDescent="0.25">
      <c r="A275" s="264" t="s">
        <v>1807</v>
      </c>
      <c r="B275" s="264" t="s">
        <v>1808</v>
      </c>
      <c r="C275" s="265">
        <v>4</v>
      </c>
    </row>
    <row r="276" spans="1:3" ht="15.75" x14ac:dyDescent="0.25">
      <c r="A276" s="264" t="s">
        <v>1809</v>
      </c>
      <c r="B276" s="264" t="s">
        <v>1810</v>
      </c>
      <c r="C276" s="265">
        <v>4</v>
      </c>
    </row>
    <row r="277" spans="1:3" ht="15.75" x14ac:dyDescent="0.25">
      <c r="A277" s="264" t="s">
        <v>1811</v>
      </c>
      <c r="B277" s="264" t="s">
        <v>1812</v>
      </c>
      <c r="C277" s="265">
        <v>8</v>
      </c>
    </row>
    <row r="278" spans="1:3" ht="15.75" x14ac:dyDescent="0.25">
      <c r="A278" s="264" t="s">
        <v>1813</v>
      </c>
      <c r="B278" s="264" t="s">
        <v>1814</v>
      </c>
      <c r="C278" s="265">
        <v>7</v>
      </c>
    </row>
    <row r="279" spans="1:3" ht="15.75" x14ac:dyDescent="0.25">
      <c r="A279" s="264" t="s">
        <v>1815</v>
      </c>
      <c r="B279" s="264" t="s">
        <v>1816</v>
      </c>
      <c r="C279" s="265">
        <v>6</v>
      </c>
    </row>
    <row r="280" spans="1:3" ht="15.75" x14ac:dyDescent="0.25">
      <c r="A280" s="264" t="s">
        <v>1817</v>
      </c>
      <c r="B280" s="264" t="s">
        <v>1818</v>
      </c>
      <c r="C280" s="265">
        <v>8</v>
      </c>
    </row>
    <row r="281" spans="1:3" ht="15.75" x14ac:dyDescent="0.25">
      <c r="A281" s="264" t="s">
        <v>1819</v>
      </c>
      <c r="B281" s="264" t="s">
        <v>1820</v>
      </c>
      <c r="C281" s="265">
        <v>7</v>
      </c>
    </row>
    <row r="282" spans="1:3" ht="15.75" x14ac:dyDescent="0.25">
      <c r="A282" s="264" t="s">
        <v>1821</v>
      </c>
      <c r="B282" s="264" t="s">
        <v>1822</v>
      </c>
      <c r="C282" s="265">
        <v>6</v>
      </c>
    </row>
    <row r="283" spans="1:3" ht="15.75" x14ac:dyDescent="0.25">
      <c r="A283" s="264" t="s">
        <v>2070</v>
      </c>
      <c r="B283" s="264" t="s">
        <v>2071</v>
      </c>
      <c r="C283" s="265">
        <v>4</v>
      </c>
    </row>
    <row r="284" spans="1:3" ht="15.75" x14ac:dyDescent="0.25">
      <c r="A284" s="264" t="s">
        <v>2390</v>
      </c>
      <c r="B284" s="264" t="s">
        <v>2072</v>
      </c>
      <c r="C284" s="265">
        <v>4</v>
      </c>
    </row>
    <row r="285" spans="1:3" ht="15.75" x14ac:dyDescent="0.25">
      <c r="A285" s="264" t="s">
        <v>2073</v>
      </c>
      <c r="B285" s="264" t="s">
        <v>2074</v>
      </c>
      <c r="C285" s="265">
        <v>5</v>
      </c>
    </row>
    <row r="286" spans="1:3" ht="15.75" x14ac:dyDescent="0.25">
      <c r="A286" s="264" t="s">
        <v>2075</v>
      </c>
      <c r="B286" s="264" t="s">
        <v>2076</v>
      </c>
      <c r="C286" s="265">
        <v>1</v>
      </c>
    </row>
    <row r="287" spans="1:3" ht="15.75" x14ac:dyDescent="0.25">
      <c r="A287" s="264" t="s">
        <v>2077</v>
      </c>
      <c r="B287" s="264" t="s">
        <v>2078</v>
      </c>
      <c r="C287" s="265">
        <v>4</v>
      </c>
    </row>
    <row r="288" spans="1:3" ht="15.75" x14ac:dyDescent="0.25">
      <c r="A288" s="264" t="s">
        <v>2079</v>
      </c>
      <c r="B288" s="264" t="s">
        <v>2080</v>
      </c>
      <c r="C288" s="265">
        <v>7</v>
      </c>
    </row>
    <row r="289" spans="1:3" ht="15.75" x14ac:dyDescent="0.25">
      <c r="A289" s="264" t="s">
        <v>1294</v>
      </c>
      <c r="B289" s="264" t="s">
        <v>1823</v>
      </c>
      <c r="C289" s="265">
        <v>6</v>
      </c>
    </row>
    <row r="290" spans="1:3" ht="15.75" x14ac:dyDescent="0.25">
      <c r="A290" s="264" t="s">
        <v>1824</v>
      </c>
      <c r="B290" s="264" t="s">
        <v>1825</v>
      </c>
      <c r="C290" s="265">
        <v>5</v>
      </c>
    </row>
    <row r="291" spans="1:3" ht="15.75" x14ac:dyDescent="0.25">
      <c r="A291" s="264" t="s">
        <v>1826</v>
      </c>
      <c r="B291" s="264" t="s">
        <v>1827</v>
      </c>
      <c r="C291" s="265">
        <v>5</v>
      </c>
    </row>
    <row r="292" spans="1:3" ht="15.75" x14ac:dyDescent="0.25">
      <c r="A292" s="264" t="s">
        <v>1828</v>
      </c>
      <c r="B292" s="264" t="s">
        <v>1829</v>
      </c>
      <c r="C292" s="265">
        <v>3</v>
      </c>
    </row>
    <row r="293" spans="1:3" ht="15.75" x14ac:dyDescent="0.25">
      <c r="A293" s="264" t="s">
        <v>1830</v>
      </c>
      <c r="B293" s="264" t="s">
        <v>1831</v>
      </c>
      <c r="C293" s="265">
        <v>6</v>
      </c>
    </row>
    <row r="294" spans="1:3" ht="15.75" x14ac:dyDescent="0.25">
      <c r="A294" s="264" t="s">
        <v>1832</v>
      </c>
      <c r="B294" s="264" t="s">
        <v>1833</v>
      </c>
      <c r="C294" s="265">
        <v>5</v>
      </c>
    </row>
    <row r="295" spans="1:3" ht="15.75" x14ac:dyDescent="0.25">
      <c r="A295" s="264" t="s">
        <v>1834</v>
      </c>
      <c r="B295" s="264" t="s">
        <v>1835</v>
      </c>
      <c r="C295" s="265">
        <v>5</v>
      </c>
    </row>
    <row r="296" spans="1:3" ht="15.75" x14ac:dyDescent="0.25">
      <c r="A296" s="264" t="s">
        <v>1836</v>
      </c>
      <c r="B296" s="264" t="s">
        <v>1837</v>
      </c>
      <c r="C296" s="265">
        <v>6</v>
      </c>
    </row>
    <row r="297" spans="1:3" ht="15.75" x14ac:dyDescent="0.25">
      <c r="A297" s="264" t="s">
        <v>1838</v>
      </c>
      <c r="B297" s="264" t="s">
        <v>1839</v>
      </c>
      <c r="C297" s="265">
        <v>5</v>
      </c>
    </row>
    <row r="298" spans="1:3" ht="15.75" x14ac:dyDescent="0.25">
      <c r="A298" s="264" t="s">
        <v>1840</v>
      </c>
      <c r="B298" s="264" t="s">
        <v>1841</v>
      </c>
      <c r="C298" s="265">
        <v>5</v>
      </c>
    </row>
    <row r="299" spans="1:3" ht="15.75" x14ac:dyDescent="0.25">
      <c r="A299" s="264" t="s">
        <v>1842</v>
      </c>
      <c r="B299" s="264" t="s">
        <v>1470</v>
      </c>
      <c r="C299" s="265">
        <v>2</v>
      </c>
    </row>
    <row r="300" spans="1:3" ht="15.75" x14ac:dyDescent="0.25">
      <c r="A300" s="264" t="s">
        <v>1843</v>
      </c>
      <c r="B300" s="264" t="s">
        <v>1844</v>
      </c>
      <c r="C300" s="265">
        <v>1</v>
      </c>
    </row>
    <row r="301" spans="1:3" ht="15.75" x14ac:dyDescent="0.25">
      <c r="A301" s="264" t="s">
        <v>1845</v>
      </c>
      <c r="B301" s="264" t="s">
        <v>1846</v>
      </c>
      <c r="C301" s="265">
        <v>4</v>
      </c>
    </row>
    <row r="302" spans="1:3" ht="15.75" x14ac:dyDescent="0.25">
      <c r="A302" s="264" t="s">
        <v>1847</v>
      </c>
      <c r="B302" s="264" t="s">
        <v>1848</v>
      </c>
      <c r="C302" s="265">
        <v>5</v>
      </c>
    </row>
    <row r="303" spans="1:3" ht="15.75" x14ac:dyDescent="0.25">
      <c r="A303" s="264" t="s">
        <v>1849</v>
      </c>
      <c r="B303" s="264" t="s">
        <v>1850</v>
      </c>
      <c r="C303" s="265">
        <v>3</v>
      </c>
    </row>
    <row r="304" spans="1:3" ht="15.75" x14ac:dyDescent="0.25">
      <c r="A304" s="264" t="s">
        <v>1851</v>
      </c>
      <c r="B304" s="264" t="s">
        <v>1852</v>
      </c>
      <c r="C304" s="265">
        <v>6</v>
      </c>
    </row>
    <row r="305" spans="1:3" ht="15.75" x14ac:dyDescent="0.25">
      <c r="A305" s="264" t="s">
        <v>1853</v>
      </c>
      <c r="B305" s="264" t="s">
        <v>1854</v>
      </c>
      <c r="C305" s="265">
        <v>4</v>
      </c>
    </row>
    <row r="306" spans="1:3" ht="15.75" x14ac:dyDescent="0.25">
      <c r="A306" s="264" t="s">
        <v>818</v>
      </c>
      <c r="B306" s="264" t="s">
        <v>1855</v>
      </c>
      <c r="C306" s="265">
        <v>5</v>
      </c>
    </row>
    <row r="307" spans="1:3" ht="15.75" x14ac:dyDescent="0.25">
      <c r="A307" s="264" t="s">
        <v>1856</v>
      </c>
      <c r="B307" s="264" t="s">
        <v>1857</v>
      </c>
      <c r="C307" s="265">
        <v>4</v>
      </c>
    </row>
    <row r="308" spans="1:3" ht="15.75" x14ac:dyDescent="0.25">
      <c r="A308" s="264" t="s">
        <v>1858</v>
      </c>
      <c r="B308" s="264" t="s">
        <v>2167</v>
      </c>
      <c r="C308" s="265">
        <v>6</v>
      </c>
    </row>
    <row r="309" spans="1:3" ht="15.75" x14ac:dyDescent="0.25">
      <c r="A309" s="264" t="s">
        <v>1859</v>
      </c>
      <c r="B309" s="264" t="s">
        <v>2311</v>
      </c>
      <c r="C309" s="265">
        <v>6</v>
      </c>
    </row>
    <row r="310" spans="1:3" ht="15.75" x14ac:dyDescent="0.25">
      <c r="A310" s="264" t="s">
        <v>1860</v>
      </c>
      <c r="B310" s="264" t="s">
        <v>1861</v>
      </c>
      <c r="C310" s="265">
        <v>4</v>
      </c>
    </row>
    <row r="311" spans="1:3" ht="15.75" x14ac:dyDescent="0.25">
      <c r="A311" s="264" t="s">
        <v>1862</v>
      </c>
      <c r="B311" s="264" t="s">
        <v>1863</v>
      </c>
      <c r="C311" s="265">
        <v>6</v>
      </c>
    </row>
    <row r="312" spans="1:3" ht="15.75" x14ac:dyDescent="0.25">
      <c r="A312" s="264" t="s">
        <v>1864</v>
      </c>
      <c r="B312" s="264" t="s">
        <v>1865</v>
      </c>
      <c r="C312" s="265">
        <v>3</v>
      </c>
    </row>
    <row r="313" spans="1:3" ht="15.75" x14ac:dyDescent="0.25">
      <c r="A313" s="264" t="s">
        <v>1866</v>
      </c>
      <c r="B313" s="264" t="s">
        <v>2179</v>
      </c>
      <c r="C313" s="265">
        <v>5</v>
      </c>
    </row>
    <row r="314" spans="1:3" ht="15.75" x14ac:dyDescent="0.25">
      <c r="A314" s="264" t="s">
        <v>1867</v>
      </c>
      <c r="B314" s="264" t="s">
        <v>1868</v>
      </c>
      <c r="C314" s="265">
        <v>4</v>
      </c>
    </row>
    <row r="315" spans="1:3" ht="15.75" x14ac:dyDescent="0.25">
      <c r="A315" s="264" t="s">
        <v>1869</v>
      </c>
      <c r="B315" s="264" t="s">
        <v>2081</v>
      </c>
      <c r="C315" s="265">
        <v>3</v>
      </c>
    </row>
    <row r="316" spans="1:3" ht="15.75" x14ac:dyDescent="0.25">
      <c r="A316" s="264" t="s">
        <v>1870</v>
      </c>
      <c r="B316" s="264" t="s">
        <v>1871</v>
      </c>
      <c r="C316" s="265">
        <v>4</v>
      </c>
    </row>
    <row r="317" spans="1:3" ht="15.75" x14ac:dyDescent="0.25">
      <c r="A317" s="264" t="s">
        <v>1872</v>
      </c>
      <c r="B317" s="264" t="s">
        <v>1873</v>
      </c>
      <c r="C317" s="265">
        <v>5</v>
      </c>
    </row>
    <row r="318" spans="1:3" ht="15.75" x14ac:dyDescent="0.25">
      <c r="A318" s="264" t="s">
        <v>1874</v>
      </c>
      <c r="B318" s="264" t="s">
        <v>1875</v>
      </c>
      <c r="C318" s="265">
        <v>4</v>
      </c>
    </row>
    <row r="319" spans="1:3" ht="15.75" x14ac:dyDescent="0.25">
      <c r="A319" s="264" t="s">
        <v>2082</v>
      </c>
      <c r="B319" s="264" t="s">
        <v>2180</v>
      </c>
      <c r="C319" s="265">
        <v>5</v>
      </c>
    </row>
    <row r="320" spans="1:3" ht="15.75" x14ac:dyDescent="0.25">
      <c r="A320" s="264" t="s">
        <v>2083</v>
      </c>
      <c r="B320" s="264" t="s">
        <v>2084</v>
      </c>
      <c r="C320" s="265">
        <v>4</v>
      </c>
    </row>
    <row r="321" spans="1:3" ht="15.75" x14ac:dyDescent="0.25">
      <c r="A321" s="264" t="s">
        <v>2085</v>
      </c>
      <c r="B321" s="264" t="s">
        <v>2086</v>
      </c>
      <c r="C321" s="265">
        <v>4</v>
      </c>
    </row>
    <row r="322" spans="1:3" ht="15.75" x14ac:dyDescent="0.25">
      <c r="A322" s="264" t="s">
        <v>2087</v>
      </c>
      <c r="B322" s="264" t="s">
        <v>2391</v>
      </c>
      <c r="C322" s="265">
        <v>5</v>
      </c>
    </row>
    <row r="323" spans="1:3" ht="15.75" x14ac:dyDescent="0.25">
      <c r="A323" s="264" t="s">
        <v>2088</v>
      </c>
      <c r="B323" s="264" t="s">
        <v>2089</v>
      </c>
      <c r="C323" s="265">
        <v>6</v>
      </c>
    </row>
    <row r="324" spans="1:3" ht="15.75" x14ac:dyDescent="0.25">
      <c r="A324" s="264" t="s">
        <v>2090</v>
      </c>
      <c r="B324" s="264" t="s">
        <v>2091</v>
      </c>
      <c r="C324" s="265">
        <v>5</v>
      </c>
    </row>
    <row r="325" spans="1:3" ht="15.75" x14ac:dyDescent="0.25">
      <c r="A325" s="264" t="s">
        <v>2092</v>
      </c>
      <c r="B325" s="264" t="s">
        <v>2093</v>
      </c>
      <c r="C325" s="265">
        <v>5</v>
      </c>
    </row>
    <row r="326" spans="1:3" ht="15.75" x14ac:dyDescent="0.25">
      <c r="A326" s="264" t="s">
        <v>2159</v>
      </c>
      <c r="B326" s="264" t="s">
        <v>2160</v>
      </c>
      <c r="C326" s="265">
        <v>6</v>
      </c>
    </row>
    <row r="327" spans="1:3" ht="15.75" x14ac:dyDescent="0.25">
      <c r="A327" s="264" t="s">
        <v>2378</v>
      </c>
      <c r="B327" s="264" t="s">
        <v>2379</v>
      </c>
      <c r="C327" s="265">
        <v>5</v>
      </c>
    </row>
    <row r="328" spans="1:3" ht="15.75" x14ac:dyDescent="0.25">
      <c r="A328" s="264" t="s">
        <v>2380</v>
      </c>
      <c r="B328" s="264" t="s">
        <v>2381</v>
      </c>
      <c r="C328" s="265">
        <v>5</v>
      </c>
    </row>
    <row r="329" spans="1:3" ht="15.75" x14ac:dyDescent="0.25">
      <c r="A329" s="264" t="s">
        <v>1876</v>
      </c>
      <c r="B329" s="264" t="s">
        <v>1877</v>
      </c>
      <c r="C329" s="265">
        <v>6</v>
      </c>
    </row>
    <row r="330" spans="1:3" ht="15.75" x14ac:dyDescent="0.25">
      <c r="A330" s="264" t="s">
        <v>755</v>
      </c>
      <c r="B330" s="264" t="s">
        <v>1878</v>
      </c>
      <c r="C330" s="265">
        <v>5</v>
      </c>
    </row>
    <row r="331" spans="1:3" ht="15.75" x14ac:dyDescent="0.25">
      <c r="A331" s="264" t="s">
        <v>1879</v>
      </c>
      <c r="B331" s="264" t="s">
        <v>1880</v>
      </c>
      <c r="C331" s="265">
        <v>6</v>
      </c>
    </row>
    <row r="332" spans="1:3" ht="15.75" x14ac:dyDescent="0.25">
      <c r="A332" s="264" t="s">
        <v>1881</v>
      </c>
      <c r="B332" s="264" t="s">
        <v>1882</v>
      </c>
      <c r="C332" s="265">
        <v>6</v>
      </c>
    </row>
    <row r="333" spans="1:3" ht="15.75" x14ac:dyDescent="0.25">
      <c r="A333" s="264" t="s">
        <v>1883</v>
      </c>
      <c r="B333" s="264" t="s">
        <v>1884</v>
      </c>
      <c r="C333" s="265">
        <v>4</v>
      </c>
    </row>
    <row r="334" spans="1:3" ht="15.75" x14ac:dyDescent="0.25">
      <c r="A334" s="264" t="s">
        <v>1885</v>
      </c>
      <c r="B334" s="264" t="s">
        <v>1886</v>
      </c>
      <c r="C334" s="265">
        <v>5</v>
      </c>
    </row>
    <row r="335" spans="1:3" ht="15.75" x14ac:dyDescent="0.25">
      <c r="A335" s="264" t="s">
        <v>1887</v>
      </c>
      <c r="B335" s="264" t="s">
        <v>1888</v>
      </c>
      <c r="C335" s="265">
        <v>4</v>
      </c>
    </row>
    <row r="336" spans="1:3" ht="15.75" x14ac:dyDescent="0.25">
      <c r="A336" s="264" t="s">
        <v>1889</v>
      </c>
      <c r="B336" s="264" t="s">
        <v>1890</v>
      </c>
      <c r="C336" s="265">
        <v>3</v>
      </c>
    </row>
    <row r="337" spans="1:3" ht="15.75" x14ac:dyDescent="0.25">
      <c r="A337" s="264" t="s">
        <v>1891</v>
      </c>
      <c r="B337" s="264" t="s">
        <v>1892</v>
      </c>
      <c r="C337" s="265">
        <v>2</v>
      </c>
    </row>
    <row r="338" spans="1:3" ht="15.75" x14ac:dyDescent="0.25">
      <c r="A338" s="264" t="s">
        <v>1893</v>
      </c>
      <c r="B338" s="264" t="s">
        <v>1894</v>
      </c>
      <c r="C338" s="265">
        <v>3</v>
      </c>
    </row>
    <row r="339" spans="1:3" ht="15.75" x14ac:dyDescent="0.25">
      <c r="A339" s="264" t="s">
        <v>1283</v>
      </c>
      <c r="B339" s="264" t="s">
        <v>1470</v>
      </c>
      <c r="C339" s="265">
        <v>2</v>
      </c>
    </row>
    <row r="340" spans="1:3" ht="15.75" x14ac:dyDescent="0.25">
      <c r="A340" s="264" t="s">
        <v>1895</v>
      </c>
      <c r="B340" s="264" t="s">
        <v>1896</v>
      </c>
      <c r="C340" s="265">
        <v>7</v>
      </c>
    </row>
    <row r="341" spans="1:3" ht="15.75" x14ac:dyDescent="0.25">
      <c r="A341" s="264" t="s">
        <v>1897</v>
      </c>
      <c r="B341" s="264" t="s">
        <v>1898</v>
      </c>
      <c r="C341" s="265">
        <v>6</v>
      </c>
    </row>
    <row r="342" spans="1:3" ht="15.75" x14ac:dyDescent="0.25">
      <c r="A342" s="264" t="s">
        <v>1899</v>
      </c>
      <c r="B342" s="264" t="s">
        <v>1900</v>
      </c>
      <c r="C342" s="265">
        <v>7</v>
      </c>
    </row>
    <row r="343" spans="1:3" ht="15.75" x14ac:dyDescent="0.25">
      <c r="A343" s="264" t="s">
        <v>1901</v>
      </c>
      <c r="B343" s="264" t="s">
        <v>2181</v>
      </c>
      <c r="C343" s="265">
        <v>5</v>
      </c>
    </row>
    <row r="344" spans="1:3" ht="15.75" x14ac:dyDescent="0.25">
      <c r="A344" s="264" t="s">
        <v>2392</v>
      </c>
      <c r="B344" s="264" t="s">
        <v>2393</v>
      </c>
      <c r="C344" s="265">
        <v>5</v>
      </c>
    </row>
    <row r="345" spans="1:3" ht="15.75" x14ac:dyDescent="0.25">
      <c r="A345" s="264" t="s">
        <v>1902</v>
      </c>
      <c r="B345" s="264" t="s">
        <v>1903</v>
      </c>
      <c r="C345" s="265">
        <v>6</v>
      </c>
    </row>
    <row r="346" spans="1:3" ht="15.75" x14ac:dyDescent="0.25">
      <c r="A346" s="264" t="s">
        <v>1904</v>
      </c>
      <c r="B346" s="264" t="s">
        <v>1905</v>
      </c>
      <c r="C346" s="265">
        <v>5</v>
      </c>
    </row>
    <row r="347" spans="1:3" ht="15.75" x14ac:dyDescent="0.25">
      <c r="A347" s="264" t="s">
        <v>1906</v>
      </c>
      <c r="B347" s="264" t="s">
        <v>1907</v>
      </c>
      <c r="C347" s="265">
        <v>4</v>
      </c>
    </row>
    <row r="348" spans="1:3" ht="15.75" x14ac:dyDescent="0.25">
      <c r="A348" s="264" t="s">
        <v>1908</v>
      </c>
      <c r="B348" s="264" t="s">
        <v>1909</v>
      </c>
      <c r="C348" s="265">
        <v>2</v>
      </c>
    </row>
    <row r="349" spans="1:3" ht="15.75" x14ac:dyDescent="0.25">
      <c r="A349" s="264" t="s">
        <v>1910</v>
      </c>
      <c r="B349" s="264" t="s">
        <v>2094</v>
      </c>
      <c r="C349" s="265">
        <v>4</v>
      </c>
    </row>
    <row r="350" spans="1:3" ht="15.75" x14ac:dyDescent="0.25">
      <c r="A350" s="264" t="s">
        <v>1911</v>
      </c>
      <c r="B350" s="264" t="s">
        <v>2095</v>
      </c>
      <c r="C350" s="265">
        <v>4</v>
      </c>
    </row>
    <row r="351" spans="1:3" ht="15.75" x14ac:dyDescent="0.25">
      <c r="A351" s="264" t="s">
        <v>1912</v>
      </c>
      <c r="B351" s="264" t="s">
        <v>2096</v>
      </c>
      <c r="C351" s="265">
        <v>5</v>
      </c>
    </row>
    <row r="352" spans="1:3" ht="15.75" x14ac:dyDescent="0.25">
      <c r="A352" s="264" t="s">
        <v>1913</v>
      </c>
      <c r="B352" s="264" t="s">
        <v>1914</v>
      </c>
      <c r="C352" s="265">
        <v>2</v>
      </c>
    </row>
    <row r="353" spans="1:3" ht="15.75" x14ac:dyDescent="0.25">
      <c r="A353" s="264" t="s">
        <v>1915</v>
      </c>
      <c r="B353" s="264" t="s">
        <v>1916</v>
      </c>
      <c r="C353" s="265">
        <v>4</v>
      </c>
    </row>
    <row r="354" spans="1:3" ht="15.75" x14ac:dyDescent="0.25">
      <c r="A354" s="264" t="s">
        <v>1917</v>
      </c>
      <c r="B354" s="264" t="s">
        <v>1918</v>
      </c>
      <c r="C354" s="265">
        <v>4</v>
      </c>
    </row>
    <row r="355" spans="1:3" ht="15.75" x14ac:dyDescent="0.25">
      <c r="A355" s="264" t="s">
        <v>1919</v>
      </c>
      <c r="B355" s="264" t="s">
        <v>1920</v>
      </c>
      <c r="C355" s="265">
        <v>5</v>
      </c>
    </row>
    <row r="356" spans="1:3" ht="15.75" x14ac:dyDescent="0.25">
      <c r="A356" s="264" t="s">
        <v>1921</v>
      </c>
      <c r="B356" s="264" t="s">
        <v>2165</v>
      </c>
      <c r="C356" s="265">
        <v>8</v>
      </c>
    </row>
    <row r="357" spans="1:3" ht="15.75" x14ac:dyDescent="0.25">
      <c r="A357" s="264" t="s">
        <v>2097</v>
      </c>
      <c r="B357" s="264" t="s">
        <v>2098</v>
      </c>
      <c r="C357" s="265">
        <v>3</v>
      </c>
    </row>
    <row r="358" spans="1:3" ht="15.75" x14ac:dyDescent="0.25">
      <c r="A358" s="264" t="s">
        <v>2099</v>
      </c>
      <c r="B358" s="264" t="s">
        <v>2100</v>
      </c>
      <c r="C358" s="265">
        <v>4</v>
      </c>
    </row>
    <row r="359" spans="1:3" ht="15.75" x14ac:dyDescent="0.25">
      <c r="A359" s="264" t="s">
        <v>2101</v>
      </c>
      <c r="B359" s="264" t="s">
        <v>2102</v>
      </c>
      <c r="C359" s="265">
        <v>4</v>
      </c>
    </row>
    <row r="360" spans="1:3" ht="15.75" x14ac:dyDescent="0.25">
      <c r="A360" s="264" t="s">
        <v>2103</v>
      </c>
      <c r="B360" s="264" t="s">
        <v>2104</v>
      </c>
      <c r="C360" s="265">
        <v>4</v>
      </c>
    </row>
    <row r="361" spans="1:3" ht="15.75" x14ac:dyDescent="0.25">
      <c r="A361" s="264" t="s">
        <v>2161</v>
      </c>
      <c r="B361" s="264" t="s">
        <v>2162</v>
      </c>
      <c r="C361" s="265">
        <v>5</v>
      </c>
    </row>
    <row r="362" spans="1:3" ht="15.75" x14ac:dyDescent="0.25">
      <c r="A362" s="264" t="s">
        <v>2182</v>
      </c>
      <c r="B362" s="264" t="s">
        <v>2183</v>
      </c>
      <c r="C362" s="265">
        <v>5</v>
      </c>
    </row>
    <row r="363" spans="1:3" ht="15.75" x14ac:dyDescent="0.25">
      <c r="A363" s="264" t="s">
        <v>2184</v>
      </c>
      <c r="B363" s="264" t="s">
        <v>2185</v>
      </c>
      <c r="C363" s="265">
        <v>5</v>
      </c>
    </row>
    <row r="364" spans="1:3" ht="15.75" x14ac:dyDescent="0.25">
      <c r="A364" s="264" t="s">
        <v>2382</v>
      </c>
      <c r="B364" s="264" t="s">
        <v>2383</v>
      </c>
      <c r="C364" s="265">
        <v>4</v>
      </c>
    </row>
    <row r="365" spans="1:3" ht="15.75" x14ac:dyDescent="0.25">
      <c r="A365" s="264" t="s">
        <v>2384</v>
      </c>
      <c r="B365" s="264" t="s">
        <v>2385</v>
      </c>
      <c r="C365" s="265">
        <v>6</v>
      </c>
    </row>
    <row r="366" spans="1:3" ht="15.75" x14ac:dyDescent="0.25">
      <c r="A366" s="264" t="s">
        <v>1922</v>
      </c>
      <c r="B366" s="264" t="s">
        <v>1923</v>
      </c>
      <c r="C366" s="265">
        <v>4</v>
      </c>
    </row>
    <row r="367" spans="1:3" ht="15.75" x14ac:dyDescent="0.25">
      <c r="A367" s="264" t="s">
        <v>1924</v>
      </c>
      <c r="B367" s="264" t="s">
        <v>1470</v>
      </c>
      <c r="C367" s="265">
        <v>2</v>
      </c>
    </row>
    <row r="368" spans="1:3" ht="15.75" x14ac:dyDescent="0.25">
      <c r="A368" s="264" t="s">
        <v>1925</v>
      </c>
      <c r="B368" s="264" t="s">
        <v>1926</v>
      </c>
      <c r="C368" s="265">
        <v>4</v>
      </c>
    </row>
    <row r="369" spans="1:3" ht="15.75" x14ac:dyDescent="0.25">
      <c r="A369" s="264" t="s">
        <v>1927</v>
      </c>
      <c r="B369" s="264" t="s">
        <v>1928</v>
      </c>
      <c r="C369" s="265">
        <v>1</v>
      </c>
    </row>
    <row r="370" spans="1:3" ht="15.75" x14ac:dyDescent="0.25">
      <c r="A370" s="264" t="s">
        <v>1929</v>
      </c>
      <c r="B370" s="264" t="s">
        <v>1930</v>
      </c>
      <c r="C370" s="265">
        <v>4</v>
      </c>
    </row>
    <row r="371" spans="1:3" ht="15.75" x14ac:dyDescent="0.25">
      <c r="A371" s="264" t="s">
        <v>1931</v>
      </c>
      <c r="B371" s="264" t="s">
        <v>2163</v>
      </c>
      <c r="C371" s="265">
        <v>3</v>
      </c>
    </row>
    <row r="372" spans="1:3" ht="15.75" x14ac:dyDescent="0.25">
      <c r="A372" s="264" t="s">
        <v>1932</v>
      </c>
      <c r="B372" s="264" t="s">
        <v>2168</v>
      </c>
      <c r="C372" s="265">
        <v>5</v>
      </c>
    </row>
    <row r="373" spans="1:3" ht="15.75" x14ac:dyDescent="0.25">
      <c r="A373" s="264" t="s">
        <v>1933</v>
      </c>
      <c r="B373" s="264" t="s">
        <v>1934</v>
      </c>
      <c r="C373" s="265">
        <v>4</v>
      </c>
    </row>
    <row r="374" spans="1:3" ht="15.75" x14ac:dyDescent="0.25">
      <c r="A374" s="264" t="s">
        <v>2105</v>
      </c>
      <c r="B374" s="264" t="s">
        <v>2106</v>
      </c>
      <c r="C374" s="265">
        <v>4</v>
      </c>
    </row>
    <row r="375" spans="1:3" ht="15.75" x14ac:dyDescent="0.25">
      <c r="A375" s="264" t="s">
        <v>2107</v>
      </c>
      <c r="B375" s="264" t="s">
        <v>2108</v>
      </c>
      <c r="C375" s="265">
        <v>5</v>
      </c>
    </row>
    <row r="376" spans="1:3" ht="15.75" x14ac:dyDescent="0.25">
      <c r="A376" s="264" t="s">
        <v>2186</v>
      </c>
      <c r="B376" s="264" t="s">
        <v>2187</v>
      </c>
      <c r="C376" s="265">
        <v>1</v>
      </c>
    </row>
    <row r="377" spans="1:3" ht="15.75" x14ac:dyDescent="0.25">
      <c r="A377" s="264" t="s">
        <v>2188</v>
      </c>
      <c r="B377" s="264" t="s">
        <v>2189</v>
      </c>
      <c r="C377" s="265">
        <v>1</v>
      </c>
    </row>
    <row r="378" spans="1:3" ht="15.75" x14ac:dyDescent="0.25">
      <c r="A378" s="264" t="s">
        <v>2190</v>
      </c>
      <c r="B378" s="264" t="s">
        <v>1470</v>
      </c>
      <c r="C378" s="265">
        <v>2</v>
      </c>
    </row>
    <row r="379" spans="1:3" ht="15.75" x14ac:dyDescent="0.25">
      <c r="A379" s="264" t="s">
        <v>2394</v>
      </c>
      <c r="B379" s="264" t="s">
        <v>2395</v>
      </c>
      <c r="C379" s="265">
        <v>1</v>
      </c>
    </row>
    <row r="380" spans="1:3" ht="15.75" x14ac:dyDescent="0.25">
      <c r="A380" s="264" t="s">
        <v>2396</v>
      </c>
      <c r="B380" s="264" t="s">
        <v>2397</v>
      </c>
      <c r="C380" s="265">
        <v>1</v>
      </c>
    </row>
    <row r="381" spans="1:3" ht="15.75" x14ac:dyDescent="0.25">
      <c r="A381" s="264" t="s">
        <v>2398</v>
      </c>
      <c r="B381" s="264" t="s">
        <v>2399</v>
      </c>
      <c r="C381" s="265">
        <v>1</v>
      </c>
    </row>
    <row r="382" spans="1:3" ht="15.75" x14ac:dyDescent="0.25">
      <c r="A382" s="264" t="s">
        <v>2400</v>
      </c>
      <c r="B382" s="264" t="s">
        <v>2401</v>
      </c>
      <c r="C382" s="265">
        <v>1</v>
      </c>
    </row>
    <row r="383" spans="1:3" ht="15.75" x14ac:dyDescent="0.25">
      <c r="A383" s="264" t="s">
        <v>2402</v>
      </c>
      <c r="B383" s="264" t="s">
        <v>2403</v>
      </c>
      <c r="C383" s="265">
        <v>1</v>
      </c>
    </row>
    <row r="384" spans="1:3" ht="15.75" x14ac:dyDescent="0.25">
      <c r="A384" s="264" t="s">
        <v>2404</v>
      </c>
      <c r="B384" s="264" t="s">
        <v>2405</v>
      </c>
      <c r="C384" s="265">
        <v>1</v>
      </c>
    </row>
    <row r="385" spans="1:3" ht="15.75" x14ac:dyDescent="0.25">
      <c r="A385" s="264" t="s">
        <v>2406</v>
      </c>
      <c r="B385" s="264" t="s">
        <v>2407</v>
      </c>
      <c r="C385" s="265">
        <v>1</v>
      </c>
    </row>
    <row r="386" spans="1:3" ht="15.75" x14ac:dyDescent="0.25">
      <c r="A386" s="264" t="s">
        <v>2408</v>
      </c>
      <c r="B386" s="264" t="s">
        <v>2409</v>
      </c>
      <c r="C386" s="265">
        <v>1</v>
      </c>
    </row>
    <row r="387" spans="1:3" ht="15.75" x14ac:dyDescent="0.25">
      <c r="A387" s="264" t="s">
        <v>2410</v>
      </c>
      <c r="B387" s="264" t="s">
        <v>2411</v>
      </c>
      <c r="C387" s="265">
        <v>1</v>
      </c>
    </row>
    <row r="388" spans="1:3" ht="15.75" x14ac:dyDescent="0.25">
      <c r="A388" s="264" t="s">
        <v>2191</v>
      </c>
      <c r="B388" s="264" t="s">
        <v>2192</v>
      </c>
      <c r="C388" s="265">
        <v>1</v>
      </c>
    </row>
    <row r="389" spans="1:3" ht="15.75" x14ac:dyDescent="0.25">
      <c r="A389" s="264" t="s">
        <v>2462</v>
      </c>
      <c r="B389" s="264" t="s">
        <v>2463</v>
      </c>
      <c r="C389" s="265">
        <v>1</v>
      </c>
    </row>
    <row r="390" spans="1:3" ht="15.75" x14ac:dyDescent="0.25">
      <c r="A390" s="264" t="s">
        <v>2464</v>
      </c>
      <c r="B390" s="264" t="s">
        <v>2465</v>
      </c>
      <c r="C390" s="265">
        <v>1</v>
      </c>
    </row>
    <row r="391" spans="1:3" ht="15.75" x14ac:dyDescent="0.25">
      <c r="A391" s="264" t="s">
        <v>2466</v>
      </c>
      <c r="B391" s="264" t="s">
        <v>2467</v>
      </c>
      <c r="C391" s="265">
        <v>1</v>
      </c>
    </row>
    <row r="392" spans="1:3" ht="15.75" x14ac:dyDescent="0.25">
      <c r="A392" s="264" t="s">
        <v>2468</v>
      </c>
      <c r="B392" s="264" t="s">
        <v>2469</v>
      </c>
      <c r="C392" s="265">
        <v>1</v>
      </c>
    </row>
    <row r="393" spans="1:3" ht="15.75" x14ac:dyDescent="0.25">
      <c r="A393" s="264" t="s">
        <v>2470</v>
      </c>
      <c r="B393" s="264" t="s">
        <v>2471</v>
      </c>
      <c r="C393" s="265">
        <v>1</v>
      </c>
    </row>
    <row r="394" spans="1:3" ht="15.75" x14ac:dyDescent="0.25">
      <c r="A394" s="264" t="s">
        <v>2481</v>
      </c>
      <c r="B394" s="264" t="s">
        <v>2482</v>
      </c>
      <c r="C394" s="265">
        <v>1</v>
      </c>
    </row>
    <row r="395" spans="1:3" ht="15.75" x14ac:dyDescent="0.25">
      <c r="A395" s="264" t="s">
        <v>2483</v>
      </c>
      <c r="B395" s="264" t="s">
        <v>2484</v>
      </c>
      <c r="C395" s="265">
        <v>1</v>
      </c>
    </row>
    <row r="396" spans="1:3" ht="15.75" x14ac:dyDescent="0.25">
      <c r="A396" s="264" t="s">
        <v>2485</v>
      </c>
      <c r="B396" s="264" t="s">
        <v>2486</v>
      </c>
      <c r="C396" s="265">
        <v>1</v>
      </c>
    </row>
    <row r="397" spans="1:3" ht="15.75" x14ac:dyDescent="0.25">
      <c r="A397" s="264" t="s">
        <v>2487</v>
      </c>
      <c r="B397" s="264" t="s">
        <v>2488</v>
      </c>
      <c r="C397" s="265">
        <v>1</v>
      </c>
    </row>
    <row r="398" spans="1:3" ht="15.75" x14ac:dyDescent="0.25">
      <c r="A398" s="264" t="s">
        <v>2489</v>
      </c>
      <c r="B398" s="264" t="s">
        <v>2490</v>
      </c>
      <c r="C398" s="265">
        <v>1</v>
      </c>
    </row>
    <row r="399" spans="1:3" ht="15.75" x14ac:dyDescent="0.25">
      <c r="A399" s="264" t="s">
        <v>2193</v>
      </c>
      <c r="B399" s="264" t="s">
        <v>2194</v>
      </c>
      <c r="C399" s="265">
        <v>1</v>
      </c>
    </row>
    <row r="400" spans="1:3" ht="15.75" x14ac:dyDescent="0.25">
      <c r="A400" s="264" t="s">
        <v>2491</v>
      </c>
      <c r="B400" s="264" t="s">
        <v>2492</v>
      </c>
      <c r="C400" s="265">
        <v>1</v>
      </c>
    </row>
    <row r="401" spans="1:3" ht="15.75" x14ac:dyDescent="0.25">
      <c r="A401" s="264" t="s">
        <v>2493</v>
      </c>
      <c r="B401" s="264" t="s">
        <v>2494</v>
      </c>
      <c r="C401" s="265">
        <v>1</v>
      </c>
    </row>
    <row r="402" spans="1:3" ht="15.75" x14ac:dyDescent="0.25">
      <c r="A402" s="264" t="s">
        <v>2599</v>
      </c>
      <c r="B402" s="264" t="s">
        <v>2600</v>
      </c>
      <c r="C402" s="265">
        <v>1</v>
      </c>
    </row>
    <row r="403" spans="1:3" ht="15.75" x14ac:dyDescent="0.25">
      <c r="A403" s="264" t="s">
        <v>2601</v>
      </c>
      <c r="B403" s="264" t="s">
        <v>2602</v>
      </c>
      <c r="C403" s="265">
        <v>1</v>
      </c>
    </row>
    <row r="404" spans="1:3" ht="15.75" x14ac:dyDescent="0.25">
      <c r="A404" s="264" t="s">
        <v>2603</v>
      </c>
      <c r="B404" s="264" t="s">
        <v>2604</v>
      </c>
      <c r="C404" s="265">
        <v>1</v>
      </c>
    </row>
    <row r="405" spans="1:3" ht="15.75" x14ac:dyDescent="0.25">
      <c r="A405" s="264" t="s">
        <v>2605</v>
      </c>
      <c r="B405" s="264" t="s">
        <v>2606</v>
      </c>
      <c r="C405" s="265">
        <v>1</v>
      </c>
    </row>
    <row r="406" spans="1:3" ht="15.75" x14ac:dyDescent="0.25">
      <c r="A406" s="264" t="s">
        <v>2607</v>
      </c>
      <c r="B406" s="264" t="s">
        <v>2608</v>
      </c>
      <c r="C406" s="265">
        <v>1</v>
      </c>
    </row>
    <row r="407" spans="1:3" ht="15.75" x14ac:dyDescent="0.25">
      <c r="A407" s="264" t="s">
        <v>2609</v>
      </c>
      <c r="B407" s="264" t="s">
        <v>2610</v>
      </c>
      <c r="C407" s="265">
        <v>1</v>
      </c>
    </row>
    <row r="408" spans="1:3" ht="15.75" x14ac:dyDescent="0.25">
      <c r="A408" s="264" t="s">
        <v>2611</v>
      </c>
      <c r="B408" s="264" t="s">
        <v>2612</v>
      </c>
      <c r="C408" s="265">
        <v>1</v>
      </c>
    </row>
    <row r="409" spans="1:3" ht="15.75" x14ac:dyDescent="0.25">
      <c r="A409" s="264" t="s">
        <v>2195</v>
      </c>
      <c r="B409" s="264" t="s">
        <v>2196</v>
      </c>
      <c r="C409" s="265">
        <v>1</v>
      </c>
    </row>
    <row r="410" spans="1:3" ht="15.75" x14ac:dyDescent="0.25">
      <c r="A410" s="264" t="s">
        <v>2197</v>
      </c>
      <c r="B410" s="264" t="s">
        <v>2198</v>
      </c>
      <c r="C410" s="265">
        <v>1</v>
      </c>
    </row>
    <row r="411" spans="1:3" ht="15.75" x14ac:dyDescent="0.25">
      <c r="A411" s="264" t="s">
        <v>2199</v>
      </c>
      <c r="B411" s="264" t="s">
        <v>2200</v>
      </c>
      <c r="C411" s="265">
        <v>1</v>
      </c>
    </row>
    <row r="412" spans="1:3" ht="15.75" x14ac:dyDescent="0.25">
      <c r="A412" s="264" t="s">
        <v>2201</v>
      </c>
      <c r="B412" s="264" t="s">
        <v>2202</v>
      </c>
      <c r="C412" s="265">
        <v>1</v>
      </c>
    </row>
    <row r="413" spans="1:3" ht="15.75" x14ac:dyDescent="0.25">
      <c r="A413" s="264" t="s">
        <v>2203</v>
      </c>
      <c r="B413" s="264" t="s">
        <v>2204</v>
      </c>
      <c r="C413" s="265">
        <v>1</v>
      </c>
    </row>
    <row r="414" spans="1:3" ht="15.75" x14ac:dyDescent="0.25">
      <c r="A414" s="264" t="s">
        <v>2205</v>
      </c>
      <c r="B414" s="264" t="s">
        <v>2206</v>
      </c>
      <c r="C414" s="265">
        <v>1</v>
      </c>
    </row>
    <row r="415" spans="1:3" ht="15.75" x14ac:dyDescent="0.25">
      <c r="A415" s="264" t="s">
        <v>2207</v>
      </c>
      <c r="B415" s="264" t="s">
        <v>2208</v>
      </c>
      <c r="C415" s="265">
        <v>1</v>
      </c>
    </row>
    <row r="416" spans="1:3" ht="15.75" x14ac:dyDescent="0.25">
      <c r="A416" s="264" t="s">
        <v>2209</v>
      </c>
      <c r="B416" s="264" t="s">
        <v>2210</v>
      </c>
      <c r="C416" s="265">
        <v>1</v>
      </c>
    </row>
    <row r="417" spans="1:3" ht="15.75" x14ac:dyDescent="0.25">
      <c r="A417" s="264" t="s">
        <v>2211</v>
      </c>
      <c r="B417" s="264" t="s">
        <v>2212</v>
      </c>
      <c r="C417" s="265">
        <v>1</v>
      </c>
    </row>
    <row r="418" spans="1:3" ht="15.75" x14ac:dyDescent="0.25">
      <c r="A418" s="264" t="s">
        <v>2213</v>
      </c>
      <c r="B418" s="264" t="s">
        <v>2214</v>
      </c>
      <c r="C418" s="265">
        <v>1</v>
      </c>
    </row>
    <row r="419" spans="1:3" ht="15.75" x14ac:dyDescent="0.25">
      <c r="A419" s="264" t="s">
        <v>2215</v>
      </c>
      <c r="B419" s="264" t="s">
        <v>2216</v>
      </c>
      <c r="C419" s="265">
        <v>1</v>
      </c>
    </row>
    <row r="420" spans="1:3" ht="15.75" x14ac:dyDescent="0.25">
      <c r="A420" s="264" t="s">
        <v>2217</v>
      </c>
      <c r="B420" s="264" t="s">
        <v>2218</v>
      </c>
      <c r="C420" s="265">
        <v>1</v>
      </c>
    </row>
    <row r="421" spans="1:3" ht="15.75" x14ac:dyDescent="0.25">
      <c r="A421" s="264" t="s">
        <v>2219</v>
      </c>
      <c r="B421" s="264" t="s">
        <v>2220</v>
      </c>
      <c r="C421" s="265">
        <v>1</v>
      </c>
    </row>
    <row r="422" spans="1:3" ht="15.75" x14ac:dyDescent="0.25">
      <c r="A422" s="264" t="s">
        <v>2221</v>
      </c>
      <c r="B422" s="264" t="s">
        <v>2222</v>
      </c>
      <c r="C422" s="265">
        <v>1</v>
      </c>
    </row>
    <row r="423" spans="1:3" ht="15.75" x14ac:dyDescent="0.25">
      <c r="A423" s="264" t="s">
        <v>2223</v>
      </c>
      <c r="B423" s="264" t="s">
        <v>2224</v>
      </c>
      <c r="C423" s="265">
        <v>1</v>
      </c>
    </row>
    <row r="424" spans="1:3" ht="15.75" x14ac:dyDescent="0.25">
      <c r="A424" s="264" t="s">
        <v>2225</v>
      </c>
      <c r="B424" s="264" t="s">
        <v>2226</v>
      </c>
      <c r="C424" s="265">
        <v>1</v>
      </c>
    </row>
    <row r="425" spans="1:3" ht="15.75" x14ac:dyDescent="0.25">
      <c r="A425" s="264" t="s">
        <v>2227</v>
      </c>
      <c r="B425" s="264" t="s">
        <v>2228</v>
      </c>
      <c r="C425" s="265">
        <v>1</v>
      </c>
    </row>
    <row r="426" spans="1:3" ht="15.75" x14ac:dyDescent="0.25">
      <c r="A426" s="264" t="s">
        <v>2229</v>
      </c>
      <c r="B426" s="264" t="s">
        <v>2230</v>
      </c>
      <c r="C426" s="265">
        <v>1</v>
      </c>
    </row>
    <row r="427" spans="1:3" ht="15.75" x14ac:dyDescent="0.25">
      <c r="A427" s="264" t="s">
        <v>2231</v>
      </c>
      <c r="B427" s="264" t="s">
        <v>2312</v>
      </c>
      <c r="C427" s="265">
        <v>1</v>
      </c>
    </row>
    <row r="428" spans="1:3" ht="15.75" x14ac:dyDescent="0.25">
      <c r="A428" s="264" t="s">
        <v>2232</v>
      </c>
      <c r="B428" s="264" t="s">
        <v>2233</v>
      </c>
      <c r="C428" s="265">
        <v>1</v>
      </c>
    </row>
    <row r="429" spans="1:3" ht="15.75" x14ac:dyDescent="0.25">
      <c r="A429" s="264" t="s">
        <v>2234</v>
      </c>
      <c r="B429" s="264" t="s">
        <v>2235</v>
      </c>
      <c r="C429" s="265">
        <v>1</v>
      </c>
    </row>
    <row r="430" spans="1:3" ht="15.75" x14ac:dyDescent="0.25">
      <c r="A430" s="264" t="s">
        <v>2236</v>
      </c>
      <c r="B430" s="264" t="s">
        <v>2237</v>
      </c>
      <c r="C430" s="265">
        <v>1</v>
      </c>
    </row>
    <row r="431" spans="1:3" ht="15.75" x14ac:dyDescent="0.25">
      <c r="A431" s="264" t="s">
        <v>2238</v>
      </c>
      <c r="B431" s="264" t="s">
        <v>2239</v>
      </c>
      <c r="C431" s="265">
        <v>1</v>
      </c>
    </row>
    <row r="432" spans="1:3" ht="15.75" x14ac:dyDescent="0.25">
      <c r="A432" s="264" t="s">
        <v>2240</v>
      </c>
      <c r="B432" s="264" t="s">
        <v>2241</v>
      </c>
      <c r="C432" s="265">
        <v>1</v>
      </c>
    </row>
    <row r="433" spans="1:3" ht="15.75" x14ac:dyDescent="0.25">
      <c r="A433" s="264" t="s">
        <v>2242</v>
      </c>
      <c r="B433" s="264" t="s">
        <v>2243</v>
      </c>
      <c r="C433" s="265">
        <v>1</v>
      </c>
    </row>
    <row r="434" spans="1:3" ht="15.75" x14ac:dyDescent="0.25">
      <c r="A434" s="264" t="s">
        <v>2244</v>
      </c>
      <c r="B434" s="264" t="s">
        <v>2245</v>
      </c>
      <c r="C434" s="265">
        <v>1</v>
      </c>
    </row>
    <row r="435" spans="1:3" ht="15.75" x14ac:dyDescent="0.25">
      <c r="A435" s="264" t="s">
        <v>2246</v>
      </c>
      <c r="B435" s="264" t="s">
        <v>2247</v>
      </c>
      <c r="C435" s="265">
        <v>1</v>
      </c>
    </row>
    <row r="436" spans="1:3" ht="15.75" x14ac:dyDescent="0.25">
      <c r="A436" s="264" t="s">
        <v>2248</v>
      </c>
      <c r="B436" s="264" t="s">
        <v>2249</v>
      </c>
      <c r="C436" s="265">
        <v>1</v>
      </c>
    </row>
    <row r="437" spans="1:3" ht="15.75" x14ac:dyDescent="0.25">
      <c r="A437" s="264" t="s">
        <v>2250</v>
      </c>
      <c r="B437" s="264" t="s">
        <v>2251</v>
      </c>
      <c r="C437" s="265">
        <v>1</v>
      </c>
    </row>
    <row r="438" spans="1:3" ht="15.75" x14ac:dyDescent="0.25">
      <c r="A438" s="264" t="s">
        <v>2252</v>
      </c>
      <c r="B438" s="264" t="s">
        <v>2313</v>
      </c>
      <c r="C438" s="265">
        <v>1</v>
      </c>
    </row>
    <row r="439" spans="1:3" ht="15.75" x14ac:dyDescent="0.25">
      <c r="A439" s="264" t="s">
        <v>2253</v>
      </c>
      <c r="B439" s="264" t="s">
        <v>2254</v>
      </c>
      <c r="C439" s="265">
        <v>1</v>
      </c>
    </row>
    <row r="440" spans="1:3" ht="15.75" x14ac:dyDescent="0.25">
      <c r="A440" s="264" t="s">
        <v>2255</v>
      </c>
      <c r="B440" s="264" t="s">
        <v>2256</v>
      </c>
      <c r="C440" s="265">
        <v>1</v>
      </c>
    </row>
    <row r="441" spans="1:3" ht="15.75" x14ac:dyDescent="0.25">
      <c r="A441" s="264" t="s">
        <v>2257</v>
      </c>
      <c r="B441" s="264" t="s">
        <v>2258</v>
      </c>
      <c r="C441" s="265">
        <v>1</v>
      </c>
    </row>
    <row r="442" spans="1:3" ht="15.75" x14ac:dyDescent="0.25">
      <c r="A442" s="264" t="s">
        <v>2259</v>
      </c>
      <c r="B442" s="264" t="s">
        <v>2260</v>
      </c>
      <c r="C442" s="265">
        <v>1</v>
      </c>
    </row>
    <row r="443" spans="1:3" ht="15.75" x14ac:dyDescent="0.25">
      <c r="A443" s="264" t="s">
        <v>2261</v>
      </c>
      <c r="B443" s="264" t="s">
        <v>2262</v>
      </c>
      <c r="C443" s="265">
        <v>1</v>
      </c>
    </row>
    <row r="444" spans="1:3" ht="15.75" x14ac:dyDescent="0.25">
      <c r="A444" s="264" t="s">
        <v>2263</v>
      </c>
      <c r="B444" s="264" t="s">
        <v>2264</v>
      </c>
      <c r="C444" s="265">
        <v>1</v>
      </c>
    </row>
    <row r="445" spans="1:3" ht="15.75" x14ac:dyDescent="0.25">
      <c r="A445" s="264" t="s">
        <v>2265</v>
      </c>
      <c r="B445" s="264" t="s">
        <v>2266</v>
      </c>
      <c r="C445" s="265">
        <v>1</v>
      </c>
    </row>
    <row r="446" spans="1:3" ht="15.75" x14ac:dyDescent="0.25">
      <c r="A446" s="264" t="s">
        <v>2267</v>
      </c>
      <c r="B446" s="264" t="s">
        <v>2268</v>
      </c>
      <c r="C446" s="265">
        <v>1</v>
      </c>
    </row>
    <row r="447" spans="1:3" ht="15.75" x14ac:dyDescent="0.25">
      <c r="A447" s="264" t="s">
        <v>2269</v>
      </c>
      <c r="B447" s="264" t="s">
        <v>2270</v>
      </c>
      <c r="C447" s="265">
        <v>1</v>
      </c>
    </row>
    <row r="448" spans="1:3" ht="15.75" x14ac:dyDescent="0.25">
      <c r="A448" s="264" t="s">
        <v>2271</v>
      </c>
      <c r="B448" s="264" t="s">
        <v>2272</v>
      </c>
      <c r="C448" s="265">
        <v>1</v>
      </c>
    </row>
    <row r="449" spans="1:3" ht="15.75" x14ac:dyDescent="0.25">
      <c r="A449" s="264" t="s">
        <v>2273</v>
      </c>
      <c r="B449" s="264" t="s">
        <v>2274</v>
      </c>
      <c r="C449" s="265">
        <v>1</v>
      </c>
    </row>
    <row r="450" spans="1:3" ht="15.75" x14ac:dyDescent="0.25">
      <c r="A450" s="264" t="s">
        <v>2275</v>
      </c>
      <c r="B450" s="264" t="s">
        <v>2276</v>
      </c>
      <c r="C450" s="265">
        <v>5</v>
      </c>
    </row>
    <row r="451" spans="1:3" ht="15.75" x14ac:dyDescent="0.25">
      <c r="A451" s="264" t="s">
        <v>2277</v>
      </c>
      <c r="B451" s="264" t="s">
        <v>2278</v>
      </c>
      <c r="C451" s="265">
        <v>4</v>
      </c>
    </row>
    <row r="452" spans="1:3" ht="15.75" x14ac:dyDescent="0.25">
      <c r="A452" s="264" t="s">
        <v>2279</v>
      </c>
      <c r="B452" s="264" t="s">
        <v>2280</v>
      </c>
      <c r="C452" s="265">
        <v>1</v>
      </c>
    </row>
    <row r="453" spans="1:3" ht="15.75" x14ac:dyDescent="0.25">
      <c r="A453" s="264" t="s">
        <v>2281</v>
      </c>
      <c r="B453" s="264" t="s">
        <v>2282</v>
      </c>
      <c r="C453" s="265">
        <v>1</v>
      </c>
    </row>
    <row r="454" spans="1:3" ht="15.75" x14ac:dyDescent="0.25">
      <c r="A454" s="264" t="s">
        <v>2283</v>
      </c>
      <c r="B454" s="264" t="s">
        <v>2284</v>
      </c>
      <c r="C454" s="265">
        <v>1</v>
      </c>
    </row>
    <row r="455" spans="1:3" ht="15.75" x14ac:dyDescent="0.25">
      <c r="A455" s="264" t="s">
        <v>2285</v>
      </c>
      <c r="B455" s="264" t="s">
        <v>2286</v>
      </c>
      <c r="C455" s="265">
        <v>1</v>
      </c>
    </row>
    <row r="456" spans="1:3" ht="15.75" x14ac:dyDescent="0.25">
      <c r="A456" s="264" t="s">
        <v>2287</v>
      </c>
      <c r="B456" s="264" t="s">
        <v>2288</v>
      </c>
      <c r="C456" s="265">
        <v>1</v>
      </c>
    </row>
    <row r="457" spans="1:3" ht="15.75" x14ac:dyDescent="0.25">
      <c r="A457" s="264" t="s">
        <v>2289</v>
      </c>
      <c r="B457" s="264" t="s">
        <v>2290</v>
      </c>
      <c r="C457" s="265">
        <v>1</v>
      </c>
    </row>
    <row r="458" spans="1:3" ht="15.75" x14ac:dyDescent="0.25">
      <c r="A458" s="264" t="s">
        <v>2291</v>
      </c>
      <c r="B458" s="264" t="s">
        <v>2292</v>
      </c>
      <c r="C458" s="265">
        <v>1</v>
      </c>
    </row>
    <row r="459" spans="1:3" ht="15.75" x14ac:dyDescent="0.25">
      <c r="A459" s="264" t="s">
        <v>2293</v>
      </c>
      <c r="B459" s="264" t="s">
        <v>2294</v>
      </c>
      <c r="C459" s="265">
        <v>1</v>
      </c>
    </row>
    <row r="460" spans="1:3" ht="15.75" x14ac:dyDescent="0.25">
      <c r="A460" s="264" t="s">
        <v>2314</v>
      </c>
      <c r="B460" s="264" t="s">
        <v>2315</v>
      </c>
      <c r="C460" s="265">
        <v>1</v>
      </c>
    </row>
    <row r="461" spans="1:3" ht="15.75" x14ac:dyDescent="0.25">
      <c r="A461" s="264" t="s">
        <v>2316</v>
      </c>
      <c r="B461" s="264" t="s">
        <v>2317</v>
      </c>
      <c r="C461" s="265">
        <v>1</v>
      </c>
    </row>
    <row r="462" spans="1:3" ht="15.75" x14ac:dyDescent="0.25">
      <c r="A462" s="264" t="s">
        <v>2318</v>
      </c>
      <c r="B462" s="264" t="s">
        <v>2319</v>
      </c>
      <c r="C462" s="265">
        <v>1</v>
      </c>
    </row>
    <row r="463" spans="1:3" ht="15.75" x14ac:dyDescent="0.25">
      <c r="A463" s="264" t="s">
        <v>2320</v>
      </c>
      <c r="B463" s="264" t="s">
        <v>2321</v>
      </c>
      <c r="C463" s="265">
        <v>1</v>
      </c>
    </row>
    <row r="464" spans="1:3" ht="15.75" x14ac:dyDescent="0.25">
      <c r="A464" s="264" t="s">
        <v>2322</v>
      </c>
      <c r="B464" s="264" t="s">
        <v>2323</v>
      </c>
      <c r="C464" s="265">
        <v>1</v>
      </c>
    </row>
    <row r="465" spans="1:3" ht="15.75" x14ac:dyDescent="0.25">
      <c r="A465" s="264" t="s">
        <v>2324</v>
      </c>
      <c r="B465" s="264" t="s">
        <v>2325</v>
      </c>
      <c r="C465" s="265">
        <v>8</v>
      </c>
    </row>
    <row r="466" spans="1:3" ht="15.75" x14ac:dyDescent="0.25">
      <c r="A466" s="264" t="s">
        <v>2326</v>
      </c>
      <c r="B466" s="264" t="s">
        <v>2327</v>
      </c>
      <c r="C466" s="265">
        <v>1</v>
      </c>
    </row>
    <row r="467" spans="1:3" ht="15.75" x14ac:dyDescent="0.25">
      <c r="A467" s="264" t="s">
        <v>2328</v>
      </c>
      <c r="B467" s="264" t="s">
        <v>2329</v>
      </c>
      <c r="C467" s="265">
        <v>1</v>
      </c>
    </row>
    <row r="468" spans="1:3" ht="15.75" x14ac:dyDescent="0.25">
      <c r="A468" s="264" t="s">
        <v>2330</v>
      </c>
      <c r="B468" s="264" t="s">
        <v>2331</v>
      </c>
      <c r="C468" s="265">
        <v>1</v>
      </c>
    </row>
    <row r="469" spans="1:3" ht="15.75" x14ac:dyDescent="0.25">
      <c r="A469" s="264" t="s">
        <v>2332</v>
      </c>
      <c r="B469" s="264" t="s">
        <v>2333</v>
      </c>
      <c r="C469" s="265">
        <v>1</v>
      </c>
    </row>
    <row r="470" spans="1:3" ht="15.75" x14ac:dyDescent="0.25">
      <c r="A470" s="264" t="s">
        <v>2334</v>
      </c>
      <c r="B470" s="264" t="s">
        <v>2335</v>
      </c>
      <c r="C470" s="265">
        <v>1</v>
      </c>
    </row>
    <row r="471" spans="1:3" ht="15.75" x14ac:dyDescent="0.25">
      <c r="A471" s="264" t="s">
        <v>2336</v>
      </c>
      <c r="B471" s="264" t="s">
        <v>2337</v>
      </c>
      <c r="C471" s="265">
        <v>1</v>
      </c>
    </row>
    <row r="472" spans="1:3" ht="15.75" x14ac:dyDescent="0.25">
      <c r="A472" s="264" t="s">
        <v>2338</v>
      </c>
      <c r="B472" s="264" t="s">
        <v>2339</v>
      </c>
      <c r="C472" s="265">
        <v>1</v>
      </c>
    </row>
    <row r="473" spans="1:3" ht="15.75" x14ac:dyDescent="0.25">
      <c r="A473" s="264" t="s">
        <v>2340</v>
      </c>
      <c r="B473" s="264" t="s">
        <v>2341</v>
      </c>
      <c r="C473" s="265">
        <v>1</v>
      </c>
    </row>
    <row r="474" spans="1:3" ht="15.75" x14ac:dyDescent="0.25">
      <c r="A474" s="264" t="s">
        <v>2342</v>
      </c>
      <c r="B474" s="264" t="s">
        <v>2343</v>
      </c>
      <c r="C474" s="265">
        <v>1</v>
      </c>
    </row>
    <row r="475" spans="1:3" ht="15.75" x14ac:dyDescent="0.25">
      <c r="A475" s="264" t="s">
        <v>2344</v>
      </c>
      <c r="B475" s="264" t="s">
        <v>2345</v>
      </c>
      <c r="C475" s="265">
        <v>1</v>
      </c>
    </row>
    <row r="476" spans="1:3" ht="15.75" x14ac:dyDescent="0.25">
      <c r="A476" s="264" t="s">
        <v>2346</v>
      </c>
      <c r="B476" s="264" t="s">
        <v>2347</v>
      </c>
      <c r="C476" s="265">
        <v>1</v>
      </c>
    </row>
    <row r="477" spans="1:3" ht="15.75" x14ac:dyDescent="0.25">
      <c r="A477" s="264" t="s">
        <v>2348</v>
      </c>
      <c r="B477" s="264" t="s">
        <v>2349</v>
      </c>
      <c r="C477" s="265">
        <v>1</v>
      </c>
    </row>
    <row r="478" spans="1:3" ht="15.75" x14ac:dyDescent="0.25">
      <c r="A478" s="264" t="s">
        <v>2350</v>
      </c>
      <c r="B478" s="264" t="s">
        <v>2351</v>
      </c>
      <c r="C478" s="265">
        <v>1</v>
      </c>
    </row>
    <row r="479" spans="1:3" ht="15.75" x14ac:dyDescent="0.25">
      <c r="A479" s="264" t="s">
        <v>2352</v>
      </c>
      <c r="B479" s="264" t="s">
        <v>2353</v>
      </c>
      <c r="C479" s="265">
        <v>1</v>
      </c>
    </row>
    <row r="480" spans="1:3" ht="15.75" x14ac:dyDescent="0.25">
      <c r="A480" s="264" t="s">
        <v>2354</v>
      </c>
      <c r="B480" s="264" t="s">
        <v>2355</v>
      </c>
      <c r="C480" s="265">
        <v>1</v>
      </c>
    </row>
    <row r="481" spans="1:3" ht="15.75" x14ac:dyDescent="0.25">
      <c r="A481" s="264" t="s">
        <v>2356</v>
      </c>
      <c r="B481" s="264" t="s">
        <v>2357</v>
      </c>
      <c r="C481" s="265">
        <v>1</v>
      </c>
    </row>
    <row r="482" spans="1:3" ht="15.75" x14ac:dyDescent="0.25">
      <c r="A482" s="264" t="s">
        <v>2358</v>
      </c>
      <c r="B482" s="264" t="s">
        <v>2359</v>
      </c>
      <c r="C482" s="265">
        <v>1</v>
      </c>
    </row>
    <row r="483" spans="1:3" ht="15.75" x14ac:dyDescent="0.25">
      <c r="A483" s="264" t="s">
        <v>2360</v>
      </c>
      <c r="B483" s="264" t="s">
        <v>2361</v>
      </c>
      <c r="C483" s="265">
        <v>1</v>
      </c>
    </row>
    <row r="484" spans="1:3" ht="15.75" x14ac:dyDescent="0.25">
      <c r="A484" s="264" t="s">
        <v>2362</v>
      </c>
      <c r="B484" s="264" t="s">
        <v>2363</v>
      </c>
      <c r="C484" s="265">
        <v>1</v>
      </c>
    </row>
    <row r="485" spans="1:3" ht="15.75" x14ac:dyDescent="0.25">
      <c r="A485" s="264" t="s">
        <v>2364</v>
      </c>
      <c r="B485" s="264" t="s">
        <v>2365</v>
      </c>
      <c r="C485" s="265">
        <v>1</v>
      </c>
    </row>
    <row r="486" spans="1:3" ht="15.75" x14ac:dyDescent="0.25">
      <c r="A486" s="264" t="s">
        <v>2366</v>
      </c>
      <c r="B486" s="264" t="s">
        <v>2367</v>
      </c>
      <c r="C486" s="265">
        <v>1</v>
      </c>
    </row>
    <row r="487" spans="1:3" ht="15.75" x14ac:dyDescent="0.25">
      <c r="A487" s="264" t="s">
        <v>2368</v>
      </c>
      <c r="B487" s="264" t="s">
        <v>2369</v>
      </c>
      <c r="C487" s="265">
        <v>1</v>
      </c>
    </row>
    <row r="488" spans="1:3" ht="15.75" x14ac:dyDescent="0.25">
      <c r="A488" s="264" t="s">
        <v>2370</v>
      </c>
      <c r="B488" s="264" t="s">
        <v>2371</v>
      </c>
      <c r="C488" s="265">
        <v>1</v>
      </c>
    </row>
    <row r="489" spans="1:3" ht="15.75" x14ac:dyDescent="0.25">
      <c r="A489" s="264" t="s">
        <v>2412</v>
      </c>
      <c r="B489" s="264" t="s">
        <v>2413</v>
      </c>
      <c r="C489" s="265">
        <v>1</v>
      </c>
    </row>
    <row r="490" spans="1:3" ht="15.75" x14ac:dyDescent="0.25">
      <c r="A490" s="264" t="s">
        <v>2295</v>
      </c>
      <c r="B490" s="264" t="s">
        <v>2296</v>
      </c>
      <c r="C490" s="265">
        <v>1</v>
      </c>
    </row>
    <row r="491" spans="1:3" ht="15.75" x14ac:dyDescent="0.25">
      <c r="A491" s="264" t="s">
        <v>2297</v>
      </c>
      <c r="B491" s="264" t="s">
        <v>2298</v>
      </c>
      <c r="C491" s="265">
        <v>1</v>
      </c>
    </row>
    <row r="492" spans="1:3" ht="15.75" x14ac:dyDescent="0.25">
      <c r="A492" s="264" t="s">
        <v>2299</v>
      </c>
      <c r="B492" s="264" t="s">
        <v>2300</v>
      </c>
      <c r="C492" s="265">
        <v>1</v>
      </c>
    </row>
    <row r="493" spans="1:3" ht="15.75" x14ac:dyDescent="0.25">
      <c r="A493" s="264" t="s">
        <v>2301</v>
      </c>
      <c r="B493" s="264" t="s">
        <v>2302</v>
      </c>
      <c r="C493" s="265">
        <v>1</v>
      </c>
    </row>
    <row r="494" spans="1:3" ht="15.75" x14ac:dyDescent="0.25">
      <c r="A494" s="264" t="s">
        <v>2414</v>
      </c>
      <c r="B494" s="264" t="s">
        <v>2415</v>
      </c>
      <c r="C494" s="265">
        <v>1</v>
      </c>
    </row>
    <row r="495" spans="1:3" ht="15.75" x14ac:dyDescent="0.25">
      <c r="A495" s="264" t="s">
        <v>2416</v>
      </c>
      <c r="B495" s="264" t="s">
        <v>2417</v>
      </c>
      <c r="C495" s="265">
        <v>1</v>
      </c>
    </row>
    <row r="496" spans="1:3" ht="15.75" x14ac:dyDescent="0.25">
      <c r="A496" s="264" t="s">
        <v>2418</v>
      </c>
      <c r="B496" s="264" t="s">
        <v>2419</v>
      </c>
      <c r="C496" s="265">
        <v>1</v>
      </c>
    </row>
    <row r="497" spans="1:3" ht="15.75" x14ac:dyDescent="0.25">
      <c r="A497" s="264" t="s">
        <v>2420</v>
      </c>
      <c r="B497" s="264" t="s">
        <v>2421</v>
      </c>
      <c r="C497" s="265">
        <v>1</v>
      </c>
    </row>
    <row r="498" spans="1:3" ht="15.75" x14ac:dyDescent="0.25">
      <c r="A498" s="264" t="s">
        <v>2422</v>
      </c>
      <c r="B498" s="264" t="s">
        <v>2423</v>
      </c>
      <c r="C498" s="265">
        <v>1</v>
      </c>
    </row>
    <row r="499" spans="1:3" ht="15.75" x14ac:dyDescent="0.25">
      <c r="A499" s="264" t="s">
        <v>2424</v>
      </c>
      <c r="B499" s="264" t="s">
        <v>2425</v>
      </c>
      <c r="C499" s="265">
        <v>1</v>
      </c>
    </row>
    <row r="500" spans="1:3" ht="15.75" x14ac:dyDescent="0.25">
      <c r="A500" s="264" t="s">
        <v>2426</v>
      </c>
      <c r="B500" s="264" t="s">
        <v>2427</v>
      </c>
      <c r="C500" s="265">
        <v>1</v>
      </c>
    </row>
    <row r="501" spans="1:3" ht="15.75" x14ac:dyDescent="0.25">
      <c r="A501" s="264" t="s">
        <v>2428</v>
      </c>
      <c r="B501" s="264" t="s">
        <v>2429</v>
      </c>
      <c r="C501" s="265">
        <v>1</v>
      </c>
    </row>
    <row r="502" spans="1:3" ht="15.75" x14ac:dyDescent="0.25">
      <c r="A502" s="264" t="s">
        <v>2430</v>
      </c>
      <c r="B502" s="264" t="s">
        <v>2431</v>
      </c>
      <c r="C502" s="265">
        <v>1</v>
      </c>
    </row>
  </sheetData>
  <autoFilter ref="A1:D50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8981AE45EB946489AEC838024505119" ma:contentTypeVersion="5" ma:contentTypeDescription="Create a new document." ma:contentTypeScope="" ma:versionID="ca3ff490c03f9df55f2d08fc263cb6e1">
  <xsd:schema xmlns:xsd="http://www.w3.org/2001/XMLSchema" xmlns:xs="http://www.w3.org/2001/XMLSchema" xmlns:p="http://schemas.microsoft.com/office/2006/metadata/properties" xmlns:ns2="6e88766e-77d4-46c2-aa85-78e9afcbbd19" xmlns:ns3="fc344ff9-8651-4f63-9839-1e3a085d13be" targetNamespace="http://schemas.microsoft.com/office/2006/metadata/properties" ma:root="true" ma:fieldsID="b46639402445d4618f976e8633071043" ns2:_="" ns3:_="">
    <xsd:import namespace="6e88766e-77d4-46c2-aa85-78e9afcbbd19"/>
    <xsd:import namespace="fc344ff9-8651-4f63-9839-1e3a085d13b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88766e-77d4-46c2-aa85-78e9afcbbd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c344ff9-8651-4f63-9839-1e3a085d13be"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DD6EE9A-F8F1-4414-91F9-972BB5CB677A}">
  <ds:schemaRefs>
    <ds:schemaRef ds:uri="http://schemas.microsoft.com/sharepoint/v3/contenttype/forms"/>
  </ds:schemaRefs>
</ds:datastoreItem>
</file>

<file path=customXml/itemProps2.xml><?xml version="1.0" encoding="utf-8"?>
<ds:datastoreItem xmlns:ds="http://schemas.openxmlformats.org/officeDocument/2006/customXml" ds:itemID="{3FC766A6-9DE2-4405-A671-CF1264D043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88766e-77d4-46c2-aa85-78e9afcbbd19"/>
    <ds:schemaRef ds:uri="fc344ff9-8651-4f63-9839-1e3a085d13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A3A92A8-5C1B-4195-8218-E95B42944B33}">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Dashboard</vt:lpstr>
      <vt:lpstr>Results</vt:lpstr>
      <vt:lpstr>Instructions</vt:lpstr>
      <vt:lpstr>Gen Test Cases</vt:lpstr>
      <vt:lpstr>Oracle 11G Test Cases</vt:lpstr>
      <vt:lpstr>Change Log</vt:lpstr>
      <vt:lpstr>Issue Code Table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Department of Treasury</cp:lastModifiedBy>
  <dcterms:created xsi:type="dcterms:W3CDTF">2014-11-17T05:09:03Z</dcterms:created>
  <dcterms:modified xsi:type="dcterms:W3CDTF">2021-04-05T16:27:05Z</dcterms:modified>
</cp:coreProperties>
</file>