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12-5-2024- Kerr Computer security compliance references and related topics — SCSEM (Updates)\"/>
    </mc:Choice>
  </mc:AlternateContent>
  <xr:revisionPtr revIDLastSave="0" documentId="8_{380D8A1E-51AB-4ECD-BC56-CE97A0CBD6FC}" xr6:coauthVersionLast="47" xr6:coauthVersionMax="47" xr10:uidLastSave="{00000000-0000-0000-0000-000000000000}"/>
  <bookViews>
    <workbookView xWindow="28680" yWindow="-10920" windowWidth="29040" windowHeight="17520" tabRatio="824" activeTab="3" xr2:uid="{00000000-000D-0000-FFFF-FFFF00000000}"/>
  </bookViews>
  <sheets>
    <sheet name="Dashboard" sheetId="5" r:id="rId1"/>
    <sheet name="Results" sheetId="4" r:id="rId2"/>
    <sheet name="Instructions" sheetId="6" r:id="rId3"/>
    <sheet name="PaloAlto10" sheetId="25" r:id="rId4"/>
    <sheet name="PaloAlto11" sheetId="22" r:id="rId5"/>
    <sheet name="Change Log" sheetId="7" r:id="rId6"/>
    <sheet name="New Release Changes" sheetId="21" r:id="rId7"/>
    <sheet name="Issue Code Table" sheetId="13" r:id="rId8"/>
  </sheets>
  <definedNames>
    <definedName name="_xlnm._FilterDatabase" localSheetId="7" hidden="1">'Issue Code Table'!$A$1:$T$1</definedName>
    <definedName name="_xlnm._FilterDatabase" localSheetId="6" hidden="1">'New Release Changes'!$A$2:$D$148</definedName>
    <definedName name="_xlnm._FilterDatabase" localSheetId="3" hidden="1">PaloAlto10!$A$2:$O$121</definedName>
    <definedName name="_xlnm._FilterDatabase" localSheetId="4" hidden="1">PaloAlto11!$A$2:$O$124</definedName>
    <definedName name="_xlnm.Print_Area" localSheetId="6">'New Release Changes'!$A$1:$D$2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22" l="1"/>
  <c r="AB6" i="25"/>
  <c r="E30" i="4" l="1"/>
  <c r="D30" i="4"/>
  <c r="C30" i="4"/>
  <c r="B30" i="4"/>
  <c r="M30" i="4"/>
  <c r="O30" i="4"/>
  <c r="AB51" i="22"/>
  <c r="AB50" i="22"/>
  <c r="AB49" i="22"/>
  <c r="AB48" i="22"/>
  <c r="AB47" i="22"/>
  <c r="AB46" i="22"/>
  <c r="AB45" i="22"/>
  <c r="AB44" i="22"/>
  <c r="AB43" i="22"/>
  <c r="AB42" i="22"/>
  <c r="AB41" i="22"/>
  <c r="AB40" i="22"/>
  <c r="AB39" i="22"/>
  <c r="AB38" i="22"/>
  <c r="AB37" i="22"/>
  <c r="AB36" i="22"/>
  <c r="AB35" i="22"/>
  <c r="AB34" i="22"/>
  <c r="AB33" i="22"/>
  <c r="AB32" i="22"/>
  <c r="AB31" i="22"/>
  <c r="AB30" i="22"/>
  <c r="AB29" i="22"/>
  <c r="AB28" i="22"/>
  <c r="AB27" i="22"/>
  <c r="AB26" i="22"/>
  <c r="AB25" i="22"/>
  <c r="AB24" i="22"/>
  <c r="AB23" i="22"/>
  <c r="AB22" i="22"/>
  <c r="AB21" i="22"/>
  <c r="AB20" i="22"/>
  <c r="AB19" i="22"/>
  <c r="AB18" i="22"/>
  <c r="AB17" i="22"/>
  <c r="AB16" i="22"/>
  <c r="AB15" i="22"/>
  <c r="AB14" i="22"/>
  <c r="AB13" i="22"/>
  <c r="AB12" i="22"/>
  <c r="AB11" i="22"/>
  <c r="AB10" i="22"/>
  <c r="AB9" i="22"/>
  <c r="AB8" i="22"/>
  <c r="AB7" i="22"/>
  <c r="AB5" i="22"/>
  <c r="AB4" i="22"/>
  <c r="AB3" i="22"/>
  <c r="E12" i="4"/>
  <c r="D12" i="4"/>
  <c r="C12" i="4"/>
  <c r="B12" i="4"/>
  <c r="M12" i="4"/>
  <c r="O12" i="4"/>
  <c r="AB51" i="25"/>
  <c r="AB50" i="25"/>
  <c r="AB49" i="25"/>
  <c r="AB48" i="25"/>
  <c r="AB47" i="25"/>
  <c r="AB46" i="25"/>
  <c r="AB45" i="25"/>
  <c r="AB44" i="25"/>
  <c r="AB43" i="25"/>
  <c r="AB42" i="25"/>
  <c r="AB41" i="25"/>
  <c r="AB40" i="25"/>
  <c r="AB39" i="25"/>
  <c r="AB38" i="25"/>
  <c r="AB37" i="25"/>
  <c r="AB36" i="25"/>
  <c r="AB35" i="25"/>
  <c r="AB34" i="25"/>
  <c r="AB33" i="25"/>
  <c r="AB32" i="25"/>
  <c r="AB31" i="25"/>
  <c r="AB30" i="25"/>
  <c r="AB29" i="25"/>
  <c r="AB28" i="25"/>
  <c r="AB27" i="25"/>
  <c r="AB26" i="25"/>
  <c r="AB25" i="25"/>
  <c r="AB24" i="25"/>
  <c r="AB23" i="25"/>
  <c r="AB22" i="25"/>
  <c r="AB21" i="25"/>
  <c r="AB20" i="25"/>
  <c r="AB19" i="25"/>
  <c r="AB18" i="25"/>
  <c r="AB17" i="25"/>
  <c r="AB16" i="25"/>
  <c r="AB15" i="25"/>
  <c r="AB14" i="25"/>
  <c r="AB13" i="25"/>
  <c r="AB12" i="25"/>
  <c r="AB11" i="25"/>
  <c r="AB10" i="25"/>
  <c r="AB9" i="25"/>
  <c r="AB8" i="25"/>
  <c r="AB7" i="25"/>
  <c r="AB5" i="25"/>
  <c r="AB4" i="25"/>
  <c r="AB3" i="25"/>
  <c r="F21" i="4" l="1"/>
  <c r="F22" i="4"/>
  <c r="F16" i="4"/>
  <c r="F20" i="4"/>
  <c r="C20" i="4"/>
  <c r="C22" i="4"/>
  <c r="D18" i="4"/>
  <c r="F23" i="4"/>
  <c r="C21" i="4"/>
  <c r="C23" i="4"/>
  <c r="D16" i="4"/>
  <c r="D17" i="4"/>
  <c r="D19" i="4"/>
  <c r="D23" i="4"/>
  <c r="D22" i="4"/>
  <c r="F19" i="4"/>
  <c r="C19" i="4"/>
  <c r="E17" i="4"/>
  <c r="C17" i="4"/>
  <c r="E18" i="4"/>
  <c r="F18" i="4"/>
  <c r="C18" i="4"/>
  <c r="D21" i="4"/>
  <c r="E19" i="4"/>
  <c r="E20" i="4"/>
  <c r="E21" i="4"/>
  <c r="E22" i="4"/>
  <c r="E23" i="4"/>
  <c r="F17" i="4"/>
  <c r="C16" i="4"/>
  <c r="D20" i="4"/>
  <c r="E16" i="4"/>
  <c r="AB63" i="22"/>
  <c r="AB64" i="22"/>
  <c r="AB52" i="22"/>
  <c r="AB65" i="22" l="1"/>
  <c r="AB66" i="22"/>
  <c r="AB67" i="22"/>
  <c r="AB68" i="22"/>
  <c r="AB69" i="22"/>
  <c r="AB70" i="22"/>
  <c r="AB71" i="22"/>
  <c r="AB72" i="22"/>
  <c r="AB73" i="22"/>
  <c r="AB74" i="22"/>
  <c r="AB75" i="22"/>
  <c r="AB76" i="22"/>
  <c r="AB77" i="22"/>
  <c r="AB78" i="22"/>
  <c r="AB79" i="22"/>
  <c r="AB80" i="22"/>
  <c r="AB81" i="22"/>
  <c r="AB82" i="22"/>
  <c r="AB83" i="22"/>
  <c r="AB53" i="22"/>
  <c r="AB84" i="22"/>
  <c r="AB85" i="22"/>
  <c r="AB54" i="22"/>
  <c r="AB86" i="22"/>
  <c r="AB55" i="22"/>
  <c r="AB87" i="22"/>
  <c r="AB88" i="22"/>
  <c r="AB89" i="22"/>
  <c r="AB56" i="22"/>
  <c r="AB90" i="22"/>
  <c r="AB91" i="22"/>
  <c r="AB92" i="22"/>
  <c r="AB93" i="22"/>
  <c r="AB94" i="22"/>
  <c r="AB95" i="22"/>
  <c r="AB96" i="22"/>
  <c r="AB97" i="22"/>
  <c r="AB98" i="22"/>
  <c r="AB57" i="22"/>
  <c r="AB99" i="22"/>
  <c r="AB100" i="22"/>
  <c r="AB101" i="22"/>
  <c r="AB102" i="22"/>
  <c r="AB103" i="22"/>
  <c r="AB104" i="22"/>
  <c r="AB105" i="22"/>
  <c r="AB106" i="22"/>
  <c r="AB107" i="22"/>
  <c r="AB108" i="22"/>
  <c r="AB109" i="22"/>
  <c r="AB110" i="22"/>
  <c r="AB111" i="22"/>
  <c r="AB112" i="22"/>
  <c r="AB113" i="22"/>
  <c r="AB114" i="22"/>
  <c r="AB58" i="22"/>
  <c r="AB115" i="22"/>
  <c r="AB116" i="22"/>
  <c r="AB117" i="22"/>
  <c r="AB118" i="22"/>
  <c r="AB59" i="22"/>
  <c r="AB119" i="22"/>
  <c r="AB120" i="22"/>
  <c r="AB121" i="22"/>
  <c r="AB60" i="22"/>
  <c r="AB122" i="22"/>
  <c r="AB61" i="22"/>
  <c r="AB123" i="22"/>
  <c r="F35" i="4" l="1"/>
  <c r="F36" i="4"/>
  <c r="D36" i="4"/>
  <c r="F37" i="4"/>
  <c r="D37" i="4"/>
  <c r="F38" i="4"/>
  <c r="D38" i="4"/>
  <c r="F39" i="4"/>
  <c r="D39" i="4"/>
  <c r="F40" i="4"/>
  <c r="D40" i="4"/>
  <c r="F41" i="4"/>
  <c r="D41" i="4"/>
  <c r="C34" i="4"/>
  <c r="E34" i="4"/>
  <c r="C35" i="4"/>
  <c r="E35" i="4"/>
  <c r="C36" i="4"/>
  <c r="E36" i="4"/>
  <c r="C37" i="4"/>
  <c r="E37" i="4"/>
  <c r="C38" i="4"/>
  <c r="E38" i="4"/>
  <c r="C39" i="4"/>
  <c r="E39" i="4"/>
  <c r="C40" i="4"/>
  <c r="E40" i="4"/>
  <c r="C41" i="4"/>
  <c r="E41" i="4"/>
  <c r="D34" i="4"/>
  <c r="F34" i="4"/>
  <c r="D35" i="4"/>
  <c r="N30" i="4"/>
  <c r="F30" i="4"/>
  <c r="F12" i="4" l="1"/>
  <c r="N12" i="4"/>
  <c r="I17" i="4" l="1"/>
  <c r="I18" i="4"/>
  <c r="I19" i="4"/>
  <c r="I20" i="4"/>
  <c r="I21" i="4"/>
  <c r="I22" i="4"/>
  <c r="I23" i="4"/>
  <c r="I35" i="4"/>
  <c r="I36" i="4"/>
  <c r="I37" i="4"/>
  <c r="I38" i="4"/>
  <c r="I39" i="4"/>
  <c r="I40" i="4"/>
  <c r="I41" i="4"/>
  <c r="I34" i="4"/>
  <c r="I16" i="4" l="1"/>
  <c r="H38" i="4"/>
  <c r="H37" i="4"/>
  <c r="H40" i="4"/>
  <c r="H36" i="4"/>
  <c r="H39" i="4"/>
  <c r="H35" i="4"/>
  <c r="H41" i="4"/>
  <c r="H34" i="4"/>
  <c r="D42" i="4" l="1"/>
  <c r="G30" i="4" s="1"/>
  <c r="H18" i="4"/>
  <c r="H20" i="4"/>
  <c r="H22" i="4"/>
  <c r="H16" i="4"/>
  <c r="H23" i="4"/>
  <c r="H21" i="4"/>
  <c r="H19" i="4"/>
  <c r="H17" i="4"/>
  <c r="D24" i="4" l="1"/>
  <c r="G12" i="4" s="1"/>
</calcChain>
</file>

<file path=xl/sharedStrings.xml><?xml version="1.0" encoding="utf-8"?>
<sst xmlns="http://schemas.openxmlformats.org/spreadsheetml/2006/main" count="5608" uniqueCount="3015">
  <si>
    <t>Internal Revenue Service</t>
  </si>
  <si>
    <t>Office of Safeguards</t>
  </si>
  <si>
    <t>NOTICE:</t>
  </si>
  <si>
    <t>The IRS strongly recommends agencies test all Safeguard Computer Security Evaluation Matrix (SCSEM) settings in a development or test</t>
  </si>
  <si>
    <t>it is important to perform testing to determine the impact on system security, functionality, and usability. Ideally, the test system configuration</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</si>
  <si>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</si>
  <si>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</si>
  <si>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</si>
  <si>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</si>
  <si>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</si>
  <si>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</si>
  <si>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</si>
  <si>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</si>
  <si>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</si>
  <si>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</si>
  <si>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</si>
  <si>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</si>
  <si>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</si>
  <si>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</si>
  <si>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</si>
  <si>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</si>
  <si>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</si>
  <si>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</si>
  <si>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</si>
  <si>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</si>
  <si>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</si>
  <si>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</si>
  <si>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</si>
  <si>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</si>
  <si>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</si>
  <si>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</si>
  <si>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</si>
  <si>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</si>
  <si>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</si>
  <si>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</si>
  <si>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</si>
  <si>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</si>
  <si>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</si>
  <si>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</si>
  <si>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</si>
  <si>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</si>
  <si>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</si>
  <si>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</si>
  <si>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</si>
  <si>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</si>
  <si>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</si>
  <si>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</si>
  <si>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</si>
  <si>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</si>
  <si>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</si>
  <si>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</si>
  <si>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</si>
  <si>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</si>
  <si>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</si>
  <si>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</si>
  <si>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</si>
  <si>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</si>
  <si>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PaloAlto10.0 SCSEM Test Results</t>
  </si>
  <si>
    <t>PaloAlto11.0 SCSEM Test Results</t>
  </si>
  <si>
    <t xml:space="preserve">This table calculates all tests in the Gen Test + PaloAlto10.0 Test Cases Tab </t>
  </si>
  <si>
    <t xml:space="preserve">This table calculates all tests in the Gen Test + PaloAlto11.0 Test Cases Tab </t>
  </si>
  <si>
    <t>Instructions</t>
  </si>
  <si>
    <t>Introduction and Purpose:</t>
  </si>
  <si>
    <t>Test Cases Legend:</t>
  </si>
  <si>
    <t>▪ Test ID</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</si>
  <si>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</si>
  <si>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</si>
  <si>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</si>
  <si>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</si>
  <si>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</si>
  <si>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</si>
  <si>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</si>
  <si>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</si>
  <si>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</si>
  <si>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Test Objective</t>
  </si>
  <si>
    <t>test case and expected results.</t>
  </si>
  <si>
    <t>▪ Test Procedures</t>
  </si>
  <si>
    <t>executed using the applicable NIST 800-53A test method (Interview, Examine).</t>
  </si>
  <si>
    <t>▪ Expected Results</t>
  </si>
  <si>
    <t>Provides a description of the acceptable conditions allowed as a result of the test procedure execution.</t>
  </si>
  <si>
    <t>▪ Actual Results</t>
  </si>
  <si>
    <t>Interviewees and Evidence to validate the results in this field or the separate Notes/Evidence field.</t>
  </si>
  <si>
    <t>▪ Status</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</si>
  <si>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</si>
  <si>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</si>
  <si>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</si>
  <si>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</si>
  <si>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</si>
  <si>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</si>
  <si>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</si>
  <si>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Issue Codes</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</si>
  <si>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</si>
  <si>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</si>
  <si>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</si>
  <si>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</si>
  <si>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</si>
  <si>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</si>
  <si>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</si>
  <si>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NIST ID</t>
  </si>
  <si>
    <t>NIST Control Name</t>
  </si>
  <si>
    <t>Test Method</t>
  </si>
  <si>
    <t>Section Title</t>
  </si>
  <si>
    <t>Description</t>
  </si>
  <si>
    <t>Test Procedures</t>
  </si>
  <si>
    <t>Expected Results</t>
  </si>
  <si>
    <t>Actual Results</t>
  </si>
  <si>
    <t>Status</t>
  </si>
  <si>
    <t>Finding Statement (Internal Use Only)</t>
  </si>
  <si>
    <t>Notes/Evidence</t>
  </si>
  <si>
    <t>Issue Code</t>
  </si>
  <si>
    <t>Remediation Procedure</t>
  </si>
  <si>
    <t>SA-22</t>
  </si>
  <si>
    <t>Unsupported System Components</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</si>
  <si>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</si>
  <si>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</si>
  <si>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Non-ASA
Examine the firewall OS version/build with the SA.
ASA 
The following command will show the current software version.
hostname#show ver | include Version
Compare results with the vendors support website to verify that support has not expired.</t>
  </si>
  <si>
    <t>The firewall is currently under support by the vendor.  Security updates or hot fixes are available to address any security flaws discovered.</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</si>
  <si>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</si>
  <si>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</si>
  <si>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</si>
  <si>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</si>
  <si>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a vendor-supported version. Once deployed, harden the upgraded system in accordance with IRS standards using the corresponding SCSEM for the firewall.</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</si>
  <si>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</si>
  <si>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</si>
  <si>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</si>
  <si>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</si>
  <si>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CVEs exist. Navigate to https://nvd.nist.gov/vuln/search and search for the firewall type. If found to affect the running version, select HSI27</t>
  </si>
  <si>
    <t>The latest security patches are installed.</t>
  </si>
  <si>
    <t>The system is not regularly patched from the vendor.  The system is running %INCLUDE UPDATE LEVEL/PATCH LEVEL AND IF THERE ARE HIGH OR CRITICAL CVEs%".</t>
  </si>
  <si>
    <t>Significant</t>
  </si>
  <si>
    <t>HSI2
HSI27</t>
  </si>
  <si>
    <t>HSI2: System patch level is insufficient
HSI27: Critical security patches have not been applied</t>
  </si>
  <si>
    <t xml:space="preserve">Obtain and install the latest firewall security patches for Security-relevant software updates to include, patches, service packs, hot fixes, and antivirus signatures. 	</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</si>
  <si>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</si>
  <si>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</si>
  <si>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</si>
  <si>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</si>
  <si>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</si>
  <si>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</si>
  <si>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Multi-factor authentication is not required for internal privileged and non-privileged access.</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</si>
  <si>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</si>
  <si>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</si>
  <si>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</si>
  <si>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AC-2</t>
  </si>
  <si>
    <t>Account Management</t>
  </si>
  <si>
    <t>An account management process has been implemented for user access</t>
  </si>
  <si>
    <t>An approval process is in place for granting access to firewalls (authentication server and/or local accounts).</t>
  </si>
  <si>
    <t xml:space="preserve">1. Interview the firewall administrator and verify that account management procedures have been implemented for user account creation, termination and expiration.
2. Examine account management system workflow and/or completed user access request and approvals for end users and administrators.
</t>
  </si>
  <si>
    <t>1-2. Firewall administrator can demonstrate that an account management process has been implemented for user access.</t>
  </si>
  <si>
    <t>Account management procedures are not implemented.</t>
  </si>
  <si>
    <t>HAC37</t>
  </si>
  <si>
    <t>HAC37: Account management procedures are not implemented</t>
  </si>
  <si>
    <t>Accounts are reviewed periodically for proper privileges, and removed or suspended when no longer necessary</t>
  </si>
  <si>
    <t>Ensure accounts that are no longer required are immediately removed from the authentication server or firewall (authentication server or local accounts).
Verify privileged accounts are reviewed at least semi-annually for compliance with agency account management requirements.</t>
  </si>
  <si>
    <t xml:space="preserve">1. Discuss the process (e.g. management notification, ticket creation, email, etc.) for removing user accounts with the system admin for local and network (e.g. authentication server such as RADIUS, TACACS, etc.) accounts.
2. Interview firewall administrator or security administrator and determine how often users accounts are reviewed.
3. For each authentication method in use, confirm that there is a process in place to identify unused accounts and they are disabled or deleted immediately when they are no longer needed.
</t>
  </si>
  <si>
    <t>1-2. A process should be in place to enforce proper account management. Firewall accounts are reviewed at least semi-annually for compliance with account management requirements, and users accounts are disabled or removed immediately from the system that are no longer needed.</t>
  </si>
  <si>
    <t>Accounts are not reviewed periodically for proper privileges,and/or Accounts are not removed or suspended when no longer necessary.</t>
  </si>
  <si>
    <t>HAC41
HAC8</t>
  </si>
  <si>
    <t>HAC41: Accounts are not removed or suspended when no longer necessary
HAC8: Accounts are not reviewed periodically for proper privileges</t>
  </si>
  <si>
    <t xml:space="preserve">Implement working procedures to review account periodically for proper privilegessuspend, disable, or remove unneeded accounts immediately once they are no longer needed. </t>
  </si>
  <si>
    <t>Authentication server is used for device administration.</t>
  </si>
  <si>
    <t>Verify an authentication server (e.g., Active Directory, Radius, etc.) is used to identify and authenticate administrators to the firewall.
Ensure that when an authentication server is used for administrative access to the firewall, only one account is defined locally for use in an emergency (i.e., authentication server or connection to the server is down).</t>
  </si>
  <si>
    <t>1.  Interview the firewall administrator and verify an authentication server is used to identify and authenticate administrators for management of the device.
2.Review the running configuration and verify that only one local account has been defined.  An example of a local account is shown in the example below:
Username xxxxxxx password 7 xxxxxxxxxxxx</t>
  </si>
  <si>
    <t>1. An authentication server is used to identify and authenticate firewall administrators.
2. Only one local account should be defined on the firewall when an authentication server is used.</t>
  </si>
  <si>
    <t>Authentication server is not used for device administration.</t>
  </si>
  <si>
    <t>HIA4
HAC11</t>
  </si>
  <si>
    <t>HIA4: Authentication server is not used for device administration
HAC11: User access was not established with concept of least privilege</t>
  </si>
  <si>
    <t xml:space="preserve">Implement a process to ensure all authentication is managed using an authentication server (e.g., Terminal Access Controller Access-Control System (TACACS) and Active Directory). Create only one break glass local account on the chassis that will be used only for emergencies or if the authentication server is down. </t>
  </si>
  <si>
    <t>IA-5</t>
  </si>
  <si>
    <t>Authenticator Management</t>
  </si>
  <si>
    <t>Passwords are not allowed to be stored unencrypted in configuration files</t>
  </si>
  <si>
    <t>Ensure that unencrypted firewall passwords are not stored in an offline configuration file.</t>
  </si>
  <si>
    <t>1.  Review the stored firewall configuration files to ensure passwords are not stored in plain-text format.</t>
  </si>
  <si>
    <t>1. Unencrypted passwords are not stored in an offline configuration file.</t>
  </si>
  <si>
    <t>Passwords are allowed to be stored unencrypted in config files</t>
  </si>
  <si>
    <t>HPW21</t>
  </si>
  <si>
    <t>HPW21: Passwords are allowed to be stored unencrypted in config files</t>
  </si>
  <si>
    <t xml:space="preserve">Ensure unencrypted firewall passwords are not stored in config files.  </t>
  </si>
  <si>
    <t>Individual user accounts have been created for each authorized user, and no shared accounts are used</t>
  </si>
  <si>
    <t>Ensure each user accessing the device has their own account with username and password.</t>
  </si>
  <si>
    <t>1. Review firewall configurations for authentication mechanism used.  If local accounts are defined on the firewall verify that each user has their own unique ID.  Groups, user accounts without passwords, or duplicate accounts should not exist.  
Note: If an authentication server is being used such as TACACS, RADIUS, etc.) ensure that there is no more than one local account to be used in the event of failure or emergency.</t>
  </si>
  <si>
    <t>1. Individual user accounts have been created for each authorized user. Groups, user accounts without passwords, or duplicate accounts do not exist.
No shared accounts are used other than when operationally required (e.g., root accounts).</t>
  </si>
  <si>
    <t>Agency shares administrative account inappropriately.</t>
  </si>
  <si>
    <t>HAC21
HAC20</t>
  </si>
  <si>
    <t>HAC21: Agency shares administrative account inappropriately
HAC20: Agency duplicates usernames</t>
  </si>
  <si>
    <t xml:space="preserve">Establish unique administrator accounts for all daily management activities; and remove all local accounts except for one local account to be used in the event of failure or emergency.  </t>
  </si>
  <si>
    <t>AC-7</t>
  </si>
  <si>
    <t>Unsuccessful Logon Attempts</t>
  </si>
  <si>
    <t>Configure the system to lock accounts after three consecutive failed authentication attempts</t>
  </si>
  <si>
    <t>The system locks administrator accounts after no more than three unsuccessful attempts to logon with an invalid password.</t>
  </si>
  <si>
    <t>Check to determine if the agency limits consecutive invalid attempts to three (3) by a user within a 120 minute period.
1.  Review the system configuration to ensure that authentication retry is set for 3. 
Note: If this is an ASA device it will be covered by automated scan and should be N/A.</t>
  </si>
  <si>
    <t>1. Maximum number of unsuccessful SSH login attempts is set to three (3) within a 120 minute period.</t>
  </si>
  <si>
    <t xml:space="preserve">The firewall admin interface is not currently configured to lockout a user after three consecutive failed attempts.  </t>
  </si>
  <si>
    <t>HAC15</t>
  </si>
  <si>
    <t>HAC15: User accounts not locked out after 3 unsuccessful login attempts</t>
  </si>
  <si>
    <t xml:space="preserve">Configure the system to lock accounts after three consecutive failed authentication attempts. </t>
  </si>
  <si>
    <t>AC-4</t>
  </si>
  <si>
    <t xml:space="preserve">Information Flow Enforcement </t>
  </si>
  <si>
    <t>Configure the firewall  to use filters that use packet headers and packet attributes, including source and destination IP addresses and ports, to prevent the flow of unauthorized or suspicious traffic between interconnected networks with different security policies (including perimeter firewalls and server VLANs).</t>
  </si>
  <si>
    <t>Information flow control regulates where information is allowed to travel within a network and between interconnected networks. Blocking or restricting detected harmful or suspicious communications between interconnected networks enforces approved authorizations for controlling the flow of traffic.
The firewall that filters traffic outbound to interconnected networks with different security policies must be configured with filters (i.e., rules, access control lists [ACLs], screens, and policies) that permit, restrict, or block traffic based on organization-defined traffic authorizations. Filtering must include packet header and packet attribute information, such as IP addresses and port numbers.
Configure filters to perform certain actions when packets match specified attributes, including the following actions:
- Apply a policy
- Accept, reject, or discard the packets
- Classify the packets based on their source address
- Evaluate the next term in the filter
- Increment a packet counter
- Set the packets€™ loss priority
- Specify an IPsec SA (if IPsec is used in the implementation)
- Specify the forwarding path
- Write an alert or message to the system log</t>
  </si>
  <si>
    <t>Verify the firewall is configured to use filters to restrict or block information system services based on best practices, known threats, and guidance in the Ports, Protocols, Services Management (PPSM) database regarding restrictions for boundary crossing for ports, protocols, and services.
If the firewall cannot be configured with filters that employ packet header and packet attributes, including source and destination IP addresses and ports, to prevent the flow of unauthorized or suspicious traffic between interconnected networks with different security policies, this is a finding.</t>
  </si>
  <si>
    <t>The firewall is configured to use filters to restrict or block information system services based on best practices.</t>
  </si>
  <si>
    <t>The firewall is not configured to use filters to restrict or block information system services based on best practices.</t>
  </si>
  <si>
    <t>HSC19</t>
  </si>
  <si>
    <t>HSC19: Network perimeter devices do not properly restrict traffic</t>
  </si>
  <si>
    <t>Configure filters in the firewall to examine characteristics of incoming and outgoing packets, including but not limited to the following:
Bit fields in the packet header, including IP fragmentation flags, IP options, and TCP flags
IP version 4 (IPv4) numeric range, including destination port, DiffServ code point (DSCP) value, fragment offset, Internet Control Message Protocol (ICMP) code, ICMP packet type, interface group, IP precedence, packet length, protocol, and TCP and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</si>
  <si>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SC-7</t>
  </si>
  <si>
    <t>Boundary Protection</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</si>
  <si>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</si>
  <si>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</si>
  <si>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DoS attacks such as IP sweeps, TCP sweeps, buffer overflows, unauthorized port scanning, SYN floods, UDP floods, and UDP sweeps.
If filters are not configured or if the security zone is not configured with filters that guard against common DoS attacks, this is a finding.</t>
  </si>
  <si>
    <t>Filters or security zones are configured with filters that guard against common DoS attacks.</t>
  </si>
  <si>
    <t>Filters or security zones are not configured with filters that guard against common DoS attacks.</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</si>
  <si>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</si>
  <si>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Configure the firewall deny network communications traffic by default and allow network communications traffic by exception (i.e., deny all, permit by exception).</t>
  </si>
  <si>
    <t>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 The allow filters must comply with the Ports, Protocols, and Services Management (PPSM) Category Assurance List (CAL) and Vulnerability Assessment (VA).</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</si>
  <si>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Traffic through the firewall is filtered so that only the specific traffic that is approved and registered in the PPSM CAL and VAs for the enclave.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</si>
  <si>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</si>
  <si>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</si>
  <si>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Configure the firewall with a "Deny" inter-zone policy which, by default, blocks traffic between zones and allows network communications traffic by exception (i.e., deny all, permit by exception) in accordance with PPSM CAL and VAs for the enclave.</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</si>
  <si>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</si>
  <si>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</si>
  <si>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</si>
  <si>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</si>
  <si>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</si>
  <si>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</si>
  <si>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</si>
  <si>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Moderate</t>
  </si>
  <si>
    <t>HAU22</t>
  </si>
  <si>
    <t>HAU22: Content of audit records is not sufficient</t>
  </si>
  <si>
    <t>Configure the firewall implementation to ensure entries sent to the traffic log include sufficient information to ascertain the source of each event (e.g., IP address, session, or packet ID).</t>
  </si>
  <si>
    <t>SI-4</t>
  </si>
  <si>
    <t xml:space="preserve">Information System Monitoring </t>
  </si>
  <si>
    <t>Configure the firewall to generate an alert that can be forwarded to, at a minimum, the ISSO and ISSM when denial-of-service (DoS) incidents are detected.</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</si>
  <si>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CJCSM 6510.01B, "Cyber Incident Handling Program", lists nine Cyber Incident and Reportable Event Categories. DoD has determined that categories identified by CJCSM 6510.01B Major Indicators (category 1, 2, 4, or 7 detection events) will require an alert when an event is detected.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</si>
  <si>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If a network device such as the events, network management, or SNMP server is configured to send an alert when DoS incidents are detected, this is not a finding.
Verify the firewall is configured to send an alert via instant message, email, SNMP, or another authorized method to the ISSO, ISSM, and other identified personnel when DoS incidents are detected.
If the firewall is not configured to send an alert via an approved and immediate method when DoS incidents are detected, this is a finding.</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</si>
  <si>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</si>
  <si>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</si>
  <si>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</si>
  <si>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</si>
  <si>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Configure the firewall (or another network device) to send an alert via instant message, email, or another authorized method to the ISSO and ISSM and other identified personnel when DoS incidents are detected.</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</si>
  <si>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</si>
  <si>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</si>
  <si>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</si>
  <si>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</si>
  <si>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</si>
  <si>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AU-5</t>
  </si>
  <si>
    <t xml:space="preserve">Response to Audit Processing Failure </t>
  </si>
  <si>
    <t>Configure the firewall must generate a real-time alert to, at a minimum, the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</si>
  <si>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UDP to send audit records to the server and cannot tell if the server has received the transmission, thus the site should either implement a connection-oriented communications solution (e.g., TCP) or implement a heartbeat with the central audit server and send an alert if it is unreachable.</t>
  </si>
  <si>
    <t>If a network device such as the events, network management,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</si>
  <si>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</si>
  <si>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</si>
  <si>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</si>
  <si>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</si>
  <si>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</si>
  <si>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Configure the firewall to send traffic log entries to a central audit server for management and configuration of the traffic log entries.</t>
  </si>
  <si>
    <t>Without the ability to centrally manage the content captured in the traffic log entries, identification, troubleshooting, and correlation of suspicious behavior would be difficult and could lead to a delayed or incomplete analysis of an ongoing attack.
The DoD requires centralized management of all network component audit record content. Network components requiring centralized traffic log management must have the ability to support centralized management. The content captured in traffic log entries must be managed from a central location (necessitating automation). Centralized management of traffic log records and logs provides for efficiency in maintenance and management of records, as well as the backup and archiving of those records. 
Ensure at least one syslog server is configured on the firewall.
If the product inherently has the ability to store log records locally, the local log must also be secured. However, this requirement is not met since it calls for a use of a central audit server.</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</si>
  <si>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</si>
  <si>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</si>
  <si>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</si>
  <si>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</si>
  <si>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</si>
  <si>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Configure the firewall to ensure traffic log entries are transmitted to the organization's central audit server (e.g., syslog server).</t>
  </si>
  <si>
    <t>AC-17</t>
  </si>
  <si>
    <t>Remote Access</t>
  </si>
  <si>
    <t>Configure firewall that filters traffic from the VPN access points with organization-defined filtering rules that apply to the monitoring of remote access traffic.</t>
  </si>
  <si>
    <t>Remote access devices (such as those providing remote access to network devices and information systems) that lack automated capabilities increase risk and make remote user access management difficult at best.
Remote access is access to DoD non-public information systems by an authorized user (or an information system) communicating through an external, non-organization-controlled network.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</si>
  <si>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</si>
  <si>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</si>
  <si>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</si>
  <si>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</si>
  <si>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</si>
  <si>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Configure a group policy for remote clients and apply to the interface that is connected to allow ingress and egress to the VPN access points.</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</si>
  <si>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</si>
  <si>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</si>
  <si>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</si>
  <si>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An ingress filter is configured for each active inbound zone or interface.</t>
  </si>
  <si>
    <t>An ingress filter is not configured for each active inbound zone or interface.</t>
  </si>
  <si>
    <t>HSC27</t>
  </si>
  <si>
    <t>HSC27: Traffic inspection is not sufficient</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</si>
  <si>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</si>
  <si>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Configure the firewall to immediately use updates made to policy enforcement mechanisms such as firewall rules, security policies, and security zones.</t>
  </si>
  <si>
    <t>Information flow policies regarding dynamic information flow control include, for example, allowing or disallowing information flows based on changes to the Ports, Protocols, Services Management [PPSM] Category Assurance Levels [CAL] list, vulnerability assessments, or mission conditions. Changing conditions include changes in the threat environment and detection of potentially harmful or adverse events.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</si>
  <si>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</si>
  <si>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 updates made to policy enforcement mechanisms such as firewall rules, security policies, and security zones. </t>
  </si>
  <si>
    <t>The firewall is not configured to immediately use updates made to policy enforcement mechanisms such as firewall rules, security policies, and security zones.</t>
  </si>
  <si>
    <t>HCM19</t>
  </si>
  <si>
    <t>HCM19: Firewall rules are not reviewed or removed when no longer necessary</t>
  </si>
  <si>
    <t>Require system administrators to commit and test changes upon configuration of the firewall.</t>
  </si>
  <si>
    <t>Configure the  firewall implementation to manage excess bandwidth to limit the effects of packet flooding types of denial-of-service (DoS) attacks.</t>
  </si>
  <si>
    <t>A firewall experiencing a DoS attack will not be able to handle production traffic load. The high utilization and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</si>
  <si>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</si>
  <si>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All inbound interfaces have a stateless firewall filter to set rate limits based on a destination.</t>
  </si>
  <si>
    <t>The firewall does not have a stateless firewall filter that sets rate limits based on a destination.</t>
  </si>
  <si>
    <t>Configure a stateless firewall filter to set rate limits based on a destination of the packets. Apply the stateless firewall filter to all inbound interfaces.</t>
  </si>
  <si>
    <t>CM-7</t>
  </si>
  <si>
    <t>Least Functionality</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</si>
  <si>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</si>
  <si>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</si>
  <si>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</si>
  <si>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</si>
  <si>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</si>
  <si>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Display and remove unnecessary licenses, services, and functions from the firewall. Examples include NTP, DNS, and DHCP.
Note: Only remove unauthorized services. This control is not intended to restrict the use of network devices with multiple authorized roles.</t>
  </si>
  <si>
    <t>CM-6</t>
  </si>
  <si>
    <t>Configuration Settings</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</si>
  <si>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</si>
  <si>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</si>
  <si>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</si>
  <si>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</si>
  <si>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</si>
  <si>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</si>
  <si>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</si>
  <si>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Configure the firewall to stop forwarding traffic or maintain the configured security policies upon the failure of the following actions: system initialization, shutdown, or system abort.</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</si>
  <si>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</si>
  <si>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</si>
  <si>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</si>
  <si>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</si>
  <si>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does not save diagnostic information, log system messages, and load the most current security policies, rules, and signatures when restarted.</t>
  </si>
  <si>
    <t>Configure the firewall to fail securely in the event of a transiently corrupt state or failure condition.
When the system restarts, the system boot process must not succeed without passing all self-tests for cryptographic algorithms, RNG tests, and software integrity tests.</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</si>
  <si>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</si>
  <si>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</si>
  <si>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</si>
  <si>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</si>
  <si>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</si>
  <si>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HAU17</t>
  </si>
  <si>
    <t>HAU17: Audit logs do not capture sufficient auditable events</t>
  </si>
  <si>
    <t>Configure the firewall central audit server stanza to generate traffic log records for events when traffic is denied, restricted, or discarded.</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</si>
  <si>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</si>
  <si>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</si>
  <si>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</si>
  <si>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</si>
  <si>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</si>
  <si>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</si>
  <si>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</si>
  <si>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</si>
  <si>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In the event that communication with the central audit server is lost, the firewall must continue to queue traffic log records locally.</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</si>
  <si>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In accordance with DoD policy, the traffic log must be sent to a central audit server. When logging functions are lost, system processing cannot be shut down because firewall availability is an overriding concern given the role of the firewall in the enterprise. The system should either be configured to log events to an alternative server or queue log records locally. Upon restoration of the connection to the central audit server, action should be taken to synchronize the local log data with the central audit server.
If the central audit server uses User Datagram Protocol (UDP) communications instead of a connection oriented protocol such as TCP, a method for detecting a lost connection must be implemented.</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</si>
  <si>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</si>
  <si>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</si>
  <si>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</si>
  <si>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Configure local backup events files to capture DoD-defined auditable events either consistently or, if possible, in the event communication with the central audit server is lost.</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</si>
  <si>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</si>
  <si>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</si>
  <si>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</si>
  <si>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</si>
  <si>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</si>
  <si>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</si>
  <si>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</si>
  <si>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 xml:space="preserve">Configure the firewall to use TCP when sending log records to the central audit server.
</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</si>
  <si>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</si>
  <si>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</si>
  <si>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</si>
  <si>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</si>
  <si>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</si>
  <si>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HAU10</t>
  </si>
  <si>
    <t>Audit logs are not properly protected</t>
  </si>
  <si>
    <t>AU-8</t>
  </si>
  <si>
    <t>Time Stamps</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</si>
  <si>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</si>
  <si>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</si>
  <si>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</si>
  <si>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</si>
  <si>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</si>
  <si>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</si>
  <si>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</si>
  <si>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Configure the firewall to ensure entries sent to the traffic log include the date and time of the event.</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</si>
  <si>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</si>
  <si>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</si>
  <si>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</si>
  <si>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</si>
  <si>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</si>
  <si>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Configure the firewall to ensure entries sent to the traffic log include sufficient information to determine the type or category for each event in the traffic log.</t>
  </si>
  <si>
    <t>AU-12</t>
  </si>
  <si>
    <t xml:space="preserve">Audit Generation </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</si>
  <si>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</si>
  <si>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</si>
  <si>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</si>
  <si>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</si>
  <si>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</si>
  <si>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Configure the firewall central audit server stanza to generate traffic log records when attempts are made to send packets between security zones that are not authorized to communicate.</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</si>
  <si>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</si>
  <si>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</si>
  <si>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</si>
  <si>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</si>
  <si>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</si>
  <si>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</si>
  <si>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</si>
  <si>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Denial-of-Service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</si>
  <si>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ACL to restrict the firewall from accepting outbound IP packets that contain an illegitimate address in the source address field has not been configured on all internal interfaces, this is a finding.
</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</si>
  <si>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</si>
  <si>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</si>
  <si>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Configure the firewall with an egress filter or uRPF on all internal interfaces to restrict the firewall from accepting any outbound packet that contains an illegitimate address in the source field.</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</si>
  <si>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</si>
  <si>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</si>
  <si>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</si>
  <si>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An egress filter is configured for each active outbound zone or interface.</t>
  </si>
  <si>
    <t>An egress filter is not configured for each active outbound zone or interface.</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</si>
  <si>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</si>
  <si>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</si>
  <si>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</si>
  <si>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</si>
  <si>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</si>
  <si>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</si>
  <si>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</si>
  <si>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</si>
  <si>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</si>
  <si>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</si>
  <si>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</si>
  <si>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With the exception of management traffic destined to perimeter equipment, configure a firewall located behind the premise router to block all outbound management traffic.</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</si>
  <si>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</si>
  <si>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</si>
  <si>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</si>
  <si>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</si>
  <si>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 xml:space="preserve">Configure the firewall to inspect all inbound and outbound traffic at the application layer.
</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</si>
  <si>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</si>
  <si>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</si>
  <si>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</si>
  <si>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</si>
  <si>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collect sufficient information to determine the type or category for each event in the traffic log.</t>
  </si>
  <si>
    <t>Configure the firewall to ensure entries sent to the traffic log include the location of each event (e.g., network name, network subnet, network segment, or port).</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</si>
  <si>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</si>
  <si>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</si>
  <si>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</si>
  <si>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</si>
  <si>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</si>
  <si>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Where IPsec technology is deployed to connect the managed network to the NOC, restrict the traffic entering the tunnels so that only the authorized management packets with authorized destination addresses are permitted.</t>
  </si>
  <si>
    <t>Configure the perimeter firewall to filter traffic destined to the internal enclave in accordance with the specific traffic that is approved and registered in the Ports, Protocols, and Services Management (PPSM) Category Assurance List (CAL), Vulnerability Assessments (VAs) for that the enclave.</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</si>
  <si>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through the filter is in accordance with the PPSM CAL and VAs for the enclave, and if the permit rule is explicitly defined with explicit ports and protocols allowed, then all requirements related to the database being blocked would be satisfied.</t>
  </si>
  <si>
    <t>Review the perimeter firewall to verify it filters traffic destined to the internal enclave in accordance with the guidelines contained in the PPSM CAL and VAs for the enclave.
If the perimeter firewall does not filter traffic destined to the internal enclave in accordance with the guidelines contained in the PPSM CAL and VAs for the enclave, this is a finding.</t>
  </si>
  <si>
    <t>The perimeter firewall filters traffic destined to the internal enclave in accordance with the guidelines contained in the PPSM CAL and VAs for the enclave.</t>
  </si>
  <si>
    <t>The perimeter firewall does not filter traffic destined to the internal enclave in accordance with the guidelines contained in the PPSM CAL and VAs for the enclave.</t>
  </si>
  <si>
    <t>Configure the perimeter firewall to filter traffic destined to the internal enclave in accordance with the guidelines contained in the PPSM CAL and VAs for the enclave.</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</si>
  <si>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</si>
  <si>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</si>
  <si>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</si>
  <si>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</si>
  <si>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</si>
  <si>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Document a process for authorized users to capture, record, and log all content based on IP, traffic type (TCP, UDP, or ICMP), or protocol.</t>
  </si>
  <si>
    <t>AU-2</t>
  </si>
  <si>
    <t>Audit Events</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</si>
  <si>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</si>
  <si>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</si>
  <si>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
Note: If this is an ASA device it will be covered by automated scan and should be N/A.</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</si>
  <si>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</si>
  <si>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</si>
  <si>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</si>
  <si>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</si>
  <si>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 xml:space="preserve">Configure audit logs to meet IRS Publication 1075 requirements and capture the following security-related events:
a) all unsuccessful login and authorization attempts
b) all identification and authentication attempts
c) all actions, connections and requests performed by privileged users
d) all actions, connections and requests performed by privileged functions
e) all changes to logical access control authorities
f) all system changes with the potential to compromise the integrity of security policy configurations
g) the creation, modification and deletion of objects including files, directories and user accounts
h) the creation, modification and deletion of user accounts and group accounts
i) the creation, modification and deletion of user account and group account privileges
j) system startup and shutdown functions </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</si>
  <si>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</si>
  <si>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</si>
  <si>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</si>
  <si>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</si>
  <si>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</si>
  <si>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Ensure sufficient security relevant data is captured in system logs.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</si>
  <si>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</si>
  <si>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</si>
  <si>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</si>
  <si>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</si>
  <si>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</si>
  <si>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</si>
  <si>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</si>
  <si>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Limited</t>
  </si>
  <si>
    <t>HAU23
HAU24</t>
  </si>
  <si>
    <t>HAU23: Audit storage capacity threshold has not been defined
HAU24: Administrators are not notified when audit storage threshold is reached</t>
  </si>
  <si>
    <t xml:space="preserve">Configure alerts or electronic messages to notify administrators if audit logs approach maximum storage capacity. </t>
  </si>
  <si>
    <t>AU-6</t>
  </si>
  <si>
    <t>Audit Review, Analysis, and Reporting</t>
  </si>
  <si>
    <t>Audit logs are reviewed per Pub 1075 requirements.</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</si>
  <si>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</si>
  <si>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</si>
  <si>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</si>
  <si>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 1075 requirements.</t>
  </si>
  <si>
    <t>HAU3
HAU18
HAU19</t>
  </si>
  <si>
    <t>HAU3: Audit logs are not being reviewed
HAU18: Audit logs are reviewed, but not per Pub 1075 requirements
HAU19: Audit log anomalies or findings are not reported and tracked</t>
  </si>
  <si>
    <t>Document and implement audit logs to be reviewed at least on a weekly basis for anomalies.</t>
  </si>
  <si>
    <t>NTP is properly implemented.</t>
  </si>
  <si>
    <t>Check to validate the system is synchronized with the agency's authoritative time server.</t>
  </si>
  <si>
    <t>NTP is not properly implemented.</t>
  </si>
  <si>
    <t>HAU11</t>
  </si>
  <si>
    <t>HAU11: NTP is not properly implemented</t>
  </si>
  <si>
    <t>AU-11</t>
  </si>
  <si>
    <t>Audit Record Retention</t>
  </si>
  <si>
    <t>Audit records are retained per Pub 1075.</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</si>
  <si>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</si>
  <si>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</si>
  <si>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</si>
  <si>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 1075.</t>
  </si>
  <si>
    <t>HAU7</t>
  </si>
  <si>
    <t>HAU7: Audit records are not retained per Pub 1075</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</si>
  <si>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</si>
  <si>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Info</t>
  </si>
  <si>
    <t>Test (Automated)</t>
  </si>
  <si>
    <t>Test (Manual)</t>
  </si>
  <si>
    <t>Criticality Ratings</t>
  </si>
  <si>
    <t>Rationale Statement</t>
  </si>
  <si>
    <t xml:space="preserve">Remediation Statement (Internal Use Only)         </t>
  </si>
  <si>
    <t>CAP Request Statement (Internal Use Only)</t>
  </si>
  <si>
    <t>HPW17</t>
  </si>
  <si>
    <t>1.1</t>
  </si>
  <si>
    <t>1.1.1</t>
  </si>
  <si>
    <t>HPW13</t>
  </si>
  <si>
    <t>1.1.2</t>
  </si>
  <si>
    <t>HPW11</t>
  </si>
  <si>
    <t>1.1.3</t>
  </si>
  <si>
    <t>HCM45</t>
  </si>
  <si>
    <t>HCM45: System configuration provides additional attack surface</t>
  </si>
  <si>
    <t>HAC27</t>
  </si>
  <si>
    <t>1.2</t>
  </si>
  <si>
    <t>1.2.1</t>
  </si>
  <si>
    <t>1.2.2</t>
  </si>
  <si>
    <t>1.2.3</t>
  </si>
  <si>
    <t>HCM10</t>
  </si>
  <si>
    <t>1.2.4</t>
  </si>
  <si>
    <t>1.3</t>
  </si>
  <si>
    <t>1.3.1</t>
  </si>
  <si>
    <t>1.3.2</t>
  </si>
  <si>
    <t>1.4.1</t>
  </si>
  <si>
    <t>HIA1</t>
  </si>
  <si>
    <t>HIA3</t>
  </si>
  <si>
    <t>1.4.2</t>
  </si>
  <si>
    <t>HSC42</t>
  </si>
  <si>
    <t>AC-6</t>
  </si>
  <si>
    <t>Least Privilege</t>
  </si>
  <si>
    <t>HAC11</t>
  </si>
  <si>
    <t>HAC11: User access was not established with concept of least privilege</t>
  </si>
  <si>
    <t>AC-8</t>
  </si>
  <si>
    <t>System Use Notification</t>
  </si>
  <si>
    <t>HAC14
HAC38</t>
  </si>
  <si>
    <t>HAC14: Warning banner is insufficient
HAC38: Warning banner does not exist</t>
  </si>
  <si>
    <t>1.5</t>
  </si>
  <si>
    <t>1.5.1</t>
  </si>
  <si>
    <t>HSI30</t>
  </si>
  <si>
    <t>1.6</t>
  </si>
  <si>
    <t>1.6.1</t>
  </si>
  <si>
    <t>1.6.2</t>
  </si>
  <si>
    <t>HSC29</t>
  </si>
  <si>
    <t>1.6.3</t>
  </si>
  <si>
    <t>HRM5</t>
  </si>
  <si>
    <t>HRM5: User sessions do not terminate after the Publication 1075 period of inactivity</t>
  </si>
  <si>
    <t>Audit Generation</t>
  </si>
  <si>
    <t>HAU2</t>
  </si>
  <si>
    <t>HAU8</t>
  </si>
  <si>
    <t>HCM11</t>
  </si>
  <si>
    <t>HCM11: SNMP is not implemented correctly</t>
  </si>
  <si>
    <t>2</t>
  </si>
  <si>
    <t>2.3</t>
  </si>
  <si>
    <t>HCM32</t>
  </si>
  <si>
    <t>2.4</t>
  </si>
  <si>
    <t>2.5</t>
  </si>
  <si>
    <t>3</t>
  </si>
  <si>
    <t>3.1</t>
  </si>
  <si>
    <t>Information System Monitoring</t>
  </si>
  <si>
    <t>HSI6</t>
  </si>
  <si>
    <t>3.2</t>
  </si>
  <si>
    <t>3.3</t>
  </si>
  <si>
    <t>HSI34</t>
  </si>
  <si>
    <t>HSA2</t>
  </si>
  <si>
    <t>Input of test results starting with this row require corresponding Test IDs in Column A. Insert new rows above here.</t>
  </si>
  <si>
    <t>HPW3</t>
  </si>
  <si>
    <t>HPW3: Minimum password length is too short</t>
  </si>
  <si>
    <t>HPW12</t>
  </si>
  <si>
    <t>HPW12: Passwords do not meet complexity requirements</t>
  </si>
  <si>
    <t>HPW6</t>
  </si>
  <si>
    <t>1.4</t>
  </si>
  <si>
    <t>HPW2</t>
  </si>
  <si>
    <t>HPW7</t>
  </si>
  <si>
    <t>HPW4</t>
  </si>
  <si>
    <t>HPW4: Minimum password age does not exist</t>
  </si>
  <si>
    <t>HAC41</t>
  </si>
  <si>
    <t>HAC10</t>
  </si>
  <si>
    <t>AC-11</t>
  </si>
  <si>
    <t>Device Lock</t>
  </si>
  <si>
    <t>HAC2</t>
  </si>
  <si>
    <t>Set Login Banner</t>
  </si>
  <si>
    <t>Configure a login banner, ideally approved by the organization’s legal team. This banner should, at minimum, prohibit unauthorized access, provide notice of logging or monitoring, and avoid using the word “welcome” or similar words of invitation.</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</si>
  <si>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</si>
  <si>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HCM23</t>
  </si>
  <si>
    <t>HSC11</t>
  </si>
  <si>
    <t>2.6</t>
  </si>
  <si>
    <t>AC-18</t>
  </si>
  <si>
    <t>Wireless Access</t>
  </si>
  <si>
    <t>Network perimeter devices do not properly restrict traffic</t>
  </si>
  <si>
    <t>HAC38</t>
  </si>
  <si>
    <t>SI-3</t>
  </si>
  <si>
    <t>Malicious Code Protection</t>
  </si>
  <si>
    <t>5.1</t>
  </si>
  <si>
    <t>Test ID #</t>
  </si>
  <si>
    <t>Criticality Rating</t>
  </si>
  <si>
    <t>Issue Code Mapping</t>
  </si>
  <si>
    <t>CIS section #</t>
  </si>
  <si>
    <t>CIS recommendation #</t>
  </si>
  <si>
    <t>Criticality Rating (Do Not Edit)</t>
  </si>
  <si>
    <t>Ensure 'Login Banner' is set</t>
  </si>
  <si>
    <t>The login banner has not been configured in accordance with IRS Publication 1075 requirements.</t>
  </si>
  <si>
    <t>Updated to IRS Warning banner</t>
  </si>
  <si>
    <t>Navigate to `Device &gt; Setup &gt; Management &gt; General Settings`.
Set `Login Banner` as appropriate for your organization.</t>
  </si>
  <si>
    <t>Ensure 'Enable Log on High DP Load' is enabled</t>
  </si>
  <si>
    <t>Enable the option 'Enable Log on High DP Load' feature. When this option is selected, a system log entry is created when the device’s packet processing load reaches 100% utilization.</t>
  </si>
  <si>
    <t>The 'High DP Load' log on feature has been enabled.</t>
  </si>
  <si>
    <t>The Enable Log on DP Load has not been enabled.</t>
  </si>
  <si>
    <t>When the device’s packet processing load reaches 100%, a degradation in the availability of services accessed through the device can occur. Logging this event can help with troubleshooting system performance.</t>
  </si>
  <si>
    <t>Navigate to `Device &gt; Setup &gt; Management &gt; Logging and Reporting Settings &gt; Log Export and Reporting`.
Set the `Enable Log on High DP Load` box to `checked`.</t>
  </si>
  <si>
    <t>Enable 'Log on High DP Load'. One method to achieve the recommended state is to execute the following:
Navigate to `Device &gt; Setup &gt; Management &gt; Logging and Reporting Settings &gt; Log Export and Reporting`.
Set the `Enable Log on High DP Load` box to `checked`.</t>
  </si>
  <si>
    <t>Syslog logging should be configured</t>
  </si>
  <si>
    <t>Syslog logging is a standard logging protocol that is widely supported. It is recommended for a level 1 deployment only, as syslog does not support encryption.</t>
  </si>
  <si>
    <t xml:space="preserve">Valid Syslog profiles do not exist. </t>
  </si>
  <si>
    <t>1.1.1.1</t>
  </si>
  <si>
    <t>Sending all system logs to a remote host is recommended to provide protected, long term storage and archiving. This also places a copy of the logs in a second location, in case the primary (on the firewall) logs are compromised. Storing logs on a remote host also allows for more flexible log searches and log processing, as well as many methods of triggering events or scripts based on specific log events or combinations of events. Finally, remote logging provides many organizations with the opportunity to combine logs from disparate infrastructure in a SIEM (Security Information and Event Management) system.
Logging to an external system is also usually required by most regulatory frameworks.</t>
  </si>
  <si>
    <t>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</si>
  <si>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Set parameter: Configure Syslog logging. One method to achieve the recommended state is to execute the following:
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</si>
  <si>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Ensure 'Permitted IP Addresses' is set to those necessary for device management</t>
  </si>
  <si>
    <t>Permit only the necessary IP addresses to be used to manage the device.</t>
  </si>
  <si>
    <t xml:space="preserve">Only IP Addresses that have been permitted are allowed access. </t>
  </si>
  <si>
    <t>Unrestricted IP addresses have been permitted for device management.</t>
  </si>
  <si>
    <t>Management access to the device should be restricted to the IP addresses or subnets used by firewall administrators. Permitting management access from other IP addresses increases the risk of unauthorized access through password guessing, stolen credentials, or other means.</t>
  </si>
  <si>
    <t>Navigate to `Device &gt; Setup &gt; Interfaces &gt; Management`.
Set `Permitted IP Addresses` to only those necessary for device management for the SSH and HTTPS protocols. If no profile exists, create one that has these addresses set.</t>
  </si>
  <si>
    <t>Set 'Permitted IP Addresses' to those necessary for device management for the SSH and HTTPS protocols. One method to achieve the recommended state is to execute the following:
Navigate to `Device &gt; Setup &gt; Interfaces &gt; Management`.
Set `Permitted IP Addresses` to only those necessary for device management for the SSH and HTTPS protocols. If no profile exists, create one that has these addresses set.</t>
  </si>
  <si>
    <t xml:space="preserve">To close this finding, please provide a copy/screenshot of the management interface settings file with the agency's CAP. </t>
  </si>
  <si>
    <t>Ensure 'Permitted IP Addresses' is set for all management profiles where SSH, HTTPS, or SNMP is enabled</t>
  </si>
  <si>
    <t>For all management profiles, only the IP addresses required for device management should be specified.</t>
  </si>
  <si>
    <t>Permitted IP addresses are set for all management profiles.</t>
  </si>
  <si>
    <t>Permitted IP addresses have not been set for all management profiles.</t>
  </si>
  <si>
    <t>HAC16</t>
  </si>
  <si>
    <t xml:space="preserve">HAC16: Network device allows telnet connections </t>
  </si>
  <si>
    <t>If a Permitted IP Addresses list is either not specified or is too broad, an attacker may gain the ability to attempt management access from unintended locations, such as the Internet. The “Ensure 'Security Policy' denying any/all traffic exists at the bottom of the security policies ruleset” recommendation in this benchmark can provide additional protection by requiring a security policy specifically allowing device management access.</t>
  </si>
  <si>
    <t>Navigate to `Network &gt; Network Profiles &gt; Interface Management`.
In each profile, for each of the target protocols (SNMP, HTTPS, SSH), set `Permitted IP Addresses` to only include those necessary for device management. If no profile exists, create one that has these options set.</t>
  </si>
  <si>
    <t>Enable 'Permitted IP Addresses' for all management profiles where SSH, HTTPS, or SNMP exists. One method to achieve the recommended state is to execute the following:
Navigate to `Network &gt; Network Profiles &gt; Interface Management`.
In each profile, for each of the target protocols (SNMP, HTTPS, SSH), set `Permitted IP Addresses` to only include those necessary for device management. If no profile exists, create one that has these options set.</t>
  </si>
  <si>
    <t xml:space="preserve">To close this finding, please provide a copy of the management interface settings showing permitted IP addresses enabled with the agency's CAP. </t>
  </si>
  <si>
    <t>Ensure HTTP and Telnet options are disabled for the management interface</t>
  </si>
  <si>
    <t>HTTP and Telnet options should not be enabled for device management.</t>
  </si>
  <si>
    <t xml:space="preserve">HTTP and Telnet have been disabled for the Management Interface. </t>
  </si>
  <si>
    <t xml:space="preserve">HTTP and Telnet has not been disabled for the Management Interface. </t>
  </si>
  <si>
    <t>Management access over cleartext services such as HTTP or Telnet could result in a compromise of administrator credentials and other sensitive information related to device management. Theft of either administrative credentials or session data is easily accomplished with a "Man in the Middle" attack.</t>
  </si>
  <si>
    <t>Navigate to `Device &gt; Setup &gt; Interfaces &gt; Management`.
Set the `HTTP` and `Telnet` boxes to unchecked.</t>
  </si>
  <si>
    <t>Disable HTTP and Telnet options are for the management interface. One method to achieve the recommended state is to execute the following:
Navigate to `Device &gt; Setup &gt; Interfaces &gt; Management`.
Set the `HTTP` and `Telnet` boxes to unchecked.</t>
  </si>
  <si>
    <t xml:space="preserve">To close this finding, please provide a copy of the management interface settings showing HTTP and Telnet disabled with the agency's CAP. </t>
  </si>
  <si>
    <t>Ensure HTTP and Telnet options are disabled for all management profiles</t>
  </si>
  <si>
    <t>HTTP and Telnet options are disabled for all management profiles</t>
  </si>
  <si>
    <t>Management access over cleartext services such as HTTP or Telnet could result in a compromise of administrator credentials and other sensitive information related to device management.</t>
  </si>
  <si>
    <t>Disable HTTP and Telnet options for all management profiles. One method to achieve the recommended state is to execute the following:
Navigate to Network &gt; Network Profiles &gt; Interface Management.
For each Profile, set the HTTP and Telnet boxes to unchecked.</t>
  </si>
  <si>
    <t>Ensure 'Minimum Password Complexity' is enabled</t>
  </si>
  <si>
    <t>This checks all new passwords to ensure that they meet basic requirements for strong passwords.</t>
  </si>
  <si>
    <t>The Minimum password complexity has been enabled.</t>
  </si>
  <si>
    <t>The Minimum password complexity has not been enabled.</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</si>
  <si>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</si>
  <si>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</si>
  <si>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Set 'Minimum Password Complexity' to enabled. One method to achieve the recommended state is to execute the following:
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</si>
  <si>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To close this finding, please provide a screenshot showing  minimum password complexity enabled with the agency's CAP.</t>
  </si>
  <si>
    <t>This determines the least number of characters that make up a password for a user account.</t>
  </si>
  <si>
    <t>Password minimum length has been set to greater than or equal to 14.</t>
  </si>
  <si>
    <t>Password minimum length has not been set to greater than or equal to 14.</t>
  </si>
  <si>
    <t>A longer password is much more difficult to attack, either directly against administrative interfaces or cryptographically, against captured password hashes.
Making a password of greater length will generally have a greater impact in this regard, in comparison to making a shorter password more complex.
Passphrases are a commonly used recommendation, to make longer passwords more palatable to end users. Administrative staff however generally use "password safe" applications, so a long and complex password is more easily implemented for most infrastructure administrative interfaces.</t>
  </si>
  <si>
    <t>Set 'Minimum Length' to 14 characters or greater. One method to achieve the recommended state is to execute the following:
Navigate to `Device &gt; Setup &gt; Management &gt; Minimum Password Complexity`.
Set `Minimum Length` to greater than or equal to `14`.</t>
  </si>
  <si>
    <t>Ensure 'Minimum Uppercase Letters' is greater than or equal to 1</t>
  </si>
  <si>
    <t>This checks all new passwords to ensure that they contain at least one English uppercase character (A through Z).</t>
  </si>
  <si>
    <t>The minimum Uppercase Letter value has been set to 'greater than or equal to 1.'</t>
  </si>
  <si>
    <t>The minimum Uppercase Letter value has not been set to greater than or equal to 1.</t>
  </si>
  <si>
    <t>1.3.3</t>
  </si>
  <si>
    <t>This is one of several settings that, when taken together, ensure that passwords are sufficiently complex as to thwart brute force and dictionary attacks.</t>
  </si>
  <si>
    <t>Navigate to `Device &gt; Setup &gt; Management &gt; Minimum Password Complexity`
Set `Minimum Uppercase Letters` to greater than or equal to `1`</t>
  </si>
  <si>
    <t>Enable 'Minimum Uppercase Letters' is greater than or equal to 1. One method to achieve the recommended state is to execute the following:
Navigate to `Device &gt; Setup &gt; Management &gt; Minimum Password Complexity`
Set `Minimum Uppercase Letters` to greater than or equal to `1`.</t>
  </si>
  <si>
    <t xml:space="preserve">To close this finding, please provide a screenshot showing minimum uppercase letters settings with the agency's CAP. </t>
  </si>
  <si>
    <t>Ensure 'Minimum Lowercase Letters' is greater than or equal to 1</t>
  </si>
  <si>
    <t>This checks all new passwords to ensure that they contain at least one English lowercase character (a through z).</t>
  </si>
  <si>
    <t>The Minimum Lowercase Letters value has been set to a value of 'greater than or equal to 1.'</t>
  </si>
  <si>
    <t>The Minimum Lowercase Letters value has not been set to a value of greater than or equal to 1.</t>
  </si>
  <si>
    <t>1.3.4</t>
  </si>
  <si>
    <t>Navigate to `Device &gt; Setup &gt; Management &gt; Minimum Password Complexity`
Set `Minimum Lowercase Letters` to greater than or equal to `1`</t>
  </si>
  <si>
    <t>Set  'Minimum Lowercase Letters' to 1 or greater. One method to achieve the recommended state is to execute the following:
Navigate to `Device &gt; Setup &gt; Management &gt; Minimum Password Complexity`
Set `Minimum Lowercase Letters` to greater than or equal to `1`.</t>
  </si>
  <si>
    <t>Ensure 'Minimum Numeric Letters' is greater than or equal to 1</t>
  </si>
  <si>
    <t>This checks all new passwords to ensure that they contain at least one base 10 digit (0 through 9).</t>
  </si>
  <si>
    <t>The Minimum Numeric Letters value has been set to 'greater than or equal to 1.'</t>
  </si>
  <si>
    <t>The Minimum Numeric Letters value has not been set to greater than or equal to 1.</t>
  </si>
  <si>
    <t xml:space="preserve">HPW4: Minimum password age does not exist
</t>
  </si>
  <si>
    <t>1.3.5</t>
  </si>
  <si>
    <t>Navigate to `Device &gt; Setup &gt; Management &gt; Minimum Password Complexity`
Set `Minimum Numeric Letters` to greater than or equal to `1`</t>
  </si>
  <si>
    <t>Set 'Minimum Numeric Letters' to greater than or equal to 1. One method to achieve the recommended state is to execute the following:
Navigate to `Device &gt; Setup &gt; Management &gt; Minimum Password Complexity`
Set `Minimum Numeric Letters` to greater than or equal to `1`.</t>
  </si>
  <si>
    <t>Ensure 'Minimum Special Characters' is greater than or equal to 1</t>
  </si>
  <si>
    <t>This checks all new passwords to ensure that they contain at least one non-alphabetic character (for example, !, $, #, %).</t>
  </si>
  <si>
    <t>The Minimum Special Characters value has been set to 'greater than or equal to 1.'</t>
  </si>
  <si>
    <t>The Minimum Special Characters value has not been set to greater than or equal to 1.</t>
  </si>
  <si>
    <t>1.3.6</t>
  </si>
  <si>
    <t>Navigate to `Device &gt; Setup &gt; Management &gt; Minimum Password Complexity` 
Set `Minimum Special Characters` to greater than or equal to `1`</t>
  </si>
  <si>
    <t>Set 'Minimum Special Characters' to greater than or equal to 1. One method to achieve the recommended state is to execute the following:
Navigate to `Device &gt; Setup &gt; Management &gt; Minimum Password Complexity` 
Set `Minimum Special Characters` to greater than or equal to `1`.</t>
  </si>
  <si>
    <t>Ensure 'Required Password Change Period' is less than or equal to 90 days</t>
  </si>
  <si>
    <t>This defines how long a user can use a password before it expires.</t>
  </si>
  <si>
    <t xml:space="preserve">The password change period has been set to a value less than or equal to 90 days </t>
  </si>
  <si>
    <t>The password change period has not been set to a value less than or equal to 90 days.</t>
  </si>
  <si>
    <t>1.3.7</t>
  </si>
  <si>
    <t>The longer a password exists, the higher the likelihood that it will be compromised by a brute force attack, by an attacker gaining general knowledge about the user and guessing the password, or by the user sharing the password.</t>
  </si>
  <si>
    <t>Navigate to `Device &gt; Setup &gt; Management &gt; Minimum Password Complexity`.
Set `Required Password Change Period (days)` to less than or equal to `90`</t>
  </si>
  <si>
    <t>Set 'Required Password Change Period' to less than or equal to 90 days. One method to achieve the recommended state is to execute the following:
Navigate to `Device &gt; Setup &gt; Management &gt; Minimum Password Complexity`.
Set `Required Password Change Period (days)` to less than or equal to `90`.</t>
  </si>
  <si>
    <t>Ensure 'New Password Differs By Characters' is greater than or equal to 3</t>
  </si>
  <si>
    <t>This checks all new passwords to ensure that they differ by at least three characters from the previous password.</t>
  </si>
  <si>
    <t>New Password Differs By Characters' is greater than or equal to 3</t>
  </si>
  <si>
    <t>HPW6: Password history is insufficient</t>
  </si>
  <si>
    <t>1.3.8</t>
  </si>
  <si>
    <t>Navigate to `Device &gt; Setup &gt; Management &gt; Minimum Password Complexity`
Set `New Password Differs By Characters` to `3` or more</t>
  </si>
  <si>
    <t>Set 'New Password Differs By Characters' to greater than or equal to 3. One method to achieve the recommended state is to execute the following:
Navigate to `Device &gt; Setup &gt; Management &gt; Minimum Password Complexity`
Set `New Password Differs By Characters` to `3` or more.</t>
  </si>
  <si>
    <t>Ensure 'Prevent Password Reuse Limit' is set to 24 or more passwords</t>
  </si>
  <si>
    <t>This determines the number of unique passwords that have to be most recently used for a user account before a previous password can be reused.</t>
  </si>
  <si>
    <t xml:space="preserve">Password reuse limit has been set to 24 or more passwords. </t>
  </si>
  <si>
    <t xml:space="preserve">Password reuse limit has not been set to 24 or more passwords. </t>
  </si>
  <si>
    <t>1.3.9</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</si>
  <si>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</si>
  <si>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Navigate to `Device &gt; Setup &gt; Management &gt; Minimum Password Complexity`.
Set `Prevent Password Reuse Limit` to greater than or equal to `24`</t>
  </si>
  <si>
    <t>Set  'Prevent Password Reuse Limit' to 24 or more passwords. One method to achieve the recommended state is to execute the following:
Navigate to `Device &gt; Setup &gt; Management &gt; Minimum Password Complexity`.
Set `Prevent Password Reuse Limit` to greater than or equal to `24`.</t>
  </si>
  <si>
    <t>Ensure 'Password Profiles' do not exist</t>
  </si>
  <si>
    <t>Password profiles that are weaker than the recommended minimum password complexity settings must not exist.</t>
  </si>
  <si>
    <t>1.3.10</t>
  </si>
  <si>
    <t>As password profiles override any 'Minimum Password Complexity' settings defined in the device, they generally should not exist. If these password profiles do exist, they should enforce stronger password policies than what is set in the 'Minimum Password Complexity' settings.</t>
  </si>
  <si>
    <t>Navigate to `Device &gt; Password Profiles`.
Ensure Password Profiles weaker than the recommended minimum password complexity settings do not exist.</t>
  </si>
  <si>
    <t>Ensure 'Password Profiles' do not exist. One method to achieve the recommended state is to execute the following:
Navigate to `Device &gt; Password Profiles`.
Ensure Password Profiles weaker than the recommended minimum password complexity settings do not exist.</t>
  </si>
  <si>
    <t>An unattended computer with an open administrative session to the device could allow an unauthorized user access to the firewall’s management interface.</t>
  </si>
  <si>
    <t>Ensure 'Failed Attempts' and 'Lockout Time' for Authentication Profile are properly configured</t>
  </si>
  <si>
    <t>HAU4</t>
  </si>
  <si>
    <t>HAU4: System does not audit failed attempts to gain access</t>
  </si>
  <si>
    <t>Without a lockout limit, an attacker can continuously guess administrators’ passwords. 
From the other point of view, if lockout settings are configured in the Authentication Settings section it may be possible for an attacker to continuously lock out all administrative accounts from accessing the device. This potential situation indicates the importance of using named administrative accounts, instead of the default, single shared "admin" account.</t>
  </si>
  <si>
    <t>Ensure 'V3' is selected for SNMP polling</t>
  </si>
  <si>
    <t>For SNMP polling, only SNMPv3 should be used.</t>
  </si>
  <si>
    <t xml:space="preserve">V3 has been selected for SNMP polling. </t>
  </si>
  <si>
    <t>V3 has not been selected for SNMP polling.</t>
  </si>
  <si>
    <t>HSI2</t>
  </si>
  <si>
    <t>HSI2: System patch level is insufficient</t>
  </si>
  <si>
    <t>SNMPv3 utilizes AES-128 encryption, message integrity, user authorization, and device authentication security features. SNMPv2c does not provide these security features. If an SNMPv2c community string is intercepted or otherwise obtained, an attacker could gain read access to the firewall. Note that SNMP write access is not possible.</t>
  </si>
  <si>
    <t>Navigate to `Device &gt; Setup &gt; Operations &gt; Miscellaneous &gt; SNMP Setup`
Select `V3`.
In order to be usable, the `User` and `View` sections of this dialog should also be completed. These settings need to match the settings in the organization's NMS (Network Management System)</t>
  </si>
  <si>
    <t>Enable 'V3' for SNMP polling. One method to achieve the recommended state is to execute the following:
Navigate to `Device &gt; Setup &gt; Operations &gt; Miscellaneous &gt; SNMP Setup`
Select `V3`.
In order to be usable, the `User` and `View` sections of this dialog should also be completed. These settings need to match the settings in the organization's NMS (Network Management System).</t>
  </si>
  <si>
    <t xml:space="preserve">To close this finding, please provide a copy/ screenshot of the SNMP setup settings file with the agency's CAP. </t>
  </si>
  <si>
    <t>Ensure 'Verify Update Server Identity' is enabled</t>
  </si>
  <si>
    <t>This setting determines whether or not the identity of the update server must be verified before performing an update session. Note that if an SSL Forward Proxy is configured to intercept the update session, this option may need to be disabled (because the SSL Certificate will not match).</t>
  </si>
  <si>
    <t xml:space="preserve">The 'Verify Update Server Identity' feature has been enabled. </t>
  </si>
  <si>
    <t>The Verify Update Server Identity feature has not been enabled.</t>
  </si>
  <si>
    <t>Verifying the update server identity before package download ensures the packages originate from a trusted source. Without this, it is possible to receive and install an update from a malicious source.</t>
  </si>
  <si>
    <t>Navigate to `Device &gt; Setup &gt; Services &gt; Services`.
Set the `Verify Update Server Identity` box to checked.</t>
  </si>
  <si>
    <t>Enable 'Verify Update Server Identity'. One method to achieve the recommended state is to execute the following:
Navigate to `Device &gt; Setup &gt; Services &gt; Services`.
Set the `Verify Update Server Identity` box to checked.</t>
  </si>
  <si>
    <t>SC-17</t>
  </si>
  <si>
    <t>Public Key Infrastructure Certificates</t>
  </si>
  <si>
    <t>Ensure redundant NTP servers are configured appropriately</t>
  </si>
  <si>
    <t>These settings enable use of primary and secondary NTP servers to provide redundancy in case of a failure involving the primary NTP server.</t>
  </si>
  <si>
    <t>Redundant NTP servers have been configured properly.</t>
  </si>
  <si>
    <t>Redundant NTP servers have not been configured properly.</t>
  </si>
  <si>
    <t>HRM18</t>
  </si>
  <si>
    <t>HRM18: Remote access policies are not sufficient</t>
  </si>
  <si>
    <t>NTP enables the device to maintain an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
Most organizations will maintain a pair of internal NTP servers for all internal time services. These servers will either be self-contained atomic clocks, or will collect time from a known reliable source (often GPS or a well-known internet server pool will be used).</t>
  </si>
  <si>
    <t>Navigate to `Device &gt; Setup &gt; Services &gt; Services`.
Set `Primary NTP Server Address` appropriately.
Set `Secondary NTP Server Address` appropriately.</t>
  </si>
  <si>
    <t>Configure redundant NTP servers. One method to achieve the recommended state is to execute the following:
Navigate to `Device &gt; Setup &gt; Services &gt; Services`.
Set `Primary NTP Server Address` appropriately.
Set `Secondary NTP Server Address` appropriately.</t>
  </si>
  <si>
    <t xml:space="preserve">To close this finding, please provide a screenshot showing the appropriate NTP servers enabled. </t>
  </si>
  <si>
    <t>Ensure that the Certificate Securing Remote Access VPNs is Valid</t>
  </si>
  <si>
    <t>The Certificate used to secure Remote Access VPNs should satisfy the following criteria:
- It should be a valid certificate from a trusted source. In almost cases this means a trusted Public Certificate Authority, as in most cases remote access VPN users will not have access to any Private Certificate Authorities for Certificate validation.
- The certificate should have a valid date. It should not have a "to" date in the past (it should not be expired), and should not have a "from" date in the future.
- The key length used to encrypt the certificate should be 2048 bits or more.
- The hash used to sign the certificate should be SHA-2 or better.
- When the Certificate is applied, the TLS version should be 1.1 or higher (1.2 is recommended)</t>
  </si>
  <si>
    <t>The certificate that is responsible for securing remote access is currently valid.</t>
  </si>
  <si>
    <t>The certificate that is responsible for securing remote access is currently not valid.</t>
  </si>
  <si>
    <t>Note - As of 9/30/2021, TLS 1.2 does not have an announced end of life date and is still acceptable.  Refer to NIST 800-52 Rev 2 for further information.</t>
  </si>
  <si>
    <t>If presented with a certificate error, the end user in most cases will not be able to tell if their session is using a self-signed or expired certificate, or if their session is being eavesdropped on or injected into by a "Man in the Middle" attack.
This means that self-signed or invalid certificates should never be used for VPN connections.</t>
  </si>
  <si>
    <t>Set Minimum TLS version to 1.2. One method to achieve the recommended state is to execute the following:
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1.2.</t>
  </si>
  <si>
    <t xml:space="preserve">To close this finding, please provide a screenshot showing minimum TLS version is set to 1.2. with the agency's CAP. </t>
  </si>
  <si>
    <t>Ensure that User-ID is only enabled for internal trusted interfaces</t>
  </si>
  <si>
    <t>Only enable the User-ID option for interfaces that are both internal and trusted. There is rarely a legitimate need to allow WMI probing (or any user-id identification) on an untrusted interface.
The exception to this is identification of remote-access VPN users, who are identified as they connect.</t>
  </si>
  <si>
    <t xml:space="preserve">The User-ID option has been enabled for internal trusted interfaces only. </t>
  </si>
  <si>
    <t>The User-ID option has not been enabled for internal trusted interfaces only.</t>
  </si>
  <si>
    <t>PAN released a customer advisory in October of 2014 warning of WMI probing on untrusted interfaces with User-ID enabled. This can result in theft of the password hash for the account used in WMI probing.</t>
  </si>
  <si>
    <t>Navigate to `Network &gt; Network Profiles &gt; Interface Management`.
Set `User-ID` to be checked only for interfaces that are both internal and trusted; uncheck it for all other interfaces.</t>
  </si>
  <si>
    <t>Enable only User-ID for internal trusted interfaces. One method to achieve the recommended state is to execute the following:
Navigate to `Network &gt; Network Profiles &gt; Interface Management`.
Set `User-ID` to be checked only for interfaces that are both internal and trusted; uncheck it for all other interfaces.</t>
  </si>
  <si>
    <t xml:space="preserve">To close this finding, please provide a copy of the interface management settings file with the agency's CAP. </t>
  </si>
  <si>
    <t>Ensure that 'Include/Exclude Networks' is used if User-ID is enabled</t>
  </si>
  <si>
    <t>If User-ID is configured, use the Include/Exclude Networks section to limit the User-ID scope to operate only on trusted networks. There is rarely a legitimate need to allow WMI probing or other User identification on an untrusted network.</t>
  </si>
  <si>
    <t>The 'Include/Exclude' networks section has been enabled</t>
  </si>
  <si>
    <t>The Include/Exclude networks section has not been enabled.</t>
  </si>
  <si>
    <t>The Include/Exclude Networks feature allow users to configure boundaries for the User-ID service. By using the feature to limit User-ID probing to only trusted internal networks, the risks of privileged information disclosure through sent probes can be reduced. Note that if an entry appears in the Include/Exclude Networks section, an implicit exclude-all-networks policy will take effect for all other networks.</t>
  </si>
  <si>
    <t>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</si>
  <si>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Set the appropriate features 'Include/Exclude Networks' used id User-ID is enabled. One method to achieve the recommended state is to execute the following: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</si>
  <si>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 xml:space="preserve">To close this finding, please provide a screenshot showing the values set for all internal networks with the agency's CAP. </t>
  </si>
  <si>
    <t>Ensure that the User-ID Agent has minimal permissions if User-ID is enabled</t>
  </si>
  <si>
    <t>If the integrated (on-device) User-ID Agent is utilized, the Active Directory account for the agent should only be a member of the Event Log Readers group, Distributed COM Users group, and Domain Users group. If the Windows User-ID agent is utilized, the Active Directory account for the agent should only be a member of the Event Log Readers group, Server Operators group, and Domain Users group.</t>
  </si>
  <si>
    <t xml:space="preserve">The User-ID Agent has been given necessary permissions. </t>
  </si>
  <si>
    <t xml:space="preserve">The User-ID Agent has not been given necessary permissions. </t>
  </si>
  <si>
    <t>As a principle of least privilege, user accounts should have only minimum necessary permissions. If an attacker compromises a User-ID service account with domain admin rights, the organization is at far greater risk than if the service account were only granted minimum rights.</t>
  </si>
  <si>
    <t>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</si>
  <si>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Enable User-ID Agent has minimal permissions. One method to achieve the recommended state is to execute the following: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</si>
  <si>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 xml:space="preserve">To close this finding, please provide a copy of the Active Directory file settings with the agency's CAP. </t>
  </si>
  <si>
    <t>Ensure that the User-ID service account does not have interactive logon rights</t>
  </si>
  <si>
    <t>Restrict the User-ID service account from interactively logging on to systems in the Active Directory domain.</t>
  </si>
  <si>
    <t xml:space="preserve">The User-ID service has not been given interactive logon rights. </t>
  </si>
  <si>
    <t>The User-ID service has been given interactive logon rights.</t>
  </si>
  <si>
    <t>In the event of a compromised User-ID service account, restricting interactive logins forbids the attacker from utilizing services such as RDP against computers in the Active Directory domain of the organization. This reduces the impact of a User-ID service account compromise.</t>
  </si>
  <si>
    <t>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</si>
  <si>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Ensure that the User-ID service account does not have interactive logon rights. One method to achieve the recommended state is to execute the following:
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</si>
  <si>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 xml:space="preserve">To close this finding, please provide a copy of the Active Directory Group policy file settings with the agency's CAP. </t>
  </si>
  <si>
    <t>Ensure remote access capabilities for the User-ID service account are forbidden.</t>
  </si>
  <si>
    <t>Restrict the User-ID service account’s ability to gain remote access into the organization. This capability could be made available through a variety of technologies, such as VPN, Citrix GoToMyPC, or TeamViewer. Remote services that integrate authentication with the organization’s Active Directory may unintentionally allow the User-ID service account to gain remote access.</t>
  </si>
  <si>
    <t>Auditing is operating-system dependent. For instance, in Windows Active Directory, this account should not be included in any group that grants the account access to VPN or Wireless access. In addition, domain administrative accounts should not have remote desktop (RDP) access to all domain member workstations.</t>
  </si>
  <si>
    <t xml:space="preserve">Remote access for the User-ID service account has been disabled. </t>
  </si>
  <si>
    <t>Remote access for the User-ID service account has not been disabled.</t>
  </si>
  <si>
    <t>2.7</t>
  </si>
  <si>
    <t>In the event of a compromised User-ID service account, restricting the account’s ability to remotely access resources within the organization’s internal network reduces the impact of a service account compromise.</t>
  </si>
  <si>
    <t>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</si>
  <si>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Forbid remote access capabilities for the User-ID service account. One method to accomplish the recommendation is to:
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</si>
  <si>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 xml:space="preserve">To close this finding, please provide a copy/ screenshot showing User-ID service accounts forbidden from remote access with the agency's CAP. </t>
  </si>
  <si>
    <t>Ensure that security policies restrict User-ID Agent traffic from crossing into untrusted zones</t>
  </si>
  <si>
    <t>Create security policies to deny Palo Alto User-ID traffic originating from the interface configured for the UID Agent service that are destined to any untrusted zone.</t>
  </si>
  <si>
    <t xml:space="preserve">Traffic from the User-ID service account has been restricted from crossing into untrusted zones. </t>
  </si>
  <si>
    <t>Traffic from the User-ID service account has not been restricted from crossing into untrusted zones.</t>
  </si>
  <si>
    <t>2.8</t>
  </si>
  <si>
    <t>If User-ID and WMI probes are sent to untrusted zones, the risk of privileged information disclosure exists. The information disclosed can include the User-ID Agent service account name, domain name, and encrypted password hashes sent in User-ID and WMI probes. To prevent this exposure, msrpc traffic originating from the firewall to untrusted networks should be explicitly denied. This security policy should be in effect even for environments not currently using WMI probing to help guard against possible probe misconfigurations in the future.
This setting is a "fail safe" to prevent exposure of this information if any of the other WMI User control settings are misconfigured.</t>
  </si>
  <si>
    <t>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</si>
  <si>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that security policies restrict User-ID Agent traffic from crossing into untrusted zones. One method to achieve the recommended state is to execute the following: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</si>
  <si>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a fully-synchronized High Availability peer is configured</t>
  </si>
  <si>
    <t>Ensure a High Availability peer is fully synchronized and in a passive or active state.</t>
  </si>
  <si>
    <t>A High Availability peer has been synchronized and configured.</t>
  </si>
  <si>
    <t>A fully synchronized High Availability peer has not been configured.</t>
  </si>
  <si>
    <t>HSC6</t>
  </si>
  <si>
    <t>HSC6: Not all connections to FTI systems are monitored</t>
  </si>
  <si>
    <t>To ensure availability of both the firewall and the resources it protects, a High Availability peer is required. In the event a single firewall fails, or when maintenance such as a software update is required, the HA peer can be used to automatically fail over session states and maintain overall availability</t>
  </si>
  <si>
    <t>Configure a fully-synchronized High Availability peer. One method to achieve the recommended state is to execute the following:
Navigate to `Device &gt; High Availability &gt; General`.
Click `General.` Click `Data Link (HA2).` Select the correct interface. Select the desired `protocol (IPv4 or IPv6).` Select the correct Transport. Set the `Enable Session Synchronization` box to be checked`.`
Choose `Save Configuration.`</t>
  </si>
  <si>
    <t>Ensure 'High Availability' requires Link Monitoring and/or Path Monitoring</t>
  </si>
  <si>
    <t>Configure Link Monitoring and/or Path Monitoring under High Availability options. If Link Monitoring is utilized, all links critical to traffic flow should be monitored.</t>
  </si>
  <si>
    <t xml:space="preserve">The High Availability option is configured to use Link monitoring and/or Path monitoring. </t>
  </si>
  <si>
    <t>The High Availability option is not configured to use Link monitoring and/or Path monitoring.</t>
  </si>
  <si>
    <t>If Link or Path Monitoring is not enabled, the standby router will not automatically take over as active if a critical link fails on the active firewall. Services through the firewall could become unavailable as a result.</t>
  </si>
  <si>
    <t>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</si>
  <si>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Configure Link Monitoring and/or Path Monitoring under High Availability options. One method to achieve the recommended state is to execute the following: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</si>
  <si>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Ensure 'Passive Link State' and 'Preemptive' are configured appropriately</t>
  </si>
  <si>
    <t>Set the Passive Link State to auto, and uncheck the Preemptive option to disable it.</t>
  </si>
  <si>
    <t xml:space="preserve">The 'Passive Link State' and 'Preemptive' options are configured appropriately. </t>
  </si>
  <si>
    <t>The Passive Link State and Preemptive options have not been configured appropriately.</t>
  </si>
  <si>
    <t>HSI17</t>
  </si>
  <si>
    <t>HSI17: Antivirus is not configured appropriately</t>
  </si>
  <si>
    <t>Simultaneously enabling the 'Preemptive' option and setting the 'Passive Link State' option to 'Shutdown' could cause a 'preemptive loop' if Link and Path Monitoring are both configured. This will negatively impact the availability of the firewall and network services, should a monitored failure occur.</t>
  </si>
  <si>
    <t>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</si>
  <si>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Configure 'Passive Link State' and 'Preemptive'. One method to achieve the recommended state is to execute the following:
Navigate to `Device &gt; High Availability &gt; General &gt; Active/Passive Settings`.
Set `Passive Link State` to `auto`.
To set `Election Settings` correctly:
Navigate to `Device &gt; High Availability &gt; Election Settings`.
Set `Preemptive` to be disabled.</t>
  </si>
  <si>
    <t xml:space="preserve">To close this finding, please provide a copy of the device file showing the active/passing settings with the agency's CAP.   </t>
  </si>
  <si>
    <t>Ensure 'Antivirus Update Schedule' is set to download and install updates hourly</t>
  </si>
  <si>
    <t>Set Antivirus Update Schedule to download and install updates hourly.</t>
  </si>
  <si>
    <t xml:space="preserve">The 'Antivirus Update Schedule' has been set to download and install updates hourly. </t>
  </si>
  <si>
    <t xml:space="preserve">The Antivirus Update Schedule has not been set to download and install updates hourly. </t>
  </si>
  <si>
    <t>4</t>
  </si>
  <si>
    <t>4.1</t>
  </si>
  <si>
    <t>New antivirus definitions may be released at any time. With an hourly update schedule, the firewall can ensure threats with new definitions are quickly mitigated. A daily update schedule could leave an organization vulnerable to a known virus for nearly 24 hours, in a worst-case scenario. Setting an appropriate threshold value reduces the risk of a bad definition file negatively affecting traffic.</t>
  </si>
  <si>
    <t>Navigate to `Device &gt; Dynamic Updates &gt; Antivirus Update Schedule`.
Set `Action` to `Download and Install`.
Set `Recurrence` to `Hourly`.</t>
  </si>
  <si>
    <t>Set 'Antivirus Update Schedule' to download and install updates hourly. One method to achieve the recommended state is to execute the following:
Navigate to `Device &gt; Dynamic Updates &gt; Antivirus Update Schedule`.
Set `Action` to `Download and Install`.
Set `Recurrence` to `Hourly`.</t>
  </si>
  <si>
    <t>To close this finding, please provide a screenshot showing the antivirus update schedule is set to hourly with the agency's CAP.</t>
  </si>
  <si>
    <t>Ensure 'Applications and Threats Update Schedule' is set to download and install updates at daily or shorter intervals</t>
  </si>
  <si>
    <t>Set the Applications and Threats Update Schedule to download and install updates at daily or shorter intervals.</t>
  </si>
  <si>
    <t xml:space="preserve">The 'Applications and Threats Update Schedule' has been set to download and install updates every day. </t>
  </si>
  <si>
    <t xml:space="preserve">The Applications and Threats Update Schedule has not been set to download and install updates every day. </t>
  </si>
  <si>
    <t>HSC17</t>
  </si>
  <si>
    <t>HSC17: Denial of service protection settings are not configured</t>
  </si>
  <si>
    <t>4.2</t>
  </si>
  <si>
    <t>New Applications and Threats file versions may be released at any time. With a frequent update schedule, the firewall can ensure threats with new signatures are quickly mitigated, and the latest application signatures are applied.</t>
  </si>
  <si>
    <t>Navigate to `Device &gt; Dynamic Updates &gt; Application and Threats Update Schedule`.
Set `Action` to `Download and Install`.
Set `Recurrence` to `Daily`, `Hourly` or `Every 30 Minutes`</t>
  </si>
  <si>
    <t>Set 'Applications and Threats Update Schedule' to download and install updates at daily or shorter intervals. One method to achieve the recommended state is to execute the following:
Navigate to `Device &gt; Dynamic Updates &gt; Application and Threats Update Schedule`.
Set `Action` to `Download and Install`.
Set `Recurrence` to `Daily`, `Hourly` or `Every 30 Minutes`</t>
  </si>
  <si>
    <t>Ensure that WildFire file size upload limits are maximized</t>
  </si>
  <si>
    <t xml:space="preserve">The WildFire upload limit size has been maximized. </t>
  </si>
  <si>
    <t xml:space="preserve">The WildFire upload limit size has not been maximized. </t>
  </si>
  <si>
    <t>5</t>
  </si>
  <si>
    <t>Ensure that WildFire file size upload limits are maximized. One method to achieve the recommended state is to execute the following:
Navigate to `Device &gt; Setup &gt; WildFire`.
Click the `General Settings` edit icon.
Set the maximum size for each file type are larger than the defaults, to a size that is as large enough to account for "large" files, but not large enough to affect performance of the hardware. 
In PAN-OS 9.x,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</si>
  <si>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5.2</t>
  </si>
  <si>
    <t>Ensure a WildFire Analysis profile is enabled for all security policies</t>
  </si>
  <si>
    <t>Ensure that all files traversing the firewall are inspected by WildFire by setting a Wildfire file blocking profile on all security policies.</t>
  </si>
  <si>
    <t xml:space="preserve">A WildFire blocking profile has been set for all security policies allowing Internet traffic flows. </t>
  </si>
  <si>
    <t xml:space="preserve">A WildFire blocking profile has not been set for all security policies allowing Internet traffic flows. </t>
  </si>
  <si>
    <t>HSC38</t>
  </si>
  <si>
    <t>HSC38: SSL inspection has not been implemented</t>
  </si>
  <si>
    <t>5.3</t>
  </si>
  <si>
    <t>Traffic matching security policies that do not include a WildFire file blocking profile will not utilize WildFire for file analysis. Wildfire analysis is one of the key security measures available on this platform. Without Wildfire analysis enabled, inbound malware can only be analyzed by signature - which industry wide is roughly 40-60% effective. In a targeted attack, the success of signature-based-only analysis drops even further.</t>
  </si>
  <si>
    <t>To Set File Blocking Profile:
- Navigate to `Objects &gt; Security Profiles &gt; WildFire Analysis Profile`.
- Create a WildFire profile that has 'Application Any', 'File Types Any', and 'Direction Both' 
To Set WildFire Analysis Rules: 
- Navigate to `Policies &gt; Security`.
- For each Security Policy Rule where the action is "Allow", Navigate to `Actions &gt; Profile Setting &gt; WildFire Analysis` and set a WildFire Analysis profile.
**Group Profiles** can also be used. To take this approach:
- Navigate to `Objects &gt; Security Profile Groups`. Create a Security Profile Group, and ensure that (among other settings) the `Wildfire Analysis Profile` is set to the created profile.
- Navigate to `Policies &gt; Security`. For each Security Policy Rule where the action is "Allow", Navigate to `Actions &gt; Profile Setting`. Modify the `Profile Type` to `Group`, and set the `Group Profile` to the created Security Profile Group.</t>
  </si>
  <si>
    <t>Enable WildFire Analysis profile for all security policies. One method to accomplish the recommendation is to perform the following commands: 
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</si>
  <si>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 xml:space="preserve">To close this finding, please provide a copy/ screenshot of the objects file settings with the agency's CAP.  </t>
  </si>
  <si>
    <t>qqqqqqqqqqqqqqqqqqqqqqqqqqqqqqqqqqqqqqqqqqqqqq555555555555555555555555555555555555555555564444444444444444444444322222222222222222222222222222222222222222222222222222222222222221</t>
  </si>
  <si>
    <t>111111111q1</t>
  </si>
  <si>
    <t>1111111111111111111111111111213q1q</t>
  </si>
  <si>
    <t>Ensure forwarding of decrypted content to WildFire is enabled</t>
  </si>
  <si>
    <t>Allow the firewall to forward decrypted content to WildFire. Note that SSL Forward-Proxy must also be enabled and configured for this setting to take effect on inside-to-outside traffic flows.</t>
  </si>
  <si>
    <t xml:space="preserve">Forwarding of decrypted content to WildFire has been enabled. </t>
  </si>
  <si>
    <t xml:space="preserve">Forwarding of decrypted content to WildFire has not been enabled. </t>
  </si>
  <si>
    <t>5.4</t>
  </si>
  <si>
    <t>As encrypted Internet traffic continues to proliferate, WildFire becomes less effective unless it is allowed to act on decrypted content. For example, if a user downloads a malicious pdf over SSL, WildFire can only provide analysis if 1) the session is decrypted by the firewall and 2) forwarding of decrypted content is enabled. In today's internet, roughly 70-80% of all user traffic is encrypted. If Wildfire is not configured to analyze encrypted content, the effectiveness of Wildfire is drastically reduced.</t>
  </si>
  <si>
    <t>Navigate to `Device &gt; Setup &gt; Content-ID &gt; Content-ID Settings`.
Set `Allow forwarding of decrypted content` to be checked.
Note that SSL Forward Proxy must be configured for this setting to be effective.</t>
  </si>
  <si>
    <t>Enable forwarding of decrypted content to WildFire is enabled. One method to achieve the recommended state is to execute the following:
Navigate to `Device &gt; Setup &gt; Content-ID &gt; Content-ID Settings`.
Set `Allow forwarding of decrypted content` to be checked.
Note that SSL Forward Proxy must be configured for this setting to be effective.</t>
  </si>
  <si>
    <t xml:space="preserve">To close this finding, please provide a copy of the content-ID settings file with the agency's CAP. </t>
  </si>
  <si>
    <t>Ensure all WildFire session information settings are enabled</t>
  </si>
  <si>
    <t>Enable all options under Session Information Settings for WildFire.</t>
  </si>
  <si>
    <t xml:space="preserve">WildFire session information has been enabled. </t>
  </si>
  <si>
    <t xml:space="preserve">WildFire session information settings are not enabled. </t>
  </si>
  <si>
    <t>HSI28</t>
  </si>
  <si>
    <t>HSI28: Security alerts are not disseminated to agency personnel</t>
  </si>
  <si>
    <t>5.5</t>
  </si>
  <si>
    <t>Permitting the firewall to send all of this information to WildFire creates more detailed reports, thereby making the process of tracking down potentially infected devices more efficient. This could prevent an infected system from further infecting the environment. Environments with security policies restricting sending this data to the WildFire cloud can instead utilize an on-premises WildFire appliance. In addition, risk can be analyzed in the context of the destination host and user account, either during analysis or during incident response.</t>
  </si>
  <si>
    <t>Navigate to `Device &gt; Setup &gt; WildFire &gt; Session Information Settings`.
Set every option to be enabled.</t>
  </si>
  <si>
    <t>Enable all WildFire session information settings. One method to achieve the recommended state is to execute the following:
Navigate to `Device &gt; Setup &gt; WildFire &gt; Session Information Settings`.
Set every option to be enabled.</t>
  </si>
  <si>
    <t>Ensure alerts are enabled for malicious files detected  by WildFire</t>
  </si>
  <si>
    <t>Configure WildFire to send an alert when a malicious or greyware file is detected. This alert could be sent by whichever means is preferable, including email, SNMP trap, or syslog message.
Alternatively, configure the WildFire cloud to generate alerts for malicious files. The cloud can generate alerts in addition to or instead of the local WildFire implementation. Note that the destination email address of alerts configured in the WildFire cloud portal is tied to the logged in account, and cannot be modified. Also, new systems added to the WildFire cloud portal will not be automatically set to email alerts.</t>
  </si>
  <si>
    <t>Malicious file detection alerts have been enabled in WildFire.</t>
  </si>
  <si>
    <t>Malicious file detection alerts have not been enabled in WildFire.</t>
  </si>
  <si>
    <t>5.6</t>
  </si>
  <si>
    <t>WildFire analyzes files that have already been downloaded and possibly executed. A WildFire verdict of malicious indicates that a computer could already be infected. In addition, because WildFire only analyzes files it has not already seen that were not flagged by the firewall’s antivirus filter, files deemed malicious by WildFire are more likely to evade detection by desktop antivirus products.</t>
  </si>
  <si>
    <t>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</si>
  <si>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Enable alerts for malicious files detected by WildFire. One method to accomplish the recommendation is to perform the following commands:
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</si>
  <si>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 xml:space="preserve">To close this finding, please provide a copy of the server profile settings with the agency's CAP. </t>
  </si>
  <si>
    <t xml:space="preserve">The WildFire Update Scheduler has been set to download and install updates every 1 minute. </t>
  </si>
  <si>
    <t xml:space="preserve">The WildFire Update Scheduler has not been set to download and install updates every 1 minute. </t>
  </si>
  <si>
    <t>Set 'WildFire Update Schedule' to download and install updates every minute. One method to achieve the recommended state is to execute the following:
Navigate to `Device &gt; Dynamic Updates &gt; WildFire Update Schedule`.
Set `Action` to `Download and Install`.
Set `Recurrence` to `Every Minute`.</t>
  </si>
  <si>
    <t>To close this finding, please provide a copy of the wildfire update scheduler settings with the agency's CAP.</t>
  </si>
  <si>
    <t>At least one antivirus profile has been set to block on all decoders except 'imap' and 'pop3.'</t>
  </si>
  <si>
    <t>An antivirus profile has not been set to block on all decoders except imap and pop3.</t>
  </si>
  <si>
    <t>6</t>
  </si>
  <si>
    <t>6.1</t>
  </si>
  <si>
    <t>Antivirus signatures produce low false positives. By blocking any detected malware through the specified decoders, the threat of malware propagation through the firewall is greatly reduced. It is recommended to mitigate malware found in pop3 and imap through a dedicated antivirus gateway. Due to the nature of the pop3 and imap protocols, the firewall is not able to block only a single email message containing malware. Instead, the entire session would be terminated, potentially affecting benign email messages.</t>
  </si>
  <si>
    <t>Set antivirus profiles to block on all decoders except 'imap' and 'pop3'. One method to achieve the recommended state is to execute the following:
Navigate to `Objects &gt; Security Profiles &gt; Antivirus.`
Set antivirus profiles to have all decoders set to `block` for both `Action` and `Wildfire Action`. If `imap` and `pop3` are required in the organization, set the `imap` and `pop3` decoders to `alert` for both `Action` and `Wildfire Action`.</t>
  </si>
  <si>
    <t>To close this finding, please provide a copy of the antivirus profiles settings with the agency's CAP.</t>
  </si>
  <si>
    <t>Ensure a secure antivirus profile is applied to all relevant security policies</t>
  </si>
  <si>
    <t>Create a secure antivirus profile and apply it to all security policies that could pass HTTP, SMTP, IMAP, POP3, FTP, or SMB traffic. The antivirus profile may be applied to the security policies directly or through a profile group.</t>
  </si>
  <si>
    <t xml:space="preserve">A secure antivirus profile has been applied to all relevant security policies. </t>
  </si>
  <si>
    <t xml:space="preserve">A secure antivirus profile has not been applied to all relevant security policies. </t>
  </si>
  <si>
    <t>6.2</t>
  </si>
  <si>
    <t>By applying a secure antivirus profile to all applicable traffic, the threat of malware propagation through the firewall is greatly reduced. Without an antivirus profile assigned to any potential hostile zone, the first protection in the path against malware is removed, leaving in most cases only the desktop endpoint protection application to detect and remediate any potential malware.</t>
  </si>
  <si>
    <t>Navigate to `Policies &gt; Security `.
For each policy, navigate to `[Policy Name] &gt; Actions`
Set an `Antivirus profile` or a `Profile Group` containing an AV profile for each security policy passing traffic - regardless of protocol.</t>
  </si>
  <si>
    <t>Apply a secure antivirus profile to all relevant security policies. One method to achieve the recommended state is to execute the following:
Navigate to `Policies &gt; Security `.
For each policy, navigate to `[Policy Name] &gt; Actions`
Set an `Antivirus profile` or a `Profile Group` containing an AV profile for each security policy passing traffic - regardless of protocol</t>
  </si>
  <si>
    <t xml:space="preserve">To close this finding, please provide a copy of the security profiles settings with the agency's CAP. </t>
  </si>
  <si>
    <t>Ensure an anti-spyware profile is configured to block on all spyware severity levels, categories, and threats</t>
  </si>
  <si>
    <t>If a single rule exists within the anti-spyware profile, configure it to block on any spyware severity level, any category, and any threat. If multiple rules exist within the anti-spyware profile, ensure all spyware categories, threats, and severity levels are set to be blocked. Additional rules may exist for packet capture or exclusion purposes.</t>
  </si>
  <si>
    <t>An anti-spyware profile has been configured to block all spyware severity levels, categories, and threats.</t>
  </si>
  <si>
    <t>An anti-spyware profile has not been configured to block all spyware severity levels, categories, and threats.</t>
  </si>
  <si>
    <t>6.3</t>
  </si>
  <si>
    <t>Requiring a blocking policy for all spyware threats, categories, and severities reduces the risk of spyware traffic from successfully exiting the organization. Without an anti-spyware profile assigned to any potential hostile zone, the first protection in the path against malware is removed, leaving in most cases only the desktop endpoint protection application to detect and remediate any potential spyware.</t>
  </si>
  <si>
    <t>Configure an anti-spyware profile to block on all spyware severity levels, categories, and threats. One method to achieve the recommended state is to execute the following:
Navigate to `Objects &gt; Security Profiles &gt; Anti-Spyware`.
Set a rule within the anti-spyware profile that is configured to perform the `Block Action` on `any Severity` level, `any Category`, and `any Threat Name`.</t>
  </si>
  <si>
    <t>To close this finding, please provide a copy of the anti-spyware profile settings with the agency's CAP.</t>
  </si>
  <si>
    <t>Ensure DNS sinkholing is configured on all anti-spyware profiles in use</t>
  </si>
  <si>
    <t>Configure DNS sinkholing for all anti-spyware profiles in use. All internal requests to the selected sinkhole IP address must traverse the firewall. Any device attempting to communicate with the DNS sinkhole IP address should be considered infected.</t>
  </si>
  <si>
    <t xml:space="preserve">DNS sinkholing has been configured on all anti-spyware profiles. </t>
  </si>
  <si>
    <t xml:space="preserve">DNS sinkholing has not been configured on all anti-spyware profiles. </t>
  </si>
  <si>
    <t>6.4</t>
  </si>
  <si>
    <t>DNS sinkholing helps to identify infected clients by spoofing DNS responses for malware domain queries. Without sinkholing, the DNS server itself may be seen as infected, while the truly infected device remains unidentified. In addition, sinkholing also ensures that DNS queries that might be indicators of compromise do not transit the internet, where they could be potentially used to negatively impact the "ip reputation" of the organization's internet network subnets.</t>
  </si>
  <si>
    <t>Configure DNS sinkholing on all anti-spyware profiles in use. One method to achieve the recommended state is to execute the following:
Navigate to `Objects &gt; Security Profiles &gt; Anti-Spyware`.
Within the each anti-spyware profile, under its `DNS Signatures` tab, set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</si>
  <si>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6.5</t>
  </si>
  <si>
    <t>Ensure a secure anti-spyware profile is applied to all security policies permitting traffic to the Internet</t>
  </si>
  <si>
    <t>Create one or more anti-spyware profiles and collectively apply them to all security policies permitting traffic to the Internet. The anti-spyware profiles may be applied to the security policies directly or through a profile group.</t>
  </si>
  <si>
    <t xml:space="preserve">A secure anti-spyware profile has been applied to all security policies permitting traffic to the Internet. </t>
  </si>
  <si>
    <t xml:space="preserve">A secure anti-spyware profile has not been applied to all security policies permitting traffic to the Internet. </t>
  </si>
  <si>
    <t>HSI3</t>
  </si>
  <si>
    <t>HSI3: System is not monitored for threats</t>
  </si>
  <si>
    <t>6.6</t>
  </si>
  <si>
    <t>By applying secure anti-spyware profiles to all applicable traffic, the threat of sensitive data exfiltration or command-and-control traffic successfully passing through the firewall is greatly reduced. Anti-spyware profiles are not restricted to particular protocols like antivirus profiles, so anti-spyware profiles should be applied to all security policies permitting traffic to the Internet. Assigning an anti-spyware profile to each trusted zone will quickly and easily identify trusted hosts that have been infected with spyware, by identifying the infection from their outbound network traffic. In addition, that outbound network traffic will be blocked by the profile.</t>
  </si>
  <si>
    <t>Navigate to `Objects &gt; Security Profiles &gt; Anti-Spyware`.
Also navigate to `Policies &gt; Security`.
Set one or more anti-spyware profiles to collectively apply to all inside to outside traffic from any address to any address and any application and service.</t>
  </si>
  <si>
    <t>Apply a secure anti-spyware profile to all security policies permitting traffic to the Internet. One method to achieve the recommended state is to execute the following:
Navigate to `Objects &gt; Security Profiles &gt; Anti-Spyware`.
Also navigate to `Policies &gt; Security`.
Set one or more anti-spyware profiles to collectively apply to all inside to outside traffic from any address to any address and any application and service.</t>
  </si>
  <si>
    <t>Ensure a Vulnerability Protection Profile is set to block attacks against critical and high vulnerabilities, and set to default on medium, low, and informational vulnerabilities</t>
  </si>
  <si>
    <t>Configure a Vulnerability Protection Profile set to block attacks against any critical or high vulnerabilities, at minimum, and set to default on any medium, low, or informational vulnerabilities. Configuring an alert action for low and informational, instead of default, will produce additional information at the expense of greater log utilization.</t>
  </si>
  <si>
    <t>A Vulnerability Protection Profile has been set to block attacks against critical and high vulnerabilities, and set to default on medium, low, and informational vulnerabilities</t>
  </si>
  <si>
    <t>A Vulnerability Protection Profile has not been set to block attacks against critical and high vulnerabilities, and set to default on medium, low, and informational vulnerabilities.</t>
  </si>
  <si>
    <t>6.7</t>
  </si>
  <si>
    <t>A Vulnerability Protection Profile helps to protect assets by alerting on, or blocking, network attacks. The default action for attacks against many critical and high vulnerabilities is to only alert on the attack - not to block.</t>
  </si>
  <si>
    <t>Navigate to `Objects &gt; Security Profiles &gt; Vulnerability Protection`.
Set a Vulnerability Protection Profile to block attacks against any critical or high vulnerabilities (minimum), and to default on attacks against any medium, low, or informational vulnerabilities.</t>
  </si>
  <si>
    <t>Set a Vulnerability Protection Profile to block attacks against critical and high vulnerabilities, and set to default on medium, low, and informational vulnerabilities. One method to achieve the recommended state is to execute the following:
Navigate to `Objects &gt; Security Profiles &gt; Vulnerability Protection`.
Set a Vulnerability Protection Profile to block attacks against any critical or high vulnerabilities (minimum), and to default on attacks against any medium, low, or informational vulnerabilities.</t>
  </si>
  <si>
    <t>To close this finding, please provide a copy/ screenshot showing the vulnerability protection profile settings with the agency's CAP.</t>
  </si>
  <si>
    <t>Ensure a secure Vulnerability Protection Profile is applied to all security rules allowing traffic</t>
  </si>
  <si>
    <t>For any security rule allowing traffic, apply a securely configured Vulnerability Protection Profile. Careful analysis of the target environment should be performed before implementing this configuration, as outlined by PAN’s “Threat Prevention Deployment Tech Note” in the references section.</t>
  </si>
  <si>
    <t>A secure Vulnerability Protection Profile has been applied to all security rules allowing traffic</t>
  </si>
  <si>
    <t>A secure Vulnerability Protection Profile has not been applied to all security rules allowing traffic.</t>
  </si>
  <si>
    <t>6.8</t>
  </si>
  <si>
    <t>A Vulnerability Protection Profile helps to protect assets by alerting on, or blocking network attacks. By applying a secure Vulnerability Protection Profile to all security rules permitting traffic, all network traffic traversing the firewall will be inspected for attacks. This protects both organizational assets from attack and organizational reputation from damage.
Note that encrypted sessions do not allow for complete inspection.</t>
  </si>
  <si>
    <t>Navigate to `Policies &gt; Security`.
For each Policy, under the `Actions` tab, select `Vulnerability Protection`.
Set it to use either the 'Strict' or the 'Default' profile, or a custom profile that complies with the organization's policies, legal and regulatory requirements.</t>
  </si>
  <si>
    <t>Apply a secure Vulnerability Protection Profile to all security rules allowing traffic. One method to achieve the recommended state is to execute the following:
Navigate to `Policies &gt; Security`.
For each Policy, under the `Actions` tab, select `Vulnerability Protection`.
Set it to use either the 'Strict' or the 'Default' profile, or a custom profile that complies with the organization's policies, legal and regulatory requirements.</t>
  </si>
  <si>
    <t>Ensure that PAN-DB URL Filtering is used</t>
  </si>
  <si>
    <t>PAN-DB URL Filtering has been enabled.</t>
  </si>
  <si>
    <t>PAN-DB URL Filtering has not been enabled.</t>
  </si>
  <si>
    <t>6.9</t>
  </si>
  <si>
    <t>Navigate to `Device &gt; Licenses`.
Click on `PAN-DB URL Filtering`.
Set `Active` to `Yes`.</t>
  </si>
  <si>
    <t>Enable PAN-DB URL Filtering. One method to achieve the recommended state is to execute the following:
Navigate to `Device &gt; Licenses`.
Click on `PAN-DB URL Filtering`.
Set `Active` to `Yes`.</t>
  </si>
  <si>
    <t xml:space="preserve">To close this finding, please provide a screenshot showing the PAN-DB URL filtering settings with the agency's CAP. </t>
  </si>
  <si>
    <t>Ensure that URL Filtering uses the action of “block” or “override” on the &lt;enterprise approved value&gt; URL categories</t>
  </si>
  <si>
    <t>Ideally, deciding which URL categories to block, and which to allow, is a joint effort between IT and another entity of authority within an organization—such as the legal department or administration. For most organizations, blocking or requiring an override on the following categories represents a minimum baseline: adult, hacking, command-and-control, copyright-infringement, extremism, malware, phishing, proxy-avoidance-and-anonymizers, and parked. Some organizations may add "unknown" and "dynamic-dns" to this list, at the expense of some support calls on those topics.</t>
  </si>
  <si>
    <t>URL Filtering is currently using the action of "block" or "override" on the &lt;enterprise approved value&gt; URL categories.</t>
  </si>
  <si>
    <t>URL Filtering is not currently using the action of "block" or "override" on the &lt;enterprise approved value&gt; URL categories.</t>
  </si>
  <si>
    <t>6.10</t>
  </si>
  <si>
    <t>Certain URL categories pose a technology-centric threat, such as command-and-control, copyright-infringement, extremism, malware, phishing, proxy-avoidance-and-anonymizers, and parked. Users visiting websites in these categories, many times unintentionally, are at greater risk of compromising the security of their system. Other categories, such as adult, may pose a legal liability and will be blocked for those reasons.</t>
  </si>
  <si>
    <t>Navigate to `Objects &gt; Security Profiles &gt; URL Filtering`.
Set a URL filter so that all URL categories designated by the organization are listed.
Navigate to the `Actions` tab. 
Set the action to `Block`.</t>
  </si>
  <si>
    <t>Set URL Filtering to use the action of “block” or “override” on the &lt;enterprise approved value&gt; URL categories. One method to achieve the recommended state is to execute the following:
Navigate to `Objects &gt; Security Profiles &gt; URL Filtering`.
Set a URL filter so that all URL categories designated by the organization are listed.
Navigate to the `Actions` tab. 
Set the action to `Block`.</t>
  </si>
  <si>
    <t xml:space="preserve">To close this finding, please provide a screenshot showing the URL filtering settings with the agency's CAP. </t>
  </si>
  <si>
    <t>Ensure that access to every URL is logged</t>
  </si>
  <si>
    <t>URL filters should not specify any categories as `Allow Categories`.</t>
  </si>
  <si>
    <t>Access to every URL is being logged.</t>
  </si>
  <si>
    <t>Access to every URL is not being logged.</t>
  </si>
  <si>
    <t>6.11</t>
  </si>
  <si>
    <t>Setting a URL filter to have one or more entries under Allow Categories will cause no log entries to be produced in the URL Filtering logs for access to URLs in those categories. For forensic, legal, and HR purposes, it is advisable to log access to every URL. In many cases failure to log all URL access is a violation of corporate policy, legal requirements or regulatory requirements.</t>
  </si>
  <si>
    <t>Ensure that access to every URL is logged. One method to achieve the recommended state is to execute the following:
Navigate to `Objects &gt; Security Profiles &gt; URL Filtering`.
For each permitted category, set the `Site Access` action to `alert`.</t>
  </si>
  <si>
    <t>Ensure all HTTP Header Logging options are enabled</t>
  </si>
  <si>
    <t xml:space="preserve">All HTTP Header Logging options have been enabled. </t>
  </si>
  <si>
    <t xml:space="preserve">All HTTP Header Logging options have not been enabled. </t>
  </si>
  <si>
    <t>6.12</t>
  </si>
  <si>
    <t>Enable all HTTP Header Logging options. One method to achieve the recommended state is to execute the following:
Navigate to `Objects &gt; Security Profiles &gt; URL Filtering &gt; URL Filtering Profile &gt; URL Filtering Settings`.
Set the following four settings:
Log container page only box is un-checked
Check the `User-Agent` box
Check the `Referer` box
Check the `X-Forwarded-For` box.</t>
  </si>
  <si>
    <t>Ensure secure URL filtering is enabled for all security policies allowing traffic to the Internet</t>
  </si>
  <si>
    <t>Apply a secure URL filtering profile to all security policies permitting traffic to the Internet. The URL Filtering profile may be applied to the security policies directly or through a profile group.</t>
  </si>
  <si>
    <t>Secure URL filtering has been enabled for all security policies allowing traffic to the Internet</t>
  </si>
  <si>
    <t>Secure URL filtering has not been enabled for all security policies allowing traffic to the Internet.</t>
  </si>
  <si>
    <t>6.13</t>
  </si>
  <si>
    <t>URL Filtering policies dramatically reduce the risk of users visiting malicious or inappropriate websites. In addition, a complete URL history log for all devices is invaluable when performing forensic analysis in the event of a security incident. Applying complete and approved URL filtering to outbound traffic is a frequent requirement in corporate policies, legal requirements or regulatory requirements.</t>
  </si>
  <si>
    <t>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</si>
  <si>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Enable secure URL filtering for all security policies allowing traffic to the Internet. One method to achieve the recommended state is to execute the following:
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</si>
  <si>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Ensure alerting after a threshold of credit card or Social Security numbers is detected is enabled</t>
  </si>
  <si>
    <t>This guideline is highly specific to an organization. While blocking of credit card or Social Security numbers will not occur with the recommended settings below, careful tuning is also recommended.</t>
  </si>
  <si>
    <t>An alert is currently being generated after a threshold of credit card or Social Security numbers is detected.</t>
  </si>
  <si>
    <t>An alert is not currently being generated after a threshold of credit card or Social Security numbers is detected.</t>
  </si>
  <si>
    <t>6.14</t>
  </si>
  <si>
    <t>Credit card and Social Security numbers are sensitive, and should never traverse an organization’s Internet connection in clear text. Passing sensitive data within an organization should also be avoided whenever possible. Detecting and blocking known sensitive information is a basic protection against a data breach or data loss. Not implementing these defenses can lead to loss of regulatory accreditation (such as PCI, HIPAA etc), or can lead to legal action from injured parties or regulatory bodies.</t>
  </si>
  <si>
    <t>Enable an alert after a threshold of credit card or Social Security numbers is detected. One method to accomplish the recommendation is to perform the following commands:
Navigate to `Objects &gt; Security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</si>
  <si>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 xml:space="preserve">To close this finding, please provide a copy/ screenshot of the data filtering profile settings with the agency's CAP.  </t>
  </si>
  <si>
    <t>Ensure a secure Data Filtering profile is applied to all security policies allowing traffic to or from the Internet</t>
  </si>
  <si>
    <t>Create a secure Data Filtering profile and apply it to all security policies permitting traffic to or from the Internet. The Data Filtering profile may be applied to security policies directly or through a profile group.</t>
  </si>
  <si>
    <t>A secure Data Filtering profile has been applied to all security policies allowing traffic to or from the Internet.</t>
  </si>
  <si>
    <t>A secure Data Filtering profile has not been applied to all security policies allowing traffic to or from the Internet.</t>
  </si>
  <si>
    <t>HCM25</t>
  </si>
  <si>
    <t>HCM25: Zoning has not been configured appropriately</t>
  </si>
  <si>
    <t>6.15</t>
  </si>
  <si>
    <t>A Data Filtering profile helps prevent certain types of sensitive information from traversing an organization’s Internet connection, especially in clear text. Detecting and blocking known sensitive information is a basic protection against a data breach or data loss. Not implementing these defenses can lead to loss of regulatory accreditation (such as PCI, HIPAA etc), or can lead to legal action from injured parties or regulatory bodies.
Before starting, be very aware that Data Filtering will often block data that you didn't anticipate, false positives will definitely occur. Even the prebuilt filters will frequently match on unintended data in files or websites. Work very closely with your user community to ensure that required data is blocked or alerted on, but a minimum of false positive blocks occur. As false positives occur, ensure that your user community has a clear and timely procedure to get the configuration updated.</t>
  </si>
  <si>
    <t>Ensure a secure Data Filtering profile is applied to all security policies allowing traffic to or from the Internet. One method to achieve the recommended state is to execute the following:
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</si>
  <si>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Ensure that a Zone Protection Profile with an enabled SYN Flood Action of SYN Cookies is attached to all untrusted zones</t>
  </si>
  <si>
    <t>A Zone Protection Profile with an enabled SYN Flood Action of SYN Cookies has been attached to all untrusted zones.</t>
  </si>
  <si>
    <t>A Zone Protection Profile with an enabled SYN Flood Action of SYN Cookies has not been attached to all untrusted zones.</t>
  </si>
  <si>
    <t>Protecting resources and the firewall itself against DoS/DDoS attacks requires a layered approach. Firewalls alone cannot mitigate all DoS attacks, however, many attacks can be successfully mitigated. Utilizing SYN Cookies helps to mitigate SYN flood attacks, where the CPU and/or memory buffers of the victim device become overwhelmed by incomplete TCP sessions. SYN Cookies are preferred over Random Early Drop.</t>
  </si>
  <si>
    <t>Ensure that a Zone Protection Profile with an enabled SYN Flood Action of SYN Cookies is attached to all untrusted zones. One method to achieve the recommended state is to execute the following: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</si>
  <si>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Ensure that all zones have Zone Protection Profiles with all Reconnaissance Protection settings enabled, tuned, and set to appropriate actions</t>
  </si>
  <si>
    <t>Enable all three scan options in a Zone Protection profile. Do not configure an action of Allow for any scan type. The exact interval and threshold values must be tuned to the specific environment. Less aggressive settings are typically appropriate for trusted zones, such as setting an action of alert for all scan types.
Attach appropriate Zone Protection profiles meeting these criteria to all zones. Separate Zone Protection profiles for trusted and untrusted zones is a best practice.</t>
  </si>
  <si>
    <t>All zones have Zone Protection Profiles with all Reconnaissance Protection settings enabled, tuned, and set to appropriate actions.</t>
  </si>
  <si>
    <t>All zones do not have Zone Protection Profiles with all Reconnaissance Protection settings enabled, tuned, and set to appropriate actions.</t>
  </si>
  <si>
    <t>6.18</t>
  </si>
  <si>
    <t>Port scans and host sweeps are common in the reconnaissance phase of an attack. Bots scouring the Internet in search of a vulnerable target may also scan for open ports and available hosts. Reconnaissance Protection will allow for these attacks to be either alerted on or blocked altogether.</t>
  </si>
  <si>
    <t>Ensure that all zones have Zone Protection Profiles with all Reconnaissance Protection settings enabled, tuned, and set to appropriate actions. One method to achieve the recommended state is to execute the following:
Navigate to `Network &gt; Network Profiles &gt; Zone Protection &gt; Zone Protection Profile &gt; Reconnaissance Protection`.
Set `TCP Port Scan` to `enabled`, its Action to `block-ip`, its Interval to `5`, and its Threshold to `20`.
Set `Host Sweep` to `enabled`, its Action to `block`, its Interval to `10`, and its Threshold to `30`.
Set `UDP Port Scan` to `enabled`, its Action to `alert`, its Interval to `10`, and its Threshold to `20`..</t>
  </si>
  <si>
    <t>Ensure all zones have Zone Protection Profiles that drop specially crafted packets</t>
  </si>
  <si>
    <t>For all zones, attach a Zone Protection Profile that is configured to drop packets with a spoofed IP address or a mismatched overlapping TCP segment, and packets with malformed, strict source routing, or loose source routing IP options set.</t>
  </si>
  <si>
    <t>All zones have Zone Protection Profiles that drop specially crafted packets.</t>
  </si>
  <si>
    <t>All zones do not have Zone Protection Profiles that drop specially crafted packets.</t>
  </si>
  <si>
    <t>6.19</t>
  </si>
  <si>
    <t>Using specially crafted packets, an attacker may attempt to evade or diminish the effectiveness of network security devices. Enabling the options in this recommendation lowers the risk of these attacks.</t>
  </si>
  <si>
    <t>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</si>
  <si>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all zones have Zone Protection Profiles that drop specially crafted packets. One method to achieve the recommended state is to execute the following: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</si>
  <si>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that User Credential Submission uses the action of “block” or “continue” on the URL categories</t>
  </si>
  <si>
    <t>Ideally user names and passwords user within an organization are not used with third party sites. Some sanctioned SAS applications may have connections to the corporate domain, in which case they will need to be exempt from the user credential submission policy through a custom URL category.</t>
  </si>
  <si>
    <t>User Credential Submission use the action of "block" or "continue" on the URL categories</t>
  </si>
  <si>
    <t>User Credential Submission does not use the action of "block" or "continue" on the URL categories.</t>
  </si>
  <si>
    <t>HSC1</t>
  </si>
  <si>
    <t>HSC1: FTI is not encrypted in transit</t>
  </si>
  <si>
    <t>6.20</t>
  </si>
  <si>
    <t>Preventing users from having the ability to submit their corporate credentials to the Internet could stop credential phishing attacks and the potential that a breach at a site where a user reused credentials could lead to a credential stuffing attack.</t>
  </si>
  <si>
    <t>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</si>
  <si>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Set Parameter: Ensure that User Credential Submission uses the action of “block” or “continue” on the URL categories. One method to achieve the recommended state is to execute the following:
Navigate to `Objects &gt; Security Profiles &gt; URL Filtering`.
Choose the `Categories` tab. Set the Set Parameter: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</si>
  <si>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Ensure application security policies exist when allowing traffic from an untrusted zone to a more trusted zone</t>
  </si>
  <si>
    <t>When permitting traffic from an untrusted zone, such as the Internet or guest network, to a more trusted zone, such as a DMZ segment, create security policies specifying which specific applications are allowed. 
**Enhanced Security Recommendation: **
Require specific application policies when allowing `any` traffic, regardless of the trust level of a zone. Do not rely solely on port permissions. This may require SSL interception, and may also not be possible in all environments.</t>
  </si>
  <si>
    <t xml:space="preserve">An application security policy exist when allowing traffic from an untrusted zone to a more trusted zone. </t>
  </si>
  <si>
    <t xml:space="preserve">An application security policy does not exist when allowing traffic from an untrusted zone to a more trusted zone. </t>
  </si>
  <si>
    <t>7</t>
  </si>
  <si>
    <t>7.1</t>
  </si>
  <si>
    <t>To avoid unintentionally exposing systems and services, rules allowing traffic from untrusted zones to trusted zones should be as specific as possible. Application-based rules, as opposed to service/port rules, further tighten what traffic is allowed to pass.
Similarly, traffic from trusted to untrusted networks should have a security policy set, with application-based rules. A "catch-all" rule that allows all applications will also allow malware traffic. The goal should be to understand both inbound and outbound traffic, permit what is known, and block all other traffic.</t>
  </si>
  <si>
    <t>Ensure application security policies exist when allowing traffic from an untrusted zone to a more trusted zone. One method to accomplish the recommendation is to perform the following commands:
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
Set these values for Policies on all Interfaces, for traffic in all directions. For each `Security Policy`, set the `Application` and `Service` values to match the exposed application.</t>
  </si>
  <si>
    <t>Ensure 'Service setting of ANY' in a security policy allowing traffic does not exist</t>
  </si>
  <si>
    <t>Create security policies specifying application-default for the Service setting, in addition to the specific ports desired. The Service setting of `any` should not be used for any policies that allow traffic.</t>
  </si>
  <si>
    <t>The 'Service setting of ANY' option in a security policy allowing traffic does not exist.</t>
  </si>
  <si>
    <t>The Service setting of ANY option in a security policy allowing traffic does exist.</t>
  </si>
  <si>
    <t>7.2</t>
  </si>
  <si>
    <t>App-ID requires a number of packets to traverse the firewall before an application can be identified and either allowed or dropped. Due to this behavior, even when an application is defined in a security policy, a service setting of `any` may allow a device in one zone to perform ports scans on IP addresses in a different zone. In addition, this recommendation helps to avoid an App-ID cache pollution attack.
Because of how App-ID works, configuring the service setting to "Any" allows some initial traffic to reach the target host before App-ID can recognize and appropriately restrict the traffic. Setting the Service Setting to application specific at least restricts the traffic to the target applications or protocols for that initial volume of traffic.</t>
  </si>
  <si>
    <t>Ensure 'Service setting of ANY' in a security policy allowing traffic does not exist. One method to achieve the recommended state is to execute the following:
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</si>
  <si>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Ensure 'Security Policy' denying any/all traffic to/from IP addresses on Trusted Threat Intelligence Sources Exists</t>
  </si>
  <si>
    <t>7.3</t>
  </si>
  <si>
    <t>Creating rules that block traffic to/from known malicious sites from Trusted Threat Intelligence Sources protects you against IP addresses that Palo Alto Networks has proven to be used almost exclusively to distribute malware, initiate command-and-control activity, and launch attacks.</t>
  </si>
  <si>
    <t>Ensure 'Security Policy' denying any/all traffic to/from IP addresses on Trusted Threat Intelligence Sources Exists. One method to accomplish the recommendation is to perform the following commands:
Navigate to `Policies &gt; Security`
Create a Security Policy similar to: 
`General` tab: `Name` set to `Deny to Malicious IP` 
`Source` tab: `Source Zone` set to `Any`, 
`Destination` tab: `Destination Zone` set to `Any`, `Destination Address` set to `Palo Alto Networks - Known malicious IP addresses`
`Application` tab: `Application` set to `Any`
`Service/URL Category` tab: `Service` set to `Any`
`Actions` tab: `Action` set to `Block`, `Profile Type` set to `None`
Create a Security Policy similar to with: 
`General` tab: `Name` set to `Deny from Malicious IP` 
`Source` tab: `Source Zone` set to `Any`, `Source Address` set to `Palo Alto Networks - Known malicious IP addresses` 
`Destination` tab: `Destination Zone` set to `Any`
`Application` tab: `Application` set to `Any`
`Service/URL Category` tab: `Service` set to `Any`
`Actions` tab: `Action` set to `Block`, `Profile Type` set to `None`
Note: This recommendation requires a Palo Alto "Active Threat License".</t>
  </si>
  <si>
    <t>Ensure 'SSL Forward Proxy Policy' for traffic destined to the Internet is configured</t>
  </si>
  <si>
    <t>Configure SSL Forward Proxy for all traffic destined to the Internet. In most organizations, including all categories except `financial-services`, `government` and `health-and-medicine` is recommended.</t>
  </si>
  <si>
    <t xml:space="preserve">The 'SSL Forward Proxy Policy' option has been properly configured. </t>
  </si>
  <si>
    <t xml:space="preserve">The SSL Forward Proxy Policy option has not been properly configured. </t>
  </si>
  <si>
    <t>8</t>
  </si>
  <si>
    <t>8.1</t>
  </si>
  <si>
    <t>Navigate to `Policies &gt; Decryption`.
Create a Policy for all traffic destined to the Internet. This Policy should include: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all `URL Category` entries should be included except `financial-services`, `government` and `health-and-medicine` (this list may vary depending on your organization and its policies).
- `Options` tab: `Type` set to `SSL Forward Proxy`</t>
  </si>
  <si>
    <t>Configure 'SSL Forward Proxy Policy' for traffic destined to the Internet. One method to accomplish the recommendation is to perform the following commands:
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</si>
  <si>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 xml:space="preserve">To close this finding, please provide a copy/screenshot of the decryption settings with the agency's CAP. </t>
  </si>
  <si>
    <t>Ensure 'SSL Inbound Inspection' is required for all untrusted traffic destined for servers using SSL or TLS</t>
  </si>
  <si>
    <t>Configure SSL Inbound Inspection for all untrusted traffic destined for servers using SSL or TLS.</t>
  </si>
  <si>
    <t>SSL Inbound Inspection has been required for all untrusted traffic destined for servers using SSL or TLS.</t>
  </si>
  <si>
    <t>SSL Inbound Inspection has not been required for all untrusted traffic destined for servers using SSL or TLS.</t>
  </si>
  <si>
    <t>8.2</t>
  </si>
  <si>
    <t>Without SSL Inbound Inspection, the firewall is not able to protect SSL or TLS-enabled webservers against many threats.</t>
  </si>
  <si>
    <t>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</si>
  <si>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Ensure 'SSL Inbound Inspection' is required for all untrusted traffic destined for servers using SSL or TLS. One method to accomplish the recommendation is to perform the following commands:
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 `Options` tab: Type set to `SSL Inbound Inspection`</t>
  </si>
  <si>
    <t>Ensure that the Certificate used for Decryption is Trusted</t>
  </si>
  <si>
    <t>The CA Certificate used for in-line HTTP Man in the Middle should be trusted by target users. For `SSL Forward Proxy` configurations, there are classes of users that need to be considered.
1: Users that are members of the organization, users of machines under control of the organization. For these people and machines, ensure that the CA Certificate is in one of the Trusted CA certificate stores. This is easily done in Active Directory, using Group Policies for instance. A MDM (Mobile Device Manager) can be used to accomplish the same task for mobile devices such as telephones or tablets. Other central management or orchestration tools can be used for Linux or "IoT" (Internet of Things) devices.
2: Users that are not member of the organization - often these are classed as "Visitors" in the policies of the organization. If a public CA Certificate is a possibility for your organization, then that is one approach. A second approach is to not decrypt affected traffic - this is easily done, but leaves the majority of "visitor" traffic uninspected and potentially carrying malicious content. The final approach, and the one most commonly seen, is to use the same certificate as is used for the hosting organization. In this last case, visitors will see a certificate warning, but the issuing CA will be the organization that they are visiting.</t>
  </si>
  <si>
    <t xml:space="preserve">The CA certificate used for Decryption has been trusted. </t>
  </si>
  <si>
    <t xml:space="preserve">The CA certificate used for Decryption has not been trusted. </t>
  </si>
  <si>
    <t>HSC24</t>
  </si>
  <si>
    <t>HSC24: Digital Signatures or PKI certificates are expired or revoked</t>
  </si>
  <si>
    <t>8.3</t>
  </si>
  <si>
    <t>Using a self-signed certificate, or any certificate that generates a warning in the browser, means that members of the organization have no method of determining if they are being presented with a legitimate certificate, or an attacker's "man in the middle' certificate. It also very rapidly teaches members of the organization to bypass all security warnings of this type.</t>
  </si>
  <si>
    <t>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 Navigate to `Device &gt; Certificate Management &gt; Certificate Profile`.
Set the decryption profile to include the settings described in the `SSL Forward Proxy` guidance in this document</t>
  </si>
  <si>
    <t>Ensure that the Certificate used for Decryption is Trusted. One method to accomplish the recommendation is to perform the following commands:
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</si>
  <si>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To close this finding, please provide a copy/screenshot of the trusted CA certificate used for Decryption with the agency's CAP.</t>
  </si>
  <si>
    <t>PaloAlto10-01</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</si>
  <si>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</si>
  <si>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Configure Interactive logon: Message text for users attempting to log on. One method to achieve the recommended state is to navigate to `Device &gt; Setup &gt; Management &gt; General Settings`.  Set `Login Banner`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</si>
  <si>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PaloAlto10-02</t>
  </si>
  <si>
    <t>Audit Event</t>
  </si>
  <si>
    <t>PaloAlto10-03</t>
  </si>
  <si>
    <t>Configure Syslog logging</t>
  </si>
  <si>
    <t>At least one Syslog entry exists and at least one entry has "All Logs" selected under the User-ID, HIP Match, and IP-Tag profiles.</t>
  </si>
  <si>
    <t>PaloAlto10-04</t>
  </si>
  <si>
    <t>PaloAlto10-05</t>
  </si>
  <si>
    <t>PaloAlto10-06</t>
  </si>
  <si>
    <t>Disable HTTP and Telnet options for the management interface</t>
  </si>
  <si>
    <t>PaloAlto10-07</t>
  </si>
  <si>
    <t>Disable HTTP and Telnet options  for all management profiles</t>
  </si>
  <si>
    <t>HTTP and Telnet options have not been disabled for all management profiles.</t>
  </si>
  <si>
    <t>PaloAlto10-08</t>
  </si>
  <si>
    <t>PaloAlto10-09</t>
  </si>
  <si>
    <t>Password minimum length changed from 12 to 14.</t>
  </si>
  <si>
    <t>PaloAlto10-10</t>
  </si>
  <si>
    <t>PaloAlto10-11</t>
  </si>
  <si>
    <t>PaloAlto10-12</t>
  </si>
  <si>
    <t>PaloAlto10-13</t>
  </si>
  <si>
    <t>PaloAlto10-14</t>
  </si>
  <si>
    <t>PaloAlto10-15</t>
  </si>
  <si>
    <t>New Password has not been set to Differs By Characters' is greater than or equal to 3.</t>
  </si>
  <si>
    <t>PaloAlto10-16</t>
  </si>
  <si>
    <t>PaloAlto10-17</t>
  </si>
  <si>
    <t>Password Profiles weaker than the recommended minimum password complexity settings do not exist.</t>
  </si>
  <si>
    <t>Password Profiles weaker than the recommended minimum password complexity settings do exist.</t>
  </si>
  <si>
    <t>PaloAlto10-18</t>
  </si>
  <si>
    <t>PaloAlto10-19</t>
  </si>
  <si>
    <t>PaloAlto10-20</t>
  </si>
  <si>
    <t>PaloAlto10-21</t>
  </si>
  <si>
    <t>PaloAlto10-22</t>
  </si>
  <si>
    <t>PaloAlto10-23</t>
  </si>
  <si>
    <t>PaloAlto10-24</t>
  </si>
  <si>
    <t>PaloAlto10-25</t>
  </si>
  <si>
    <t>PaloAlto10-26</t>
  </si>
  <si>
    <t>PaloAlto10-27</t>
  </si>
  <si>
    <t>PaloAlto10-28</t>
  </si>
  <si>
    <t>PaloAlto10-29</t>
  </si>
  <si>
    <t>PaloAlto10-30</t>
  </si>
  <si>
    <t>Configure a fully-synchronized High Availability peer</t>
  </si>
  <si>
    <t>PaloAlto10-31</t>
  </si>
  <si>
    <t>PaloAlto10-32</t>
  </si>
  <si>
    <t>PaloAlto10-33</t>
  </si>
  <si>
    <t>PaloAlto10-34</t>
  </si>
  <si>
    <t>PaloAlto10-35</t>
  </si>
  <si>
    <t>PaloAlto10-37</t>
  </si>
  <si>
    <t>Enable WildFire Analysis profile for all security policies</t>
  </si>
  <si>
    <t>PaloAlto10-38</t>
  </si>
  <si>
    <t>Enable forwarding of decrypted content to WildFire</t>
  </si>
  <si>
    <t>PaloAlto10-39</t>
  </si>
  <si>
    <t>Enable all WildFire session information settings</t>
  </si>
  <si>
    <t>PaloAlto10-40</t>
  </si>
  <si>
    <t>Enable alerts for malicious files detected  by WildFire</t>
  </si>
  <si>
    <t>PaloAlto10-41</t>
  </si>
  <si>
    <t>PaloAlto10-42</t>
  </si>
  <si>
    <t>PaloAlto10-43</t>
  </si>
  <si>
    <t>PaloAlto10-44</t>
  </si>
  <si>
    <t>Configure anti-spyware profile  to block on all spyware severity levels, categories, and threats</t>
  </si>
  <si>
    <t>PaloAlto10-45</t>
  </si>
  <si>
    <t>Configure DNS sinkholing on all anti-spyware profiles in use</t>
  </si>
  <si>
    <t>PaloAlto10-47</t>
  </si>
  <si>
    <t>PaloAlto10-48</t>
  </si>
  <si>
    <t>Set Vulnerability Protection Profile to block attacks against critical and high vulnerabilities, and set to default on medium, low, and informational vulnerabilities</t>
  </si>
  <si>
    <t>PaloAlto10-49</t>
  </si>
  <si>
    <t>PaloAlto10-50</t>
  </si>
  <si>
    <t>Configure the device to use PAN-DB URL Filtering instead of BrightCloud.</t>
  </si>
  <si>
    <t>Standard URL filtering provides protection against inappropriate and malicious URLs and IP addresses. PAN-DB URL Filtering is slightly less granular than the BrightCloud URL filtering. However the PAN-DB Filter offers additional malware protection and PAN threat intelligence by using the Wildfire service as an additional input, which is currently not available in the BrightCloud URL Filtering license. This makes the PAN-DB filter more responsive to specific malware "campaigns".</t>
  </si>
  <si>
    <t>PaloAlto10-51</t>
  </si>
  <si>
    <t>PaloAlto10-52</t>
  </si>
  <si>
    <t>PaloAlto10-53</t>
  </si>
  <si>
    <t xml:space="preserve">Enable all HTTP Header Logging options </t>
  </si>
  <si>
    <t>Enable all options (User-Agent, Referer, and X-Forwarded-For) for HTTP header logging.</t>
  </si>
  <si>
    <t>Logging HTTP header information provides additional information in the URL logs, which may be useful during forensic investigations. The User-Agent option logs which browser was used during the web session, which could provide insight to the vector used for malware retrieval. The Referer option logs the source webpage responsible for referring the user to the logged webpage. The X-Forwarded-For option is useful for preserving the user’s source IP address, such as if a user traverses a proxy server prior to the firewall. Un-checking the Log container page only box produces substantially more information about web activity, with the expense of producing far more entries in the URL logs. If this option remains checked, a URL filter log entry showing details of a malicious file download may not exist.</t>
  </si>
  <si>
    <t>PaloAlto10-54</t>
  </si>
  <si>
    <t>Enable secure URL filtering for all security policies allowing traffic to the Internet</t>
  </si>
  <si>
    <t>PaloAlto10-55</t>
  </si>
  <si>
    <t>Enable alerting after a threshold of credit card or Social Security numbers is detected</t>
  </si>
  <si>
    <t>PaloAlto10-56</t>
  </si>
  <si>
    <t>PaloAlto10-57</t>
  </si>
  <si>
    <t>PaloAlto10-58</t>
  </si>
  <si>
    <t>PaloAlto10-59</t>
  </si>
  <si>
    <t>PaloAlto10-60</t>
  </si>
  <si>
    <t>PaloAlto10-61</t>
  </si>
  <si>
    <t>PaloAlto10-62</t>
  </si>
  <si>
    <t>PaloAlto10-63</t>
  </si>
  <si>
    <t>Security Policy denying any/all traffic to/from IP addresses on Trusted Threat Intelligence Sources Exist.</t>
  </si>
  <si>
    <t>Security Policy denying any/all traffic to/from IP addresses on Trusted Threat Intelligence Sources does not Exists.</t>
  </si>
  <si>
    <t>PaloAlto10-64</t>
  </si>
  <si>
    <t>PaloAlto10-65</t>
  </si>
  <si>
    <t>PaloAlto10-66</t>
  </si>
  <si>
    <t>PaloAlto11-01</t>
  </si>
  <si>
    <t>The login banner is not configured in accordance with IRS Publication 1075 requirements.</t>
  </si>
  <si>
    <t>PaloAlto11-02</t>
  </si>
  <si>
    <t xml:space="preserve">Enable Enable Log on High DP Load </t>
  </si>
  <si>
    <t>The High DP Load log on feature is enabled.</t>
  </si>
  <si>
    <t>The Enable Log on DP Load is not enabled.</t>
  </si>
  <si>
    <t>Enable Enable Log on High DP Load. One method to achieve the recommended state is to execute the following:
Navigate to Device &gt; Setup &gt; Management &gt; Logging and Reporting Settings &gt; Log Export and Reporting.
Set the Enable Log on High DP Load box to checked.</t>
  </si>
  <si>
    <t>PaloAlto11-03</t>
  </si>
  <si>
    <t>Configure Syslog logging. One method to achieve the recommended state is to execute the following:
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</si>
  <si>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PaloAlto11-04</t>
  </si>
  <si>
    <t>Set Permitted IP Addresses to those necessary for device management</t>
  </si>
  <si>
    <t xml:space="preserve">Only IP Addresses that are permitted are allowed access. </t>
  </si>
  <si>
    <t>Set Permitted IP Addresses to those necessary for device management. One method to achieve the recommended state is to execute the following:
Navigate to Device &gt; Setup &gt; Interfaces &gt; Management.
Set Permitted IP Addresses to only those necessary for device management for the SSH and HTTPS protocols. If no profile exists, create one that has these addresses set.</t>
  </si>
  <si>
    <t>PaloAlto11-05</t>
  </si>
  <si>
    <t>Ensure Permitted IP Addresses is set for all management profiles where SSH, HTTPS, or SNMP is enabled</t>
  </si>
  <si>
    <t>The Permitted IP Addresses is set for all management profiles where SSH, HTTPS, or SNMP is enabled.</t>
  </si>
  <si>
    <t>The Permitted IP Addresses is not set for all management profiles where SSH, HTTPS, or SNMP is enabled.</t>
  </si>
  <si>
    <t>Ensure Permitted IP Addresses is set for all management profiles where SSH, HTTPS, or SNMP is enabled. One method to achieve the recommended state is to execute the following:
Navigate to Network &gt; Network Profiles &gt; Interface Management.
In each profile, for each of the target protocols (SNMP, HTTPS, SSH), set Permitted IP Addresses to only include those necessary for device management. If no profile exists, create one that has these options set.</t>
  </si>
  <si>
    <t>PaloAlto11-06</t>
  </si>
  <si>
    <t>HTTP and Telnet are disabled for the Management Interface.</t>
  </si>
  <si>
    <t xml:space="preserve">HTTP and Telnet are not disabled for the Management Interface. </t>
  </si>
  <si>
    <t xml:space="preserve">Disable HTTP and Telnet options for the management interface. One method to achieve the recommended state is to execute the following:
Navigate to Device &gt; Setup &gt; Interfaces &gt; Management.
Set the HTTP and Telnet boxes to unchecked.
</t>
  </si>
  <si>
    <t>PaloAlto11-07</t>
  </si>
  <si>
    <t>HTTP and Telnet options are not disabled for all management profiles.</t>
  </si>
  <si>
    <t>Disable HTTP and Telnet options  for all management profiles. One method to achieve the recommended state is to execute the following:
Navigate to Network &gt; Network Profiles &gt; Interface Management.
For each Profile, set the HTTP and Telnet boxes to unchecked.</t>
  </si>
  <si>
    <t>PaloAlto11-08</t>
  </si>
  <si>
    <t>Enable Minimum Password Complexity</t>
  </si>
  <si>
    <t>The Minimum password complexity is enabled.</t>
  </si>
  <si>
    <t>The Minimum password complexity is not enabled.</t>
  </si>
  <si>
    <t>Enable Minimum Password Complexity. One method to achieve the recommended state is to execute the following:
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</si>
  <si>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PaloAlto11-09</t>
  </si>
  <si>
    <t>Set Minimum Length to greater than or equal to 14</t>
  </si>
  <si>
    <t>Password minimum length is set to greater than or equal to 14.</t>
  </si>
  <si>
    <t>Password minimum length is not set to greater than or equal to 14.</t>
  </si>
  <si>
    <t>Set Minimum Length to greater than or equal to 14. One method to achieve the recommended state is to execute the following:
Navigate to Device &gt; Setup &gt; Management &gt; Minimum Password Complexity.
Set Minimum Length to greater than or equal to 14.</t>
  </si>
  <si>
    <t>PaloAlto11-10</t>
  </si>
  <si>
    <t>Set Minimum Uppercase Letters to greater than or equal to 1</t>
  </si>
  <si>
    <t>The minimum Uppercase Letter value is set to greater than or equal to 1.</t>
  </si>
  <si>
    <t>The minimum Uppercase Letter value is not set to greater than or equal to 1.</t>
  </si>
  <si>
    <t>Set Minimum Uppercase Letters to greater than or equal to 1. One method to achieve the recommended state is to execute the following:
Navigate to Device &gt; Setup &gt; Management &gt; Minimum Password Complexity
Set Minimum Uppercase Letters to greater than or equal to 1.</t>
  </si>
  <si>
    <t>PaloAlto11-11</t>
  </si>
  <si>
    <t>Set Minimum Lowercase Letters to greater than or equal to 1</t>
  </si>
  <si>
    <t>The Minimum Lowercase Letters value is set to a value of greater than or equal to 1.</t>
  </si>
  <si>
    <t>The Minimum Lowercase Letters value is not set to a value of greater than or equal to 1.</t>
  </si>
  <si>
    <t>Set Minimum Lowercase Letters to greater than or equal to 1. One method to achieve the recommended state is to execute the following:
Navigate to Device &gt; Setup &gt; Management &gt; Minimum Password Complexity
Set Minimum Lowercase Letters to greater than or equal to 1.</t>
  </si>
  <si>
    <t>PaloAlto11-12</t>
  </si>
  <si>
    <t>Set Minimum Numeric Letters to greater than or equal to 1</t>
  </si>
  <si>
    <t>The Minimum Numeric Letters value is set to greater than or equal to 1.</t>
  </si>
  <si>
    <t>The Minimum Numeric Letters value is not set to greater than or equal to 1.</t>
  </si>
  <si>
    <t>Set Minimum Numeric Letters to greater than or equal to 1. One method to achieve the recommended state is to execute the following:
Navigate to Device &gt; Setup &gt; Management &gt; Minimum Password Complexity
Set Minimum Numeric Letters to greater than or equal to 1.</t>
  </si>
  <si>
    <t>PaloAlto11-13</t>
  </si>
  <si>
    <t>Set Minimum Special Characters to greater than or equal to 1</t>
  </si>
  <si>
    <t>The Minimum Special Characters value is set to greater than or equal to 1.</t>
  </si>
  <si>
    <t>The Minimum Special Characters value is not set to greater than or equal to 1.</t>
  </si>
  <si>
    <t xml:space="preserve">Set Minimum Special Characters to greater than or equal to 1. One method to achieve the recommended state is to execute the following:
Navigate to Device &gt; Setup &gt; Management &gt; Minimum Password Complexity 
Set Minimum Special Characters to greater than or equal to 1. </t>
  </si>
  <si>
    <t>PaloAlto11-14</t>
  </si>
  <si>
    <t>Set Required Password Change Period to less than or equal to 90 days</t>
  </si>
  <si>
    <t>The password change period is set to a value less than or equal to 90 days.</t>
  </si>
  <si>
    <t>The password change period is not set to a value less than or equal to 90 days.</t>
  </si>
  <si>
    <t xml:space="preserve">Set Required Password Change Period to less than or equal to 90 days, One method to achieve the recommended state is to execute the following:
Navigate to Device &gt; Setup &gt; Management &gt; Minimum Password Complexity.
Set Required Password Change Period (days) to less than or equal to 90. </t>
  </si>
  <si>
    <t>PaloAlto11-15</t>
  </si>
  <si>
    <t>Set New Password Differs By Characters to greater than or equal to 3</t>
  </si>
  <si>
    <t>New Password Differs By Characters is greater than or equal to 3.</t>
  </si>
  <si>
    <t>New Password is not set to Differs By Characters' is greater than or equal to 3.</t>
  </si>
  <si>
    <t>Set New Password Differs By Characters to greater than or equal to 3. One method to achieve the recommended state is to execute the following:
Navigate to Device &gt; Setup &gt; Management &gt; Minimum Password Complexity
Set New Password Differs By Characters to 3 or more.</t>
  </si>
  <si>
    <t>PaloAlto11-16</t>
  </si>
  <si>
    <t>Set  Prevent Password Reuse Limit to 24 or more passwords</t>
  </si>
  <si>
    <t xml:space="preserve">Password reuse limit is set to 24 or more passwords. </t>
  </si>
  <si>
    <t xml:space="preserve">Password reuse limit is not set to 24 or more passwords. </t>
  </si>
  <si>
    <t xml:space="preserve">Set  Prevent Password Reuse Limit to 24 or more passwords. One method to achieve the recommended state is to execute the following:
Navigate to Device &gt; Setup &gt; Management &gt; Minimum Password Complexity.
Set Prevent Password Reuse Limit to greater than or equal to 24. </t>
  </si>
  <si>
    <t>PaloAlto11-17</t>
  </si>
  <si>
    <t>Ensure Password Profiles do not exist</t>
  </si>
  <si>
    <t>Ensure Password Profiles do not exist. One method to achieve the recommended state is to execute the following:
Navigate to Device &gt; Password Profiles.
Ensure Password Profiles weaker than the recommended minimum password complexity settings do not exist.</t>
  </si>
  <si>
    <t>PaloAlto11-18</t>
  </si>
  <si>
    <t>PaloAlto11-19</t>
  </si>
  <si>
    <t xml:space="preserve">Configure Failed Attempts and Lockout Time for Authentication Profile </t>
  </si>
  <si>
    <t xml:space="preserve">The Failed Attempts and Lockout Time features are properly configured. </t>
  </si>
  <si>
    <t xml:space="preserve">The Failed Attempts and Lockout Time features are not properly configured. </t>
  </si>
  <si>
    <t>PaloAlto11-20</t>
  </si>
  <si>
    <t>Enable V3 is selected for SNMP polling</t>
  </si>
  <si>
    <t xml:space="preserve">V3 is selected for SNMP polling. </t>
  </si>
  <si>
    <t>V3 is not selected for SNMP polling.</t>
  </si>
  <si>
    <t>Enable V3 is selected for SNMP polling. One method to achieve the recommended state is to execute the following:
Navigate to Device &gt; Setup &gt; Operations &gt; Miscellaneous &gt; SNMP Setup
Select V3.</t>
  </si>
  <si>
    <t>To close this finding, please provide screenshot showing V3 is selected for SNMP polling with the agency's CAP.</t>
  </si>
  <si>
    <t>PaloAlto11-21</t>
  </si>
  <si>
    <t xml:space="preserve">Enable Verify Update Server Identity </t>
  </si>
  <si>
    <t xml:space="preserve">The Verify Update Server Identity feature is enabled. </t>
  </si>
  <si>
    <t>The Verify Update Server Identity feature is not enabled.</t>
  </si>
  <si>
    <t>Enable Verify Update Server Identity. One method to achieve the recommended state is to execute the following:
Navigate to Device &gt; Setup &gt; Services &gt; Services.
Set the Verify Update Server Identity box to checked.</t>
  </si>
  <si>
    <t>PaloAlto11-22</t>
  </si>
  <si>
    <t xml:space="preserve">Configure redundant NTP servers appropriately </t>
  </si>
  <si>
    <t>The redundant NTP servers are configured properly.</t>
  </si>
  <si>
    <t>The redundant NTP servers are not configured properly.</t>
  </si>
  <si>
    <t>Configure redundant NTP servers appropriately. One method to achieve the recommended state is to execute the following:
Navigate to Device &gt; Setup &gt; Services &gt; Services.
Set Primary NTP Server Address appropriately.
Set Secondary NTP Server Address appropriately.</t>
  </si>
  <si>
    <t>PaloAlto11-23</t>
  </si>
  <si>
    <t>Ensure that the Certificate Securing Remote Access VPNs is Valid. One method to achieve the recommended state is to execute the following:
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1.1 or 1.2 (1.2 is recommended).</t>
  </si>
  <si>
    <t>To close this finding, please provide screenshot showing TLS version is set to 1.2 with the agency's CAP.</t>
  </si>
  <si>
    <t>PaloAlto11-24</t>
  </si>
  <si>
    <t xml:space="preserve">The User-ID option is enabled for internal trusted interfaces only. </t>
  </si>
  <si>
    <t>The User-ID option is not enabled for internal trusted interfaces only.</t>
  </si>
  <si>
    <t>Ensure that User-ID is only enabled for internal trusted interfaces. One method to achieve the recommended state is to execute the following:
Navigate to Network &gt; Network Profiles &gt; Interface Management.
Set User-ID to be checked only for interfaces that are both internal and trusted; uncheck it for all other interfaces.</t>
  </si>
  <si>
    <t>To close this finding, please provide screenshot showing user-ID option is enabled for internal trusted interfaces only with the agency's CAP.</t>
  </si>
  <si>
    <t>PaloAlto11-25</t>
  </si>
  <si>
    <t>Enable Include/Exclude Networks is used if User-ID</t>
  </si>
  <si>
    <t>The Include/Exclude Networks is used if User-ID is enabled.</t>
  </si>
  <si>
    <t>The Include/Exclude Networks is used if User-ID is not enabled.</t>
  </si>
  <si>
    <t>Enable Include/Exclude Networks is used if User-ID. One method to achieve the recommended state is to execute the following: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</si>
  <si>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To close this finding, please provide screenshot showing Include/Exclude Networks is used if User-ID is enabled with the agency's CAP.</t>
  </si>
  <si>
    <t>PaloAlto11-26</t>
  </si>
  <si>
    <t xml:space="preserve">Enable the User-ID Agent has minimal permissions if User-ID </t>
  </si>
  <si>
    <t>Navigate to Active Directory Users and Computers for the Active Directory under consideration.
Verify that the service account for the User-ID agent is not a member of any groups other than Event Log Readers, Distributed COM Users, and Domain Users (for the integrated, on-device User-ID agent) or Event Log Readers, Server Operators, and Domain Users (for the Windows User-ID agent.)</t>
  </si>
  <si>
    <t>The User-ID Agent has minimal permissions if User-ID is enabled.</t>
  </si>
  <si>
    <t>The the User-ID Agent has minimal permissions if User-ID is not enabled.</t>
  </si>
  <si>
    <t>Enable the User-ID Agent has minimal permissions if User-ID. One method to achieve the recommended state is to execute the following: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</si>
  <si>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To close this finding, please provide screenshot showing User-ID Agent has minimal permissions if User-ID is enabled with the agency's CAP.</t>
  </si>
  <si>
    <t>PaloAlto11-27</t>
  </si>
  <si>
    <t>The User-ID service account does not have interactive logon rights.</t>
  </si>
  <si>
    <t>The User-ID service account does have interactive logon rights.</t>
  </si>
  <si>
    <t>Ensure that the User-ID service account does not have interactive logon rights. One method to achieve the recommended state is to execute the following:
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</si>
  <si>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To close this finding, please provide screenshot showing User-ID service account does not have interactive logon rights with the agency's CAP.</t>
  </si>
  <si>
    <t>PaloAlto11-28</t>
  </si>
  <si>
    <t>Ensure remote access capabilities for the User-ID service account are forbidden</t>
  </si>
  <si>
    <t xml:space="preserve">Remote access for the User-ID service account is disabled. </t>
  </si>
  <si>
    <t>Remote access for the User-ID service account is not disabled.</t>
  </si>
  <si>
    <t>Ensure remote access capabilities for the User-ID service account are forbidden. One method to achieve the recommended state is to execute the following:
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</si>
  <si>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 xml:space="preserve">To close this finding, please provide screenshot showing showing User-ID service accounts forbidden from remote access with the agency's CAP. </t>
  </si>
  <si>
    <t>PaloAlto11-29</t>
  </si>
  <si>
    <t xml:space="preserve">Traffic from the User-ID service account is restricted from crossing into untrusted zones. </t>
  </si>
  <si>
    <t>Traffic from the User-ID service account is not restricted from crossing into untrusted zones.</t>
  </si>
  <si>
    <t>Ensure that security policies restrict User-ID Agent traffic from crossing into untrusted zones. One method to achieve the recommended state is to execute the following: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</si>
  <si>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PaloAlto11-30</t>
  </si>
  <si>
    <t>A High Availability peer is synchronized and configured.</t>
  </si>
  <si>
    <t>A fully synchronized High Availability peer is not configured.</t>
  </si>
  <si>
    <t>Configure a fully-synchronized High Availability peer. One method to achieve the recommended state is to execute the following:
Navigate to Device &gt; High Availability &gt; HA Communications.
Click HA Communications. Click Data Link (HA2). Select the correct interface. Select the desired protocol (IPv4 or IPv6). Select the correct Transport. Set the Enable Session Synchronization box to be checked.
Choose Save Configuration.</t>
  </si>
  <si>
    <t>PaloAlto11-31</t>
  </si>
  <si>
    <t>Ensure High Availability requires Link Monitoring and/or Path Monitoring</t>
  </si>
  <si>
    <t>Ensure High Availability requires Link Monitoring and/or Path Monitoring. One method to achieve the recommended state is to execute the following: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</si>
  <si>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PaloAlto11-32</t>
  </si>
  <si>
    <t>Configure Passive Link State and Preemptive appropriately</t>
  </si>
  <si>
    <t>To ensure Active/Passive Settings are configured correctly:
Navigate to Device &gt; High Availability &gt; General &gt; Active/Passive Settings.
Verify Passive Link State is set to auto.
To ensure Election Settings are configured correctly:
Navigate to Device &gt; High Availability &gt; Election Settings.
Verify Preemptive is disabled.</t>
  </si>
  <si>
    <t xml:space="preserve">The Passive Link State and Preemptive options are configured appropriately. </t>
  </si>
  <si>
    <t>The Passive Link State and Preemptive options are not configured appropriately.</t>
  </si>
  <si>
    <t>Configure Passive Link State and Preemptive appropriately. One method to achieve the recommended state is to execute the following:
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</si>
  <si>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To close this finding, please provide screenshot showing Passive Link State and Preemptive options are configured appropriately with the agency's CAP.</t>
  </si>
  <si>
    <t>PaloAlto11-33</t>
  </si>
  <si>
    <t>Set Antivirus Update Schedule  to download and install updates hourly</t>
  </si>
  <si>
    <t xml:space="preserve">The Antivirus Update Schedule is set to download and install updates hourly. </t>
  </si>
  <si>
    <t xml:space="preserve">The Antivirus Update Schedule is not set to download and install updates hourly. </t>
  </si>
  <si>
    <t>Set Antivirus Update Schedule  to download and install updates hourly. One method to achieve the recommended state is to execute the following:
Navigate to Device &gt; Dynamic Updates &gt; Antivirus Update Schedule.
Set Action to Download and Install.
Set Recurrence to Hourly.</t>
  </si>
  <si>
    <t>PaloAlto11-34</t>
  </si>
  <si>
    <t>Set Applications and Threats Update Schedule to download and install updates at daily or shorter intervals</t>
  </si>
  <si>
    <t xml:space="preserve">The Applications and Threats Update Schedule is set to download and install updates every day. </t>
  </si>
  <si>
    <t xml:space="preserve">The Applications and Threats Update Schedule is not set to download and install updates every day. </t>
  </si>
  <si>
    <t>Set Applications and Threats Update Schedule to download and install updates at daily or shorter intervals. One method to achieve the recommended state is to execute the following:
Navigate to Device &gt; Dynamic Updates &gt; Application and Threats Update Schedule.
Set Action to Download and Install.
Set Recurrence to Daily, Hourly or Every 30 Minutes.</t>
  </si>
  <si>
    <t>PaloAlto11-35</t>
  </si>
  <si>
    <t xml:space="preserve">The WildFire upload limit size are maximized. </t>
  </si>
  <si>
    <t xml:space="preserve">The WildFire upload limit size are not maximized. </t>
  </si>
  <si>
    <t>Because the firewall has a specific capacity reserved to forward files for WildFire analysis, forwarding high numbers of large files can cause the firewall to skip forwarding of some files. This condition occurs when the maximum file size limits are configured for a file type that is traversing the firewall at a high rate. In this case, a potentially malicious file might not get forwarded for WildFire analysis. Consider this possible condition if you would like to increase the size limit for files other than PEs beyond their default size limit.</t>
  </si>
  <si>
    <t>Ensure that WildFire file size upload limits are maximized. One method to achieve the recommended state is to execute the following:
Navigate to Device &gt; Setup &gt; WildFire.
Click the General Settings edit icon.
Set the maximum size for each file type are larger than the defaults, to a size that is as large enough to account for "large" files, but not large enough to affect performance of the hardware. 
In PAN-OS 9.x and higher,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and higher,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</si>
  <si>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PaloAlto11-36</t>
  </si>
  <si>
    <t xml:space="preserve">A WildFire blocking profile is set for all security policies allowing Internet traffic flows. </t>
  </si>
  <si>
    <t xml:space="preserve">A WildFire blocking profile is not set for all security policies allowing Internet traffic flows. </t>
  </si>
  <si>
    <t>Enable WildFire Analysis profile for all security policies. One method to achieve the recommended state is to execute the following:
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</si>
  <si>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 xml:space="preserve">To close this finding, please provide screenshot showing WildFire blocking profile is set for all security policies allowing Internet traffic flows with the agency's CAP.  </t>
  </si>
  <si>
    <t>PaloAlto11-37</t>
  </si>
  <si>
    <t>Forwarding of decrypted content to WildFire is enabled.</t>
  </si>
  <si>
    <t xml:space="preserve">Forwarding of decrypted content to WildFire is not enabled. </t>
  </si>
  <si>
    <t>Enable forwarding of decrypted content to WildFire. One method to achieve the recommended state is to execute the following:
Navigate to Device &gt; Setup &gt; Content-ID &gt; Content-ID Settings.
Set Allow forwarding of decrypted content to be checked.
Note that SSL Forward Proxy must be configured for this setting to be effective.</t>
  </si>
  <si>
    <t>To close this finding, please provide screenshot showing Forwarding of decrypted content to WildFire is enabled with the agency's CAP.</t>
  </si>
  <si>
    <t>PaloAlto11-38</t>
  </si>
  <si>
    <t xml:space="preserve">WildFire session information is enabled. </t>
  </si>
  <si>
    <t>Enable all WildFire session information settings. One method to achieve the recommended state is to execute the following:
Navigate to Device &gt; Setup &gt; WildFire &gt; Session Information Settings.
Set every option to be enabled.</t>
  </si>
  <si>
    <t>PaloAlto11-39</t>
  </si>
  <si>
    <t>Malicious file detection alerts are enabled in WildFire.</t>
  </si>
  <si>
    <t>Malicious file detection alerts are not enabled in WildFire.</t>
  </si>
  <si>
    <t>Enable alerts for malicious files detected  by WildFire. One method to achieve the recommended state is to execute the following:
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</si>
  <si>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To close this finding, please provide screenshot showing malicious file detection alerts are enabled in WildFire with the agency's CAP.</t>
  </si>
  <si>
    <t>PaloAlto11-40</t>
  </si>
  <si>
    <t>Set WildFire Update Schedule  to download and install updates in real-time</t>
  </si>
  <si>
    <t xml:space="preserve">The WildFire Update Scheduler is set to download and install updates in real-time. </t>
  </si>
  <si>
    <t xml:space="preserve">The WildFire Update Scheduler is not set to download and install updates in real-time. </t>
  </si>
  <si>
    <t>WildFire definitions may contain signatures to block immediate, active threats to the environment. With updates in real-time, the firewall can ensure threats with new definitions are quickly mitigated.</t>
  </si>
  <si>
    <t>Set WildFire Update Schedule  to download and install updates in real-time. One method to achieve the recommended state is to execute the following:
Navigate to Device &gt; Dynamic Updates &gt; WildFire Update Schedule.
Set Recurrence is set to Real-time.</t>
  </si>
  <si>
    <t>To close this finding, please provide screenshot showing WildFire Update Scheduler is set to download and install updates in real-time with the agency's CAP.</t>
  </si>
  <si>
    <t>PaloAlto11-41</t>
  </si>
  <si>
    <t>Ensure that antivirus profiles are set to reset-both on all decoders except imap and pop3</t>
  </si>
  <si>
    <t>The antivirus profiles are set to reset-both on all decoders except imap and pop3.</t>
  </si>
  <si>
    <t>The antivirus profiles are not set to reset-both on all decoders except imap and pop3.</t>
  </si>
  <si>
    <t>Ensure that antivirus profiles are set to reset-both on all decoders except imap and pop3. One method to achieve the recommended state is to execute the following:
Navigate to Objects &gt; Security Profiles &gt; Antivirus.
Set antivirus profiles to have all decoders set to reset-both for both Action and Wildfire Action. If imap and pop3 are required in the organization, set the imap and pop3 decoders to alert for both Action and Wildfire Action.</t>
  </si>
  <si>
    <t>To close this finding, please provide screenshot showing  with the agency's CAP.</t>
  </si>
  <si>
    <t>PaloAlto11-42</t>
  </si>
  <si>
    <t xml:space="preserve">A secure antivirus profile is applied to all relevant security policies. </t>
  </si>
  <si>
    <t xml:space="preserve">A secure antivirus profile is not applied to all relevant security policies. </t>
  </si>
  <si>
    <t>Ensure a secure antivirus profile is applied to all relevant security policies. One method to achieve the recommended state is to execute the following:
Navigate to Policies &gt; Security .
For each policy, navigate to [Policy Name] &gt; Actions
Set an Antivirus profile or a Profile Group containing an AV profile for each security policy passing traffic - regardless of protocol.</t>
  </si>
  <si>
    <t>To close this finding, please provide screenshot showing secure antivirus profile is applied to all relevant security policies with the agency's CAP.</t>
  </si>
  <si>
    <t>PaloAlto11-43</t>
  </si>
  <si>
    <t>An anti-spyware profile is configured to block all spyware severity levels, categories, and threats.</t>
  </si>
  <si>
    <t>An anti-spyware profile is not configured to block all spyware severity levels, categories, and threats.</t>
  </si>
  <si>
    <t>Configure anti-spyware profile  to block on all spyware severity levels, categories, and threats. One method to achieve the recommended state is to execute the following:
Navigate to Objects &gt; Security Profiles &gt; Anti-Spyware.
Set a rule within the anti-spyware profile that is configured to perform the reset-both on any Severity level, any Category, and any Threat Name.</t>
  </si>
  <si>
    <t>To close this finding, please provide screenshot showing an anti-spyware profile is configured to block all spyware severity levels, categories, and threats with the agency's CAP.</t>
  </si>
  <si>
    <t>PaloAlto11-44</t>
  </si>
  <si>
    <t xml:space="preserve">DNS sinkholing is configured on all anti-spyware profiles. </t>
  </si>
  <si>
    <t xml:space="preserve">DNS sinkholing is not configured on all anti-spyware profiles. </t>
  </si>
  <si>
    <t>Configure DNS sinkholing on all anti-spyware profiles in use. One method to achieve the recommended state is to execute the following:
Navigate to Objects &gt; Security Profiles &gt; Anti-Spyware.
Within the each anti-spyware profile, under its DNS Policies tab, set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</si>
  <si>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To close this finding, please provide screenshot showing DNS sinkholing is configured on all anti-spyware profiles with the agency's CAP.</t>
  </si>
  <si>
    <t>PaloAlto11-45</t>
  </si>
  <si>
    <t xml:space="preserve">A secure anti-spyware profile is applied to all security policies permitting traffic to the Internet. </t>
  </si>
  <si>
    <t xml:space="preserve">A secure anti-spyware profile is not applied to all security policies permitting traffic to the Internet. </t>
  </si>
  <si>
    <t>Ensure a secure anti-spyware profile is applied to all security policies permitting traffic to the Internet. One method to achieve the recommended state is to execute the following:
Navigate to Objects &gt; Security Profiles &gt; Anti-Spyware.
Also navigate to Policies &gt; Security.
Set one or more anti-spyware profiles to collectively apply to all inside to outside traffic from any address to any address and any application and service.</t>
  </si>
  <si>
    <t>To close this finding, please provide screenshot showing secure anti-spyware profile is applied to all security policies permitting traffic to the Internet with the agency's CAP.</t>
  </si>
  <si>
    <t>PaloAlto11-46</t>
  </si>
  <si>
    <t>A Vulnerability Protection Profile is set to block attacks against critical and high vulnerabilities, and set to default on medium, low, and informational vulnerabilities.</t>
  </si>
  <si>
    <t>A Vulnerability Protection Profile is not set to block attacks against critical and high vulnerabilities, and set to default on medium, low, and informational vulnerabilities.</t>
  </si>
  <si>
    <t>Set Vulnerability Protection Profile to block attacks against critical and high vulnerabilities, and set to default on medium, low, and informational vulnerabilities. One method to achieve the recommended state is to execute the following:
Navigate to Objects &gt; Security Profiles &gt; Vulnerability Protection.
Set a Vulnerability Protection Profile to block attacks against any critical or high vulnerabilities (minimum), and to default on attacks against any medium, low, or informational vulnerabilities.</t>
  </si>
  <si>
    <t>To close this finding, please provide screenshot showing  Vulnerability Protection Profile is set to block attacks against critical and high vulnerabilities, and set to default on medium, low, and informational vulnerabilities with the agency's CAP.</t>
  </si>
  <si>
    <t>PaloAlto11-47</t>
  </si>
  <si>
    <t>A secure Vulnerability Protection Profile is applied to all security rules allowing traffic.</t>
  </si>
  <si>
    <t>A secure Vulnerability Protection Profile is not applied to all security rules allowing traffic.</t>
  </si>
  <si>
    <t>Ensure a secure Vulnerability Protection Profile is applied to all security rules allowing traffic. One method to achieve the recommended state is to execute the following:
Navigate to Policies &gt; Security.
For each Policy, under the Actions tab, select Vulnerability Protection.
Set it to use either the 'Strict' or the 'Default' profile, or a custom profile that complies with the organization's policies, legal and regulatory requirements.</t>
  </si>
  <si>
    <t>To close this finding, please provide screenshot showing secure Vulnerability Protection Profile is applied to all security rules allowing traffic with the agency's CAP.</t>
  </si>
  <si>
    <t>PaloAlto11-48</t>
  </si>
  <si>
    <t>PAN-DB URL Filtering is enabled.</t>
  </si>
  <si>
    <t>PAN-DB URL Filtering is not enabled.</t>
  </si>
  <si>
    <t>Ensure that PAN-DB URL Filtering is used. One method to achieve the recommended state is to execute the following:
Navigate to Device &gt; Licenses.
Click on PAN-DB URL Filtering.
Set Active to Yes.</t>
  </si>
  <si>
    <t>To close this finding, please provide screenshot showing PAN-DB URL Filtering is enabled with the agency's CAP.</t>
  </si>
  <si>
    <t>PaloAlto11-49</t>
  </si>
  <si>
    <t>Ensure that URL Filtering uses the action of “block” or “override” on the &lt;enterprise approved value&gt; URL categories. One method to achieve the recommended state is to execute the following:
Navigate to Objects &gt; Security Profiles &gt; URL Filtering.
Set a URL filter so that all URL categories designated by the organization are listed.
Navigate to the Actions tab. 
Set the action to Block.</t>
  </si>
  <si>
    <t>To close this finding, please provide screenshot showing URL Filtering is currently using the action of "block" or "override" on the &lt;enterprise approved value&gt; URL categories with the agency's CAP.</t>
  </si>
  <si>
    <t>PaloAlto11-50</t>
  </si>
  <si>
    <t>Access to every URL is not logged.</t>
  </si>
  <si>
    <t>Ensure that access to every URL is logged. One method to achieve the recommended state is to execute the following:
Navigate to Objects &gt; Security Profiles &gt; URL Filtering.
For each permitted category, set the Site Access actioun to alert.</t>
  </si>
  <si>
    <t>To close this finding, please provide screenshot showing access to every URL is being logged with the agency's CAP.</t>
  </si>
  <si>
    <t>PaloAlto11-51</t>
  </si>
  <si>
    <t xml:space="preserve">All HTTP Header Logging options are enabled. </t>
  </si>
  <si>
    <t xml:space="preserve">The HTTP Header Logging options are not enabled. </t>
  </si>
  <si>
    <t>Enable all HTTP Header Logging options. One method to achieve the recommended state is to execute the following:
Navigate to Objects &gt; Security Profiles &gt; URL Filtering &gt; URL Filtering Profile &gt; URL Filtering Settings.
Set the following four settings:
1) Log container page only box is un-checked
2) Check the User-Agent box
3) Check the Referer box
4) Check the X-Forwarded-For box.</t>
  </si>
  <si>
    <t>To close this finding, please provide screenshot showing all HTTP Header Logging options are enabled with the agency's CAP.</t>
  </si>
  <si>
    <t>PaloAlto11-52</t>
  </si>
  <si>
    <t>Secure URL filtering is enabled for all security policies allowing traffic to the Internet.</t>
  </si>
  <si>
    <t>Secure URL filtering is not enabled for all security policies allowing traffic to the Internet.</t>
  </si>
  <si>
    <t>Enable secure URL filtering for all security policies allowing traffic to the Internet. One method to achieve the recommended state is to execute the following:
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</si>
  <si>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PaloAlto11-53</t>
  </si>
  <si>
    <t>Enable alerting after a threshold of credit card or Social Security numbers is detected. One method to achieve the recommended state is to execute the following:
Navigate to Objects &gt; Custom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</si>
  <si>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To close this finding, please provide screenshot showing an alert is currently being generated after a threshold of credit card or Social Security numbers is detected with the agency's CAP.</t>
  </si>
  <si>
    <t>PaloAlto11-54</t>
  </si>
  <si>
    <t>A secure Data Filtering profile is applied to all security policies allowing traffic to or from the Internet.</t>
  </si>
  <si>
    <t>A secure Data Filtering profile is not applied to all security policies allowing traffic to or from the Internet.</t>
  </si>
  <si>
    <t>Ensure a secure Data Filtering profile is applied to all security policies allowing traffic to or from the Internet. One method to achieve the recommended state is to execute the following:
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Serverity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</si>
  <si>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PaloAlto11-55</t>
  </si>
  <si>
    <t>A Zone Protection Profile with an enabled SYN Flood Action of SYN Cookies is attached to all untrusted zones.</t>
  </si>
  <si>
    <t>A Zone Protection Profile with an enabled SYN Flood Action of SYN Cookies is not attached to all untrusted zones.</t>
  </si>
  <si>
    <t>Ensure that a Zone Protection Profile with an enabled SYN Flood Action of SYN Cookies is attached to all untrusted zones. One method to achieve the recommended state is to execute the following: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Open the zone facing any untrusted network, if one does not exist create it. Set Zone Protection to the Zone Protection Profile created.</t>
  </si>
  <si>
    <t>PaloAlto11-56</t>
  </si>
  <si>
    <t>6.17</t>
  </si>
  <si>
    <t>Ensure that all zones have Zone Protection Profiles with all Reconnaissance Protection settings enabled, tuned, and set to appropriate actions. One method to achieve the recommended state is to execute the following:
Navigate to Network &gt; Network Profiles &gt; Zone Protection &gt; Zone Protection Profile &gt; Reconnaissance Protection.
Set TCP Port Scan to enabled, its Action to block-ip, its Interval to 5, and its Threshold to 20. For block-ip, set the "Track By" is set to source and "Duration" is set to 600 seconds.
Set Host Sweep to enabled, its Action to block, its Interval to 10, and its Threshold to 30.
Set UDP Port Scan to enabled, its Action to alert, its Interval to 10, and its Threshold to 20.</t>
  </si>
  <si>
    <t>PaloAlto11-57</t>
  </si>
  <si>
    <t>Ensure all zones have Zone Protection Profiles that drop specially crafted packets. One method to achieve the recommended state is to execute the following: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</si>
  <si>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PaloAlto11-58</t>
  </si>
  <si>
    <t>User Credential Submission use the action of "block" or "continue" on the URL categories.</t>
  </si>
  <si>
    <t>Ensure that User Credential Submission uses the action of “block” or “continue” on the URL categories. One method to achieve the recommended state is to execute the following:
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</si>
  <si>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To close this finding, please provide screenshot showing user Credential Submission use the action of "block" or "continue" on the URL categories with the agency's CAP.</t>
  </si>
  <si>
    <t>PaloAlto11-59</t>
  </si>
  <si>
    <t>Ensure that Wildfire Inline ML Action on antivirus profiles are set to reset-both on all decoders except imap and pop3</t>
  </si>
  <si>
    <t>The Wildfire Inline ML Action on antivirus profiles are set to reset-both on all decoders except imap and pop3.</t>
  </si>
  <si>
    <t>The Wildfire Inline ML Action on antivirus profiles are not set to reset-both on all decoders except imap and pop3.</t>
  </si>
  <si>
    <t>Starting from PanOS 10, Wildfire supports real-time detection and blocking. As more attacks are designed to bypass signature-based protection, real-time signatureless-based protection is needed. Antivirus signatures produce low false positives. By blocking any detected malware through the specified decoders, the threat of malware propagation through the firewall is greatly reduced. It is recommended to mitigate malware found in pop3 and imap through a dedicated antivirus gateway. Due to the nature of the pop3 and imap protocols, the firewall is not able to block only a single email message containing malware. Instead, the entire session would be terminated, potentially affecting benign email messages.</t>
  </si>
  <si>
    <t>Ensure that Wildfire Inline ML Action on antivirus profiles are set to reset-both on all decoders except imap and pop3. One method to achieve the recommended state is to execute the following:
Navigate to Objects &gt; Security Profiles &gt; Antivirus
Set antivirus profiles to have all decoders set to reset-both for Wildfire Inline ML Action. If imap and pop3 are required in the organization, set the imap and pop3 decoders are set to alert for Wildfire Inline ML Action.</t>
  </si>
  <si>
    <t>PaloAlto11-60</t>
  </si>
  <si>
    <t>Ensure that Wildfire Inline ML on antivirus profiles are set to enable for all file types</t>
  </si>
  <si>
    <t>The Wildfire Inline ML on antivirus profiles are set to enable for all file types.</t>
  </si>
  <si>
    <t>The  Wildfire Inline ML on antivirus profiles are not set to enable for all file types.</t>
  </si>
  <si>
    <t>6.21</t>
  </si>
  <si>
    <t>Starting from PanOS 10, Wildfire supports real-time detection and blocking. As more attacks are designed to bypass signature-based protection, real-time signatureless-based protection is needed. With this new functionality, common file types used for malware delivery such as Windows Executables, PowerShell Script, MSOffice, Shell, and Executable Linked Format (ELF) can be inspected using Wildfire and malicious files are blocked in real-time.</t>
  </si>
  <si>
    <t>Ensure that Wildfire Inline ML on antivirus profiles are set to enable for all file types. One method to achieve the recommended state is to execute the following:
Navigate to Objects &gt; Security Profiles &gt; Antivirus
Go to Wildfire Inline ML tab. Set enable (inherit per-protocol actions) for all Model on Action Setting.</t>
  </si>
  <si>
    <t>To close this finding, please provide screenshot showing Wildfire Inline ML on antivirus profiles are set to enable for all file types with the agency's CAP.</t>
  </si>
  <si>
    <t>PaloAlto11-61</t>
  </si>
  <si>
    <t>Ensure that Inline Cloud Analysis on Vulnerability Protection profiles are enabled if Advanced Threat Prevention is available</t>
  </si>
  <si>
    <t>The Inline Cloud Analysis on Vulnerability Protection profiles are enabled if Advanced Threat Prevention is available.</t>
  </si>
  <si>
    <t>The Inline Cloud Analysis on Vulnerability Protection profiles are not enabled if Advanced Threat Prevention is available.</t>
  </si>
  <si>
    <t>6.22</t>
  </si>
  <si>
    <t>Starting from PanOS 11, Palo Alto Networks now operates new inline deep learning detection engines in the Advanced Threat Prevention cloud to analyze traffic for command injection and SQL injection vulnerabilities in real-time to protect users against zero-day threats. By operating cloud-based detection engines, you can access a wide array of detection mechanisms that are updated and deployed automatically without requiring the user to download update packages or operate process intensive, firewall-based analyzers which can sap resources.
It is recommended to set the action as 'alert' during initial deployment and monitor it's false positive, configure the exclusion URL and IP before moving to 'reset-both' action.</t>
  </si>
  <si>
    <t>Ensure that Inline Cloud Analysis on Vulnerability Protection profiles are enabled if Advanced Threat Prevention is available. One method to achieve the recommended state is to execute the following:
Navigate to Objects &gt; Security Profiles &gt; Vulnerability Protection
Go to Inline Cloud Analysis tab. Tick the checkbox for Enable cloud inline analysis. Verify that all Model action is set as alert.</t>
  </si>
  <si>
    <t>To close this finding, please provide screenshot showing Inline Cloud Analysis on Vulnerability Protection profiles are enabled if Advanced Threat Prevention is available with the agency's CAP.</t>
  </si>
  <si>
    <t>PaloAlto11-62</t>
  </si>
  <si>
    <t>Ensure that Cloud Inline Categorization on URL Filtering profiles are enabled if Advanced Threat Prevention is available</t>
  </si>
  <si>
    <t>The Cloud Inline Categorization on URL Filtering profiles are enabled if Advanced Threat Prevention is available.</t>
  </si>
  <si>
    <t>The Cloud Inline Categorization on URL Filtering profiles are not enabled if Advanced Threat Prevention is available.</t>
  </si>
  <si>
    <t>6.23</t>
  </si>
  <si>
    <t>Starting from PanOS 10, Palo Alto Networks Advanced URL Filtering now operates a series of inline cloud-based deep learning detectors that evaluate suspicious web page contents in real-time to protect users against zero-day threats. This includes cloaked websites, multi-step attacks, CAPTCHA challenges, and previously unseen one-time-use URLs.</t>
  </si>
  <si>
    <t>Ensure that Cloud Inline Categorization on URL Filtering profiles are enabled if Advanced Threat Prevention is available. One method to achieve the recommended state is to execute the following:
Navigate to Objects &gt; Security Profiles &gt; URL Filtering
Go to Inline Categorization tab. Tick the checkbox for both Enable local inline categorization and Enable cloud inline categorization.</t>
  </si>
  <si>
    <t>To close this finding, please provide screenshot showing Cloud Inline Categorization on URL Filtering profiles are enabled if Advanced Threat Prevention is available with the agency's CAP.</t>
  </si>
  <si>
    <t>PaloAlto11-63</t>
  </si>
  <si>
    <t>Ensure that Inline Cloud Analysis on Anti-Spyware profiles are enabled if Advanced Threat Prevention is available</t>
  </si>
  <si>
    <t>The Inline Cloud Analysis on Anti-Spyware profiles are enabled if Advanced Threat Prevention is available.</t>
  </si>
  <si>
    <t>The Inline Cloud Analysis on Anti-Spyware profiles are not enabled if Advanced Threat Prevention is available.</t>
  </si>
  <si>
    <t>6.24</t>
  </si>
  <si>
    <t>Starting from PanOS 10, Palo Alto Networks now operates a series of ML-based detection engines in the Advanced Threat Prevention cloud to analyze traffic for advanced C2 (command-and-control) and spyware threats in real-time to protect users against zero-day threats. By operating cloud-based detection engines, you can access a wide array of detection mechanisms that are updated and deployed automatically without requiring the user to download update packages or operate process intensive, firewall-based analyzers which can sap resources.
The cloud-based detection engine logic is continuously monitored and updated using C2 traffic datasets from WildFire, with additional support through manual updates by Palo Alto Networks threat researchers, who provide human intervention for highly accurized detection enhancements.</t>
  </si>
  <si>
    <t>Ensure that Inline Cloud Analysis on Anti-Spyware profiles are enabled if Advanced Threat Prevention is available. One method to achieve the recommended state is to execute the following:
Navigate to Objects &gt; Security Profiles &gt; Anti-Spyware
Go to Inline Cloud Analysis tab. Tick the checkbox for Enable cloud inline analysis. Verify that all Model action is set as reset-both.</t>
  </si>
  <si>
    <t>To close this finding, please provide screenshot showing Inline Cloud Analysis on Anti-Spyware profiles are enabled if Advanced Threat Prevention is available with the agency's CAP.</t>
  </si>
  <si>
    <t>PaloAlto11-64</t>
  </si>
  <si>
    <t>Ensure that DNS Policies is configured on Anti-Spyware profiles if DNS Security license is available</t>
  </si>
  <si>
    <t>The DNS Policies is configured on Anti-Spyware profiles if DNS Security license is available.</t>
  </si>
  <si>
    <t>The DNS Policies is not configured on Anti-Spyware profiles if DNS Security license is available.</t>
  </si>
  <si>
    <t>6.25</t>
  </si>
  <si>
    <t>DNS traffic are normally allowed on firewall. With this in mind, attackers leverage on this attack surface to evade detections or extract out data. Starting from PanOS 9, Palo Alto Networks has launched DNS Security services to combat against evassive malwares and to detect DNS tunneling activities. 
For DNS Security to be effective, "Threat Prevention" or "Advanced Threat Prevention" license must be purchased in addition of "DNS Security" license.</t>
  </si>
  <si>
    <t>Ensure that DNS Policies is configured on Anti-Spyware profiles if DNS Security license is available. One method to achieve the recommended state is to execute the following:
Navigate to Objects &gt; Security Profiles &gt; Anti-Spyware
Go to DNS Policies tab. Configure policy action to sinkhole for all DNS Security categories.
On Command and control Domains category, set the packet capture option to extended-capture.</t>
  </si>
  <si>
    <t>To close this finding, please provide screenshot showing DNS Policies is configured on Anti-Spyware profiles if DNS Security license is available with the agency's CAP.</t>
  </si>
  <si>
    <t>PaloAlto11-65</t>
  </si>
  <si>
    <t>The application security policies exist when allowing traffic from an untrusted zone to a more trusted zone.</t>
  </si>
  <si>
    <t xml:space="preserve">The application security policies does not exist when allowing traffic from an untrusted zone to a more trusted zone.. </t>
  </si>
  <si>
    <t>Ensure application security policies exist when allowing traffic from an untrusted zone to a more trusted zone. One method to achieve the recommended state is to execute the following:
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Set these values for Policies on all Interfaces, for traffic in all directions. For each Security Policy, set the Application and Service values to match the exposed application.</t>
  </si>
  <si>
    <t>To close this finding, please provide screenshot showing application security policies exist when allowing traffic from an untrusted zone to a more trusted zon with the agency's CAP.</t>
  </si>
  <si>
    <t>PaloAlto11-66</t>
  </si>
  <si>
    <t>Ensure Service setting of ANY in a security policy allowing traffic does not exist</t>
  </si>
  <si>
    <t>The Service setting of ANY in a security policy allowing traffic does not exist.</t>
  </si>
  <si>
    <t>The Service setting of ANY in a security policy allowing traffic does exist.</t>
  </si>
  <si>
    <t>Ensure Service setting of ANY in a security policy allowing traffic does not exist. One method to achieve the recommended state is to execute the following:
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</si>
  <si>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To close this finding, please provide screenshot showing Service setting of ANY in a security policy allowing traffic does not exist with the agency's CAP.</t>
  </si>
  <si>
    <t>PaloAlto11-67</t>
  </si>
  <si>
    <t>Ensure Security Policy denying any/all traffic to/from IP addresses on Trusted Threat Intelligence Sources Exists</t>
  </si>
  <si>
    <t>Ensure Security Policy denying any/all traffic to/from IP addresses on Trusted Threat Intelligence Sources Exists. One method to achieve the recommended state is to execute the following:
Navigate to Policies &gt; Security
Create a Security Policy similar to: 
General tab: Name set to Deny to Malicious IP 
Source tab: Source Zone set to Any, 
Destination tab: Destination Zone set to Any, Destination Address set to Palo Alto Networks - Known malicious IP addresses,Palo Alto Networks - High risk IP addresses, Palo Alto Networks - Tor exit IP addresses, Palo Alto Networks - Bulletproof IP addresses
Application tab: Application set to Any
Service/URL Category tab: Service set to Any
Actions tab: Action set to Block, Profile Type set to None
Create a Security Policy similar to: 
General tab: Name set to Deny from Malicious IP 
Source tab: Source Zone set to Any, Source Address set to Palo Alto Networks - Known malicious IP addresses,Palo Alto Networks - High risk IP addresses, Palo Alto Networks - Tor exit IP addresses, Palo Alto Networks - Bulletproof IP addresses
Destination tab: Destination Zone set to Any
Application tab: Application set to Any
Service/URL Category tab: Service set to Any
Actions tab: Action set to Block, Profile Type set to None.</t>
  </si>
  <si>
    <t>To close this finding, please provide screenshot showing Security Policy denying any/all traffic to/from IP addresses on Trusted Threat Intelligence Sources Exis with the agency's CAP.</t>
  </si>
  <si>
    <t>PaloAlto11-68</t>
  </si>
  <si>
    <t>Enable Logging on built-in default security policies</t>
  </si>
  <si>
    <t>Logging is enabled on built-in default security policies.</t>
  </si>
  <si>
    <t>Logging is not enabled on built-in default security policies.</t>
  </si>
  <si>
    <t>7.4</t>
  </si>
  <si>
    <t>By default, these default security policies does not have logging enabled. This enables SOC or security analyst to do further investigations on security incidents especially on threat hunting or incident response activities.</t>
  </si>
  <si>
    <t>Enable Logging on built-in default security policies. One method to achieve the recommended state is to execute the following:
Navigate to Policies &gt; Security
Go to default policies intrazone-default and interzone-default. On Actions tab, enable Log at Session End on log setting.</t>
  </si>
  <si>
    <t>To close this finding, please provide screenshot showing Logging is enabled on built-in default security policies with the agency's CAP.</t>
  </si>
  <si>
    <t>PaloAlto11-69</t>
  </si>
  <si>
    <t>Configure  SSL Forward Proxy Policy for traffic destined to the Internet</t>
  </si>
  <si>
    <t xml:space="preserve">The SSL Forward Proxy Policy option is properly configured. </t>
  </si>
  <si>
    <t xml:space="preserve">The SSL Forward Proxy Policy option is not properly configured. </t>
  </si>
  <si>
    <t>Configure  SSL Forward Proxy Policy for traffic destined to the Internet. One method to achieve the recommended state is to execute the following:
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</si>
  <si>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To close this finding, please provide screenshot showing SSL Forward Proxy Policy option is properly configu with the agency's CAP.</t>
  </si>
  <si>
    <t>PaloAlto11-70</t>
  </si>
  <si>
    <t>Ensure SSL Inbound Inspection is required for all untrusted traffic destined for servers using SSL or TLS</t>
  </si>
  <si>
    <t>SSL Inbound Inspection is required for all untrusted traffic destined for servers using SSL or TLS.</t>
  </si>
  <si>
    <t>SSL Inbound Inspection is not required for all untrusted traffic destined for servers using SSL or TLS.</t>
  </si>
  <si>
    <t>Ensure SSL Inbound Inspection is required for all untrusted traffic destined for servers using SSL or TLS. One method to achieve the recommended state is to execute the following:
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t>
  </si>
  <si>
    <t>To close this finding, please provide screenshot showing SSL Inbound Inspection is required for all untrusted traffic destined for servers using SSL or TLS with the agency's CAP.</t>
  </si>
  <si>
    <t>PaloAlto11-71</t>
  </si>
  <si>
    <t xml:space="preserve">The CA certificate used for Decryption is trusted. </t>
  </si>
  <si>
    <t xml:space="preserve">The CA certificate used for Decryption is not trusted. </t>
  </si>
  <si>
    <t>Ensure that the Certificate used for Decryption is Trusted. One method to achieve the recommended state is to execute the following:
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</si>
  <si>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To close this finding, please provide screenshot showing CA certificate used for Decryption is trusted with the agency's CAP.</t>
  </si>
  <si>
    <t>Change Log</t>
  </si>
  <si>
    <t>Version</t>
  </si>
  <si>
    <t>Date</t>
  </si>
  <si>
    <t>Description of Changes</t>
  </si>
  <si>
    <t>Author</t>
  </si>
  <si>
    <t xml:space="preserve">Internal Revenue Service </t>
  </si>
  <si>
    <t xml:space="preserve">Test Case Tab </t>
  </si>
  <si>
    <t xml:space="preserve">Date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</si>
  <si>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</si>
  <si>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</si>
  <si>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</si>
  <si>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</si>
  <si>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</si>
  <si>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</si>
  <si>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</si>
  <si>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</si>
  <si>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</si>
  <si>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</si>
  <si>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</si>
  <si>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</si>
  <si>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</si>
  <si>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</si>
  <si>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</si>
  <si>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</si>
  <si>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</si>
  <si>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</si>
  <si>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</si>
  <si>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</si>
  <si>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</si>
  <si>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</si>
  <si>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</si>
  <si>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</si>
  <si>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</si>
  <si>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</si>
  <si>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</si>
  <si>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</si>
  <si>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</si>
  <si>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</si>
  <si>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</si>
  <si>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</si>
  <si>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</si>
  <si>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</si>
  <si>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</si>
  <si>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</si>
  <si>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</si>
  <si>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</si>
  <si>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</si>
  <si>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</si>
  <si>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</si>
  <si>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</si>
  <si>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</si>
  <si>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</si>
  <si>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</si>
  <si>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</si>
  <si>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</si>
  <si>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</si>
  <si>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</si>
  <si>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</si>
  <si>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</si>
  <si>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</si>
  <si>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</si>
  <si>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</si>
  <si>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</si>
  <si>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</si>
  <si>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</si>
  <si>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</si>
  <si>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</si>
  <si>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</si>
  <si>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</si>
  <si>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</si>
  <si>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</si>
  <si>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</si>
  <si>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</si>
  <si>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</si>
  <si>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</si>
  <si>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</si>
  <si>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</si>
  <si>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</si>
  <si>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</si>
  <si>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</si>
  <si>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</si>
  <si>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</si>
  <si>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</si>
  <si>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</si>
  <si>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</si>
  <si>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</si>
  <si>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</si>
  <si>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</si>
  <si>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</si>
  <si>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</si>
  <si>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</si>
  <si>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</si>
  <si>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</si>
  <si>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</si>
  <si>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</si>
  <si>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</si>
  <si>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</si>
  <si>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</si>
  <si>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</si>
  <si>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</si>
  <si>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</si>
  <si>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</si>
  <si>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</si>
  <si>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</si>
  <si>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</si>
  <si>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</si>
  <si>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</si>
  <si>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</si>
  <si>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</si>
  <si>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</si>
  <si>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</si>
  <si>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</si>
  <si>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</si>
  <si>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</si>
  <si>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</si>
  <si>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</si>
  <si>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</si>
  <si>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</si>
  <si>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</si>
  <si>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</si>
  <si>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</si>
  <si>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</si>
  <si>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</si>
  <si>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</si>
  <si>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</si>
  <si>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</si>
  <si>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</si>
  <si>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</si>
  <si>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</si>
  <si>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</si>
  <si>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</si>
  <si>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</si>
  <si>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</si>
  <si>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</si>
  <si>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</si>
  <si>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</si>
  <si>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</si>
  <si>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</si>
  <si>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</si>
  <si>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</si>
  <si>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</si>
  <si>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</si>
  <si>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</si>
  <si>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</si>
  <si>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</si>
  <si>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</si>
  <si>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</si>
  <si>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</si>
  <si>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</si>
  <si>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</si>
  <si>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</si>
  <si>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</si>
  <si>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</si>
  <si>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</si>
  <si>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</si>
  <si>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</si>
  <si>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</si>
  <si>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</si>
  <si>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</si>
  <si>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</si>
  <si>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</si>
  <si>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</si>
  <si>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</si>
  <si>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</si>
  <si>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</si>
  <si>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</si>
  <si>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</si>
  <si>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</si>
  <si>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</si>
  <si>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</si>
  <si>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</si>
  <si>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</si>
  <si>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</si>
  <si>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</si>
  <si>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</si>
  <si>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</si>
  <si>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</si>
  <si>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</si>
  <si>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</si>
  <si>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</si>
  <si>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</si>
  <si>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</si>
  <si>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</si>
  <si>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</si>
  <si>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</si>
  <si>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</si>
  <si>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</si>
  <si>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</si>
  <si>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</si>
  <si>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</si>
  <si>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</si>
  <si>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</si>
  <si>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</si>
  <si>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</si>
  <si>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</si>
  <si>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</si>
  <si>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</si>
  <si>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</si>
  <si>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</si>
  <si>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</si>
  <si>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</si>
  <si>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</si>
  <si>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</si>
  <si>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</si>
  <si>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</si>
  <si>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</si>
  <si>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</si>
  <si>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</si>
  <si>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</si>
  <si>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</si>
  <si>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</si>
  <si>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</si>
  <si>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</si>
  <si>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</si>
  <si>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</si>
  <si>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</si>
  <si>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</si>
  <si>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</si>
  <si>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</si>
  <si>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</si>
  <si>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</si>
  <si>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</si>
  <si>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</si>
  <si>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</si>
  <si>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</si>
  <si>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</si>
  <si>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</si>
  <si>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</si>
  <si>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</si>
  <si>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</si>
  <si>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</si>
  <si>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</si>
  <si>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</si>
  <si>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</si>
  <si>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</si>
  <si>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</si>
  <si>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</si>
  <si>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</si>
  <si>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</si>
  <si>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</si>
  <si>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</si>
  <si>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</si>
  <si>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</si>
  <si>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</si>
  <si>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</si>
  <si>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</si>
  <si>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</si>
  <si>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</si>
  <si>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</si>
  <si>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</si>
  <si>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</si>
  <si>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</si>
  <si>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</si>
  <si>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</si>
  <si>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</si>
  <si>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</si>
  <si>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</si>
  <si>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</si>
  <si>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</si>
  <si>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</si>
  <si>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</si>
  <si>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</si>
  <si>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</si>
  <si>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</si>
  <si>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</si>
  <si>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</si>
  <si>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</si>
  <si>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</si>
  <si>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</si>
  <si>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</si>
  <si>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</si>
  <si>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</si>
  <si>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</si>
  <si>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</si>
  <si>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</si>
  <si>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</si>
  <si>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</si>
  <si>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</si>
  <si>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</si>
  <si>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</si>
  <si>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</si>
  <si>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</si>
  <si>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</si>
  <si>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</si>
  <si>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</si>
  <si>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</si>
  <si>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</si>
  <si>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</si>
  <si>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</si>
  <si>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</si>
  <si>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</si>
  <si>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</si>
  <si>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</si>
  <si>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</si>
  <si>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</si>
  <si>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</si>
  <si>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</si>
  <si>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</si>
  <si>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</si>
  <si>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</si>
  <si>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</si>
  <si>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</si>
  <si>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</si>
  <si>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</si>
  <si>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</si>
  <si>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</si>
  <si>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</si>
  <si>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</si>
  <si>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</si>
  <si>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</si>
  <si>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</si>
  <si>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</si>
  <si>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</si>
  <si>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</si>
  <si>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</si>
  <si>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</si>
  <si>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</si>
  <si>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</si>
  <si>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</si>
  <si>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</si>
  <si>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</si>
  <si>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</si>
  <si>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</si>
  <si>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</si>
  <si>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</si>
  <si>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</si>
  <si>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</si>
  <si>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</si>
  <si>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</si>
  <si>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</si>
  <si>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</si>
  <si>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</si>
  <si>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</si>
  <si>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</si>
  <si>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</si>
  <si>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</si>
  <si>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</si>
  <si>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</si>
  <si>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</si>
  <si>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</si>
  <si>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</si>
  <si>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</si>
  <si>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</si>
  <si>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</si>
  <si>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</si>
  <si>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</si>
  <si>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</si>
  <si>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</si>
  <si>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</si>
  <si>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</si>
  <si>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</si>
  <si>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</si>
  <si>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</si>
  <si>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</si>
  <si>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</si>
  <si>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</si>
  <si>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</si>
  <si>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</si>
  <si>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</si>
  <si>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</si>
  <si>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</si>
  <si>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</si>
  <si>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</si>
  <si>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</si>
  <si>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</si>
  <si>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</si>
  <si>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</si>
  <si>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</si>
  <si>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</si>
  <si>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</si>
  <si>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</si>
  <si>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</si>
  <si>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</si>
  <si>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</si>
  <si>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</si>
  <si>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</si>
  <si>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</si>
  <si>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</si>
  <si>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</si>
  <si>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</si>
  <si>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</si>
  <si>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</si>
  <si>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</si>
  <si>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</si>
  <si>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</si>
  <si>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</si>
  <si>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</si>
  <si>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</si>
  <si>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</si>
  <si>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</si>
  <si>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</si>
  <si>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</si>
  <si>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</si>
  <si>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</si>
  <si>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</si>
  <si>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</si>
  <si>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</si>
  <si>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</si>
  <si>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</si>
  <si>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</si>
  <si>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</si>
  <si>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</si>
  <si>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</si>
  <si>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</si>
  <si>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</si>
  <si>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</si>
  <si>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</si>
  <si>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</si>
  <si>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</si>
  <si>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</si>
  <si>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</si>
  <si>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</si>
  <si>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</si>
  <si>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</si>
  <si>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</si>
  <si>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</si>
  <si>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</si>
  <si>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</si>
  <si>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</si>
  <si>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</si>
  <si>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</si>
  <si>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</si>
  <si>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</si>
  <si>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</si>
  <si>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</si>
  <si>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</si>
  <si>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</si>
  <si>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</si>
  <si>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</si>
  <si>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</si>
  <si>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</si>
  <si>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</si>
  <si>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</si>
  <si>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</si>
  <si>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</si>
  <si>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</si>
  <si>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</si>
  <si>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</si>
  <si>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</si>
  <si>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</si>
  <si>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</si>
  <si>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</si>
  <si>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</si>
  <si>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</si>
  <si>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</si>
  <si>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</si>
  <si>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</si>
  <si>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</si>
  <si>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</si>
  <si>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</si>
  <si>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</si>
  <si>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</si>
  <si>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</si>
  <si>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</si>
  <si>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</si>
  <si>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</si>
  <si>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</si>
  <si>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</si>
  <si>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</si>
  <si>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</si>
  <si>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</si>
  <si>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</si>
  <si>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</si>
  <si>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</si>
  <si>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</si>
  <si>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</si>
  <si>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</si>
  <si>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</si>
  <si>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</si>
  <si>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</si>
  <si>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</si>
  <si>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</si>
  <si>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</si>
  <si>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</si>
  <si>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</si>
  <si>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</si>
  <si>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</si>
  <si>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</si>
  <si>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</si>
  <si>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</si>
  <si>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</si>
  <si>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</si>
  <si>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</si>
  <si>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</si>
  <si>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</si>
  <si>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</si>
  <si>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</si>
  <si>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</si>
  <si>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</si>
  <si>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</si>
  <si>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</si>
  <si>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</si>
  <si>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</si>
  <si>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</si>
  <si>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</si>
  <si>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</si>
  <si>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</si>
  <si>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</si>
  <si>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</si>
  <si>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</si>
  <si>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</si>
  <si>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</si>
  <si>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</si>
  <si>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</si>
  <si>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</si>
  <si>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</si>
  <si>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</si>
  <si>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</si>
  <si>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</si>
  <si>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</si>
  <si>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</si>
  <si>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</si>
  <si>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</si>
  <si>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</si>
  <si>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</si>
  <si>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</si>
  <si>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</si>
  <si>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</si>
  <si>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</si>
  <si>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</si>
  <si>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</si>
  <si>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</si>
  <si>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</si>
  <si>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</si>
  <si>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</si>
  <si>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</si>
  <si>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</si>
  <si>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</si>
  <si>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</si>
  <si>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</si>
  <si>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</si>
  <si>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</si>
  <si>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</si>
  <si>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</si>
  <si>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</si>
  <si>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</si>
  <si>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</si>
  <si>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</si>
  <si>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</si>
  <si>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</si>
  <si>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</si>
  <si>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</si>
  <si>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</si>
  <si>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</si>
  <si>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</si>
  <si>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</si>
  <si>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</si>
  <si>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</si>
  <si>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</si>
  <si>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</si>
  <si>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</si>
  <si>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</si>
  <si>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</si>
  <si>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</si>
  <si>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</si>
  <si>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</si>
  <si>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</si>
  <si>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</si>
  <si>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</si>
  <si>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</si>
  <si>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</si>
  <si>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</si>
  <si>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</si>
  <si>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</si>
  <si>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</si>
  <si>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</si>
  <si>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</si>
  <si>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</si>
  <si>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</si>
  <si>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</si>
  <si>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</si>
  <si>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</si>
  <si>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</si>
  <si>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</si>
  <si>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</si>
  <si>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</si>
  <si>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</si>
  <si>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</si>
  <si>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</si>
  <si>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</si>
  <si>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</si>
  <si>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</si>
  <si>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</si>
  <si>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</si>
  <si>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</si>
  <si>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</si>
  <si>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</si>
  <si>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</si>
  <si>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</si>
  <si>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</si>
  <si>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</si>
  <si>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</si>
  <si>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</si>
  <si>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</si>
  <si>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</si>
  <si>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</si>
  <si>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</si>
  <si>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</si>
  <si>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</si>
  <si>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</si>
  <si>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</si>
  <si>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</si>
  <si>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</si>
  <si>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</si>
  <si>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</si>
  <si>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</si>
  <si>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</si>
  <si>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</si>
  <si>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</si>
  <si>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</si>
  <si>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</si>
  <si>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</si>
  <si>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</si>
  <si>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</si>
  <si>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</si>
  <si>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</si>
  <si>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</si>
  <si>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</si>
  <si>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</si>
  <si>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</si>
  <si>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</si>
  <si>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</si>
  <si>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</si>
  <si>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</si>
  <si>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</si>
  <si>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</si>
  <si>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</si>
  <si>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</si>
  <si>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</si>
  <si>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</si>
  <si>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</si>
  <si>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</si>
  <si>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</si>
  <si>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</si>
  <si>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</si>
  <si>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</si>
  <si>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</si>
  <si>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</si>
  <si>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</si>
  <si>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</si>
  <si>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</si>
  <si>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</si>
  <si>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</si>
  <si>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</si>
  <si>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</si>
  <si>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</si>
  <si>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</si>
  <si>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</si>
  <si>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</si>
  <si>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</si>
  <si>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</si>
  <si>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</si>
  <si>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</si>
  <si>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</si>
  <si>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</si>
  <si>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</si>
  <si>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</si>
  <si>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</si>
  <si>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</si>
  <si>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</si>
  <si>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</si>
  <si>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</si>
  <si>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</si>
  <si>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</si>
  <si>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</si>
  <si>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</si>
  <si>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</si>
  <si>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</si>
  <si>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</si>
  <si>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</si>
  <si>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</si>
  <si>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</si>
  <si>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</si>
  <si>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</si>
  <si>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</si>
  <si>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</si>
  <si>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</si>
  <si>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</si>
  <si>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</si>
  <si>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</si>
  <si>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</si>
  <si>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</si>
  <si>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</si>
  <si>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</si>
  <si>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</si>
  <si>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</si>
  <si>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</si>
  <si>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</si>
  <si>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</si>
  <si>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</si>
  <si>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</si>
  <si>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</si>
  <si>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</si>
  <si>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</si>
  <si>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</si>
  <si>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</si>
  <si>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</si>
  <si>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</si>
  <si>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</si>
  <si>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</si>
  <si>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</si>
  <si>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</si>
  <si>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</si>
  <si>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</si>
  <si>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</si>
  <si>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</si>
  <si>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</si>
  <si>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</si>
  <si>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</si>
  <si>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</si>
  <si>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</si>
  <si>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</si>
  <si>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</si>
  <si>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</si>
  <si>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</si>
  <si>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</si>
  <si>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</si>
  <si>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</si>
  <si>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</si>
  <si>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</si>
  <si>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</si>
  <si>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</si>
  <si>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</si>
  <si>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</si>
  <si>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</si>
  <si>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</si>
  <si>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</si>
  <si>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</si>
  <si>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</si>
  <si>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</si>
  <si>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</si>
  <si>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</si>
  <si>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</si>
  <si>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</si>
  <si>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</si>
  <si>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</si>
  <si>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</si>
  <si>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</si>
  <si>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</si>
  <si>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</si>
  <si>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</si>
  <si>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</si>
  <si>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</si>
  <si>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</si>
  <si>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</si>
  <si>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</si>
  <si>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</si>
  <si>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</si>
  <si>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</si>
  <si>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</si>
  <si>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</si>
  <si>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</si>
  <si>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</si>
  <si>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</si>
  <si>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</si>
  <si>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</si>
  <si>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</si>
  <si>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</si>
  <si>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</si>
  <si>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</si>
  <si>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</si>
  <si>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</si>
  <si>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</si>
  <si>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</si>
  <si>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</si>
  <si>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</si>
  <si>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</si>
  <si>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</si>
  <si>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</si>
  <si>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</si>
  <si>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</si>
  <si>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</si>
  <si>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</si>
  <si>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</si>
  <si>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</si>
  <si>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</si>
  <si>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</si>
  <si>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</si>
  <si>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</si>
  <si>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</si>
  <si>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</si>
  <si>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</si>
  <si>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</si>
  <si>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</si>
  <si>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</si>
  <si>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</si>
  <si>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</si>
  <si>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</si>
  <si>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</si>
  <si>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</si>
  <si>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</si>
  <si>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</si>
  <si>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</si>
  <si>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</si>
  <si>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</si>
  <si>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</si>
  <si>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</si>
  <si>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</si>
  <si>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</si>
  <si>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</si>
  <si>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</si>
  <si>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</si>
  <si>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</si>
  <si>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</si>
  <si>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</si>
  <si>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</si>
  <si>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</si>
  <si>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</si>
  <si>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</si>
  <si>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</si>
  <si>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</si>
  <si>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</si>
  <si>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</si>
  <si>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</si>
  <si>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</si>
  <si>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</si>
  <si>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</si>
  <si>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</si>
  <si>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</si>
  <si>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</si>
  <si>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</si>
  <si>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</si>
  <si>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</si>
  <si>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</si>
  <si>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</si>
  <si>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</si>
  <si>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</si>
  <si>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</si>
  <si>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</si>
  <si>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</si>
  <si>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</si>
  <si>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</si>
  <si>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</si>
  <si>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</si>
  <si>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</si>
  <si>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</si>
  <si>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</si>
  <si>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</si>
  <si>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</si>
  <si>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</si>
  <si>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</si>
  <si>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</si>
  <si>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</si>
  <si>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</si>
  <si>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</si>
  <si>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</si>
  <si>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</si>
  <si>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</si>
  <si>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</si>
  <si>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</si>
  <si>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</si>
  <si>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</si>
  <si>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</si>
  <si>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</si>
  <si>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</si>
  <si>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</si>
  <si>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</si>
  <si>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</si>
  <si>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</si>
  <si>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</si>
  <si>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</si>
  <si>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</si>
  <si>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</si>
  <si>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</si>
  <si>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</si>
  <si>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</si>
  <si>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</si>
  <si>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</si>
  <si>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</si>
  <si>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</si>
  <si>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</si>
  <si>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</si>
  <si>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</si>
  <si>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</si>
  <si>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</si>
  <si>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</si>
  <si>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</si>
  <si>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</si>
  <si>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</si>
  <si>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</si>
  <si>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</si>
  <si>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</si>
  <si>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</si>
  <si>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</si>
  <si>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</si>
  <si>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</si>
  <si>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</si>
  <si>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</si>
  <si>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</si>
  <si>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</si>
  <si>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</si>
  <si>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</si>
  <si>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</si>
  <si>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</si>
  <si>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</si>
  <si>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</si>
  <si>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</si>
  <si>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</si>
  <si>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</si>
  <si>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</si>
  <si>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</si>
  <si>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</si>
  <si>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</si>
  <si>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</si>
  <si>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</si>
  <si>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</si>
  <si>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</si>
  <si>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</si>
  <si>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</si>
  <si>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</si>
  <si>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</si>
  <si>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</si>
  <si>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</si>
  <si>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</si>
  <si>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</si>
  <si>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</si>
  <si>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</si>
  <si>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</si>
  <si>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</si>
  <si>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</si>
  <si>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</si>
  <si>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</si>
  <si>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</si>
  <si>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</si>
  <si>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</si>
  <si>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</si>
  <si>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</si>
  <si>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</si>
  <si>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</si>
  <si>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</si>
  <si>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</si>
  <si>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</si>
  <si>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</si>
  <si>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</si>
  <si>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</si>
  <si>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</si>
  <si>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</si>
  <si>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</si>
  <si>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</si>
  <si>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</si>
  <si>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</si>
  <si>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</si>
  <si>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</si>
  <si>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</si>
  <si>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</si>
  <si>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</si>
  <si>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</si>
  <si>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</si>
  <si>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</si>
  <si>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</si>
  <si>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</si>
  <si>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</si>
  <si>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</si>
  <si>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</si>
  <si>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</si>
  <si>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</si>
  <si>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</si>
  <si>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</si>
  <si>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</si>
  <si>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</si>
  <si>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</si>
  <si>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</si>
  <si>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</si>
  <si>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</si>
  <si>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</si>
  <si>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</si>
  <si>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</si>
  <si>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</si>
  <si>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</si>
  <si>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</si>
  <si>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</si>
  <si>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</si>
  <si>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</si>
  <si>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</si>
  <si>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</si>
  <si>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</si>
  <si>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</si>
  <si>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</si>
  <si>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</si>
  <si>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</si>
  <si>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</si>
  <si>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</si>
  <si>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</si>
  <si>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</si>
  <si>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</si>
  <si>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</si>
  <si>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</si>
  <si>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</si>
  <si>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</si>
  <si>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</si>
  <si>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</si>
  <si>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</si>
  <si>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</si>
  <si>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</si>
  <si>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</si>
  <si>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</si>
  <si>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</si>
  <si>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</si>
  <si>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</si>
  <si>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</si>
  <si>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</si>
  <si>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</si>
  <si>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</si>
  <si>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</si>
  <si>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</si>
  <si>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</si>
  <si>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</si>
  <si>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</si>
  <si>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</si>
  <si>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</si>
  <si>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</si>
  <si>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</si>
  <si>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</si>
  <si>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</si>
  <si>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</si>
  <si>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</si>
  <si>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</si>
  <si>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</si>
  <si>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</si>
  <si>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Ensure that 'Inline Cloud Analysis' on Wildfire profiles is enabled</t>
  </si>
  <si>
    <t>Impact Statement</t>
  </si>
  <si>
    <t>Sustained attacks, especially volumetric DOS and DDOS attacks will often affect CPU utilization. This setting will generate an event that is easily monitored for and alerted on. While setting CPU utilization watermarks in a Network Management System is a standard practice, this setting does not depend on even having an NMS, it doesn't require anything other than standard logging to implement.</t>
  </si>
  <si>
    <t>Failure to properly store and archive logs for critical infrastructure leaves an organization without the tools required to establish trends in events or activity, or to retrospectively analyze security or operational events beyond the log timespan stored on the firewall.
Not having remote logs also puts many organizations outside of compliance with many regulatory frameworks. Finally, not logging to a remote host leaves organizations without recourse in the event of a compromise of logs on the primary device.
It is imperative that organizations log critical infrastructure appropriately, store and archive these logs in a central location, and have a robust set of tools to analyze logs both in real time and after the fact.</t>
  </si>
  <si>
    <t>Navigate to `Network &gt; Network Profiles &gt; Interface Management`.
For each Profile, set the `HTTP` and `Telnet` boxes to unchecked.</t>
  </si>
  <si>
    <t>Simple passwords make an attacker's job very easy. There is a reasonably short list of commonly used admin passwords for network infrastructure, not enforcing password lengths and complexity can lend itself to making an attacker's brute force attack successful.</t>
  </si>
  <si>
    <t>Longer passwords are much more difficult to attack. This is true of attacks against the administrative interfaces themselves, or of decryption attacks against captured hashes.
A longer password will almost always have a more positive impact than a shorter but more complex password.</t>
  </si>
  <si>
    <t>Failure to change administrative passwords can result in a slow "creep" of people who have access. Especially in a situation with high staff turnover (for instance, in a NOC or SOC situation), administrative passwords need to be changed frequently.
Administrative credentials should not be shared across multiple devices. In a NOC/SOC situation, it's important to not share administrative credentials between operators (names accounts should be used), and in particular administrative credentials should never be shared across different customer infrastructures.</t>
  </si>
  <si>
    <t>This prevents the use of passwords that fall into a predictable pattern. Especially in situations that involve staff turnover, having a pattern to password changes should be avoided.</t>
  </si>
  <si>
    <t>Any clear-text administrative protocol (such as SNMPv2) can expose valuable information to any attacker that is in a position to eavesdrop on that protocol.</t>
  </si>
  <si>
    <t>This setting protects the device from an "evilgrade" attack, where a successful DNS attack can redirect the firewall to an attacker-controlled update server, which can then serve a modified update.</t>
  </si>
  <si>
    <t>Not using a trusted Certificate, issued by a trusted Public Certificate Authority means that clients establishing VPN sessions will always see an error indicating an untrusted Certificate. This means that they will have no method of validating if their VPN session is being hijacked by a "Monkey in the Middle" (MitM) attack. It also "trains" them to bypass certificate warnings for other services, making MitM attacks easier for those other services as well.</t>
  </si>
  <si>
    <t>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1.1 or 1.2 (1.2 is recommended).</t>
  </si>
  <si>
    <t>If WMI probing is enabled without limiting the scope, internet hosts that are sources or destinations of traffic will be probed, and the password hash of the configured Domain Admin account can be captured by an outside attacker on such a host.</t>
  </si>
  <si>
    <t>Not restricting the networks subject to User Identification means that the administrative credentials (userid and password hash) used for this task will transit untrusted networks, or be sent to untrusted hosts. Capturing these credentials exposes them to offline cracking attacks.</t>
  </si>
  <si>
    <t>Using accounts with full administrative privileges when those rights are not required is always a bad idea. This is particularly true for service accounts of this type, which in many organizations do not see strong passwords or frequent password changes. In addition, service passwords are stored in the Windows Registry, and are recoverable with the user of appropriate malicious tools. The principal of least privilege means that any compromised accounts of this type have less value to an attacker, and expose fewer assets based on their rights.</t>
  </si>
  <si>
    <t>Not configuring High Availability (HA) correctly directly impacts the Availability of the system. With HA in place, standard maintenance such as OS updates, network and power cabling can be accomplished with no outage or a minimum impact.</t>
  </si>
  <si>
    <t>Navigate to `Device &gt; High Availability &gt; HA Communications`.
Click `HA Communications.` Click `Data Link (HA2).` Select the correct interface. Select the desired `protocol (IPv4 or IPv6).` Select the correct Transport. Set the `Enable Session Synchronization` box to be checked`.`
Choose `Save Configuration.`</t>
  </si>
  <si>
    <t>Not configuring High Availability (HA) correctly directly impacts the Availability of the system. With HA in place, standard maintenance such as OS updates, network and power cabling can be accomplished with no outage or a minimum impact.
Without Link and Path monitoring in particular, failover will only occur when the primary device fails completely. Link and path monitoring permits failover if a critical interface loses link (either due to cabling or an upstream switch failover), or if a route or path fails (indicating an upstream issue that affects local Layer 3).</t>
  </si>
  <si>
    <t>Incorrectly configuring this setting will adversely affect availability, rather than positively affect it.</t>
  </si>
  <si>
    <t>Using larger file filtering can cause the system to skip files in the event multiple larger files are sent.</t>
  </si>
  <si>
    <t>Navigate to `Device &gt; Setup &gt; WildFire`.
Click the `General Settings` edit icon.
Set the maximum size for each file type are larger than the defaults, to a size that is as large enough to account for "large" files, but not large enough to affect performance of the hardware. 
In PAN-OS 9.x and higher, the default file sizes for WildFire are: 
- pe (Portable Executable) - 16MB
- apk (Android Application)- 10MB
- pdf (Portable Document Format) - 3072KB
- ms-office (Microsoft Office) — 16384KB
- jar (Packaged Java class file) — 5MB
- flash (Adobe Flash) — 5MB
- MacOSX (DMG/MAC-APP/MACH-O PKG files) — 10MB
- archive (RAR and 7z files) — 50MB
- linux (ELF files) — 50MB
- script (JScript, VBScript, PowerShell, and Shell Script)- 20KB
In PAN-OS 9.x and higher, the maximum file sizes for Wildfire are:
- pe (Portable Executable) - 50MB
- apk (Android Application)- 50MB
- pdf (Portable Document Format) - 51200KB
- ms-office (Microsoft Office) — 51200KB
- jar (Packaged Java class file) — 20MB
- flash (Adobe Flash) — 10MB
- MacOSX (DMG/MAC-APP/MACH-O PKG files) — 50MB
- archive (RAR and 7z files) — 50MB
- linux (ELF files) — 50MB
- script (JScript, VBScript, PowerShell, and Shell Script)- 4096KB</t>
  </si>
  <si>
    <t>Navigate to `Device &gt; Dynamic Updates &gt; WildFire Update Schedule`.
Set `Recurrence` is set to `Real-time`.</t>
  </si>
  <si>
    <t>Advanced WildFire Inline Cloud Analysis uses a lightweight forwarding mechanism on the firewall to minimize performance impact. The cloud-based ML models are updated seamlessly, to address the ever-changing threat landscape without requiring content updates or feature release support.
Advanced WildFire Inline Cloud Analysis is enabled and configured through the WildFire Analysis profile and requires PAN-OS 11.1 or later with an active Advanced WildFire license.
As of PAN-OS 11.1, only PE file type is supported.</t>
  </si>
  <si>
    <t>Navigate to `Objects &gt; Security Profiles &gt; Wildfire`
On relevant Wildfire profile, checked `Enable cloud inline analysis` box. 
On `Inline cloud analysis` tab, configure a rule to forward files with the following settings:
- `Application` set to `Any`
- `File Type` set to `PE`
- `Direction` set to `Both`
- `Action` set to `Block`</t>
  </si>
  <si>
    <t>Navigate to `Objects &gt; Security Profiles &gt; Antivirus.`
Set antivirus profiles to have all decoders set to `reset-both` for both `Action` and `Wildfire Action`. If `imap` and `pop3` are required in the organization, set the `imap` and `pop3` decoders to `alert` for both `Action` and `Wildfire Action`.</t>
  </si>
  <si>
    <t>Not having an AV Profile on a Security Policy allows signature-based malware to transit the security boundary without blocks or alerts. In most cases this leaves only the Endpoint Security application to block or alert malware.</t>
  </si>
  <si>
    <t>Navigate to `Objects &gt; Security Profiles &gt; Anti-Spyware`.
Set a rule within the anti-spyware profile that is configured to perform the `reset-both` on `any Severity` level, `any Category`, and `any Threat Name`.</t>
  </si>
  <si>
    <t>Navigate to `Objects &gt; Security Profiles &gt; Anti-Spyware`.
Within the each anti-spyware profile, under its `DNS Policies` tab, set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</si>
  <si>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Not configuring a Vulnerability Protection Profile means that network attacks will not be logged, alerted on or blocked.</t>
  </si>
  <si>
    <t>Not having an effective URL Filtering configuration can leave an organization open to legal action, internal HR issues, non-compliance with regulatory policies or productivity loss.</t>
  </si>
  <si>
    <t>Navigate to `Objects &gt; Security Profiles &gt; URL Filtering`.
For each permitted category, set the `Site Access` actioun to `alert`</t>
  </si>
  <si>
    <t>Navigate to `Objects &gt; Security Profiles &gt; URL Filtering &gt; URL Filtering Profile &gt; URL Filtering Settings`.
Set the following four settings:
 a. `Log container page only` box is un-checked
 b. Check the `User-Agent` box
 c. Check the `Referer` box
 d. Check the `X-Forwarded-For` box</t>
  </si>
  <si>
    <t>Navigate to `Objects &gt; Custom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</si>
  <si>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Serverity`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</si>
  <si>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Not configuring a Network Zone Protection Profile on untrusted interfaces leaves an organization exposed to common attacks and reconnaissance from those untrusted networks. Not configuring a Zone Protection Profile for internal networks leaves an organization vulnerable to malware, software or hardware causes of traffic flooding from internal sources.</t>
  </si>
  <si>
    <t>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Open the zone facing any untrusted network, if one does not exist create it. Set `Zone Protection` to the `Zone Protection Profile` created.</t>
  </si>
  <si>
    <t>Not configuring a Network Zone Protection Profile leaves an organization exposed to common attacks and reconnaissance from untrusted networks.</t>
  </si>
  <si>
    <t>Navigate to `Network &gt; Network Profiles &gt; Zone Protection &gt; Zone Protection Profile &gt; Reconnaissance Protection`.
Set `TCP Port Scan` to `enabled`, its Action to `block-ip`, its Interval to `5`, and its Threshold to `20`. For `block-ip`, set the "Track By" is set to `source` and "Duration" is set to `600` seconds.
Set `Host Sweep` to `enabled`, its Action to `block`, its Interval to `10`, and its Threshold to `30`.
Set `UDP Port Scan` to `enabled`, its Action to `alert`, its Interval to `10`, and its Threshold to `20`.</t>
  </si>
  <si>
    <t>Not preventing users from submitting their corporate credentials to the Internet can leave them open to phishing attacks or allow for credential reuse on unauthorized sites. Using internal email accounts provides malicious actors with intelligence information, which can be used for phishing, credential stuffing and other attacks. Using internal passwords will often provide authenticated access directly to sensitive information. Not only that, but a pattern of credential re-use can expose personal information from multiple online sources.</t>
  </si>
  <si>
    <t>`Navigate to Objects &gt; Security Profiles &gt; Antivirus`
Set antivirus profiles to have all decoders set to `reset-both` for `Wildfire Inline ML Action`. If imap and pop3 are required in the organization, set the imap and pop3 decoders are set to `alert` for `Wildfire Inline ML Action`.</t>
  </si>
  <si>
    <t>Navigate to `Objects &gt; Security Profiles &gt; Antivirus`
Go to `Wildfire Inline ML` tab. Set `enable (inherit per-protocol actions)` for all `Model` on `Action Setting`.</t>
  </si>
  <si>
    <t>Navigate to `Objects &gt; Security Profiles &gt; Vulnerability Protection`
Go to `Inline Cloud Analysis` tab. Tick the checkbox for `Enable cloud inline analysis`. Verify that all `Model` action is set as `alert`.
Note that, firewall device certificate is used to authenticate to the Advanced Threat Prevention inline cloud analysis service. This step is required before 'Inline Cloud Analysis' can be used. Refer to reference for detailed guide.</t>
  </si>
  <si>
    <t>Navigate to `Objects &gt; Security Profiles &gt; URL Filtering`
Go to `Inline Categorization` tab. Tick the checkbox for both `Enable local inline categorization` and `Enable cloud inline categorization`.
Note that:
1. Firewall device certificate is used to authenticate to the Advanced Threat Prevention inline cloud analysis service. This step is required before 'Inline Cloud Analysis' can be used. Refer to reference for detailed guide.
2. 'Local Inline Categorization' can be enabled with just the URL Filtering license (no Advanced Threat Prevention is needed).</t>
  </si>
  <si>
    <t>Navigate to `Objects &gt; Security Profiles &gt; Anti-Spyware`
Go to `Inline Cloud Analysis` tab. Tick the checkbox for `Enable cloud inline analysis`. Verify that all `Model` action is set as `reset-both`.
Note that, firewall device certificate is used to authenticate to the Advanced Threat Prevention inline cloud analysis service. This step is required before `Inline Cloud Analysis` can be used. Refer to reference for detailed guide.</t>
  </si>
  <si>
    <t>Navigate to `Objects &gt; Security Profiles &gt; Anti-Spyware`
Go to `DNS Policies` tab. Configure policy action to `sinkhole` for all DNS Security categories.
On `Command and control Domains` category, set the packet capture option to `extended-capture`.</t>
  </si>
  <si>
    <t>Setting application based rules on both inbound and outbound traffic ensures that the traffic on the protocol and port being specified is actually the application that you expect. For outbound traffic, the days of "we trust our users" is well past us, that statement also implies that we trust the malware on the user workstations, which is obviously not the case. 
For traffic from trusted to less trusted interfaces, the applications should be characterized over time, with the end goal being that all applications in in the rules, and a final "block all" rule is in place. 
Not having this goal gives both attackers and malware the leeway they need to accomplish their goals. 
Trusting only Port permissions to control traffic exposes an organization to "tunneling" style attacks that can exfiltrate data or facilitate Command and Control (C2) sessions.</t>
  </si>
  <si>
    <t>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Set these values for Policies on all Interfaces, for traffic in all directions. For each `Security Policy`, set the `Application` and `Service` values to match the exposed application.</t>
  </si>
  <si>
    <t>Navigate to `Policies &gt; Security`. 
For each exposed host, set a Security Policy exists with:
- `Source` tab: `Zone` set to `OUTSIDE` `Address` set to `any`
- `Destination` tab: `Zone` set to `DMZ` / `Address` set to `&lt;DMZ Host Object&gt;` 
- `Application` tab: `Application` set to `web-browsing` (or appropriate application)
- `Service` tab: `Service` set to `application-default`. The value of `any` should never be used</t>
  </si>
  <si>
    <t>While not foolproof, simply blocking traffic from known malicious hosts allows more resources to be devoted to analyzing traffic from other sources for malicious content. This approach is a recommended part of most "Defense in Depth" recommendations, allowing defenders to focus more deeply on traffic from uncategorized sources.</t>
  </si>
  <si>
    <t>Navigate to `Policies &gt; Security`
Create a Security Policy similar to: 
- `General` tab: `Name` set to `Deny to Malicious IP` 
- `Source` tab: `Source Zone` set to `Any`, 
- `Destination` tab: `Destination Zone` set to `Any`, `Destination Address` set to `Palo Alto Networks - Known malicious IP addresses`,`Palo Alto Networks - High risk IP addresses`, `Palo Alto Networks - Tor exit IP addresses`, `Palo Alto Networks - Bulletproof IP addresses`
- `Application` tab: `Application` set to `Any`
- `Service/URL Category` tab: `Service` set to `Any`
- `Actions` tab: `Action` set to `Block`, `Profile Type` set to `None`
Create a Security Policy similar to: 
- `General` tab: `Name` set to `Deny from Malicious IP` 
- `Source` tab: `Source Zone` set to `Any`, `Source Address` set to `Palo Alto Networks - Known malicious IP addresses`,`Palo Alto Networks - High risk IP addresses`, `Palo Alto Networks - Tor exit IP addresses`, `Palo Alto Networks - Bulletproof IP addresses`
- `Destination` tab: `Destination Zone` set to `Any`
- `Application` tab: `Application` set to `Any`
- `Service/URL Category` tab: `Service` set to `Any`
- `Actions` tab: `Action` set to `Block`, `Profile Type` set to `None`
Note: This recommendation requires a Palo Alto Networks "Threat Prevention License"</t>
  </si>
  <si>
    <t>Navigate to `Policies &gt; Security`
Go to default policies `intrazone-default` and `interzone-default`. On `Actions` tab, enable `Log at Session End` on log setting.</t>
  </si>
  <si>
    <t>Without SSL inspection, the firewall cannot apply many of its protection features against encrypted traffic. The amount of encrypted malware traffic continues to rise, and legitimate websites using SSL encryption are hacked or tricked into delivering malware on a frequent basis. As encryption on the Internet continues to grow at a rapid rate, SSL inspection is no longer optional as a practical security measure. If proper decryption is not configured, it follows that the majority of traffic is not being fully inspected for malicious content or policy violations. This is a major exposure, allowing delivery of exploits and payloads direct to user desktops.
Note that, categories to be decrypted is highly dependant on each organization's policy.</t>
  </si>
  <si>
    <t>Failure to decrypt outbound traffic allows attackers to mask attacks, data exfiltration and/or command and control (C2) traffic by simply using standard TLS encryption.
Privacy concerns for your organization's users will dictate that some common categories should be exempted from inspection and decryption. Personal banking or healthcare information is almost always exempted, as are interactions with government entities. Exemptions and inclusions to decryption policies should be negotiated internally and governed by published Corporate Policies.</t>
  </si>
  <si>
    <t>Not decrypting inbound traffic to TLS encrypted services means that inspection for many common attacks cannot occur on the firewall. This means that all defenses against these attacks are up to the host.</t>
  </si>
  <si>
    <t>Ensure 'WildFire Update Schedule' is set to download and install updates in real-time</t>
  </si>
  <si>
    <t>Ensure that antivirus profiles are set to reset-both on all decoders except 'imap' and 'pop3'</t>
  </si>
  <si>
    <t>Ensure that 'Wildfire Inline ML Action' on antivirus profiles are set to reset-both on all decoders except 'imap' and 'pop3'</t>
  </si>
  <si>
    <t>Ensure that 'Wildfire Inline ML' on antivirus profiles are set to enable for all file types</t>
  </si>
  <si>
    <t>Ensure that 'Inline Cloud Analysis' on Vulnerability Protection profiles are enabled if 'Advanced Threat Prevention' is available</t>
  </si>
  <si>
    <t>Ensure that 'Cloud Inline Categorization' on URL Filtering profiles are enabled if 'Advanced Threat Prevention' is available</t>
  </si>
  <si>
    <t>Ensure that 'Inline Cloud Analysis' on Anti-Spyware profiles are enabled if 'Advanced Threat Prevention' is available</t>
  </si>
  <si>
    <t>Ensure that 'DNS Policies' is configured on Anti-Spyware profiles if 'DNS Security' license is available</t>
  </si>
  <si>
    <t>Ensure that logging is enabled on built-in default security policies</t>
  </si>
  <si>
    <t>The 'Inline Cloud Analysis' on Wildfire profiles is st to enabled</t>
  </si>
  <si>
    <t>PaloAlto11-72</t>
  </si>
  <si>
    <t>PaloAlto10-67</t>
  </si>
  <si>
    <t>PaloAlto10-68</t>
  </si>
  <si>
    <t>PaloAlto10-69</t>
  </si>
  <si>
    <t>PaloAlto10-71</t>
  </si>
  <si>
    <t>PaloAlto10-72</t>
  </si>
  <si>
    <t>PaloAlto10-73</t>
  </si>
  <si>
    <t>The default file size limits on the firewall are designed to include the majority of malware in the wild (which is smaller than the default size limits) and to exclude large files that are very unlikely to be malicious and that can impact WildFire file-forwarding capacity.</t>
  </si>
  <si>
    <t>Set the WildFire update schedule to download and install updates in real-time.</t>
  </si>
  <si>
    <t>Enable 'Advanced WildFire Inline Cloud Analysis' on Wildfire profiles and forward PE files for analysis. Palo Alto Networks Advanced WildFire operates a series of cloud-based ML detection engines that provide inline analysis of PE (portable executable) files traversing your network to detect and prevent advanced malware in real-time.</t>
  </si>
  <si>
    <t>Configure antivirus profiles to a value of 'reset-both' for all decoders except imap and pop3 under both Action and WildFire Action. If required by the organization's email implementation, configure imap and pop3 decoders to 'alert' under both Action and WildFire Action.</t>
  </si>
  <si>
    <t>Enable the SYN Flood Action of SYN Cookies for all untrusted zones. The Alert, Activate, and Maximum settings for SYN Flood Protection depend highly on the environment and device used. Perform traffic analysis on the specific environment and firewall to determine accurate thresholds. Do not rely on default values to be appropriate for an environment.
Setting these values for all interfaces is an approach that should be considered by many organizations, as traffic floods can result from internal testing or malware as well.
As a rough ballpark for most environments, an Activate value of 50% of the firewall’s maximum “New sessions per second”/CPS is a conservative setting. The following is a list of maximum new sessions per second for each platform:
PA-4xx series = 73,000 CPS
PA-8xx series = 13,100 CPS
PA-14xx series = 140,000 CPS
PA-32xx series = 84,000 CPS
PA-34xx series = 268,000 CPS
PA-52xx series = 500,000 CPS
PA-54xx series = 3,600,000 CPS
PA-70xx series = 6,000,000 CPS</t>
  </si>
  <si>
    <t>Configure 'Wildfire Inline ML Action' on antivirus profiles to a value of 'reset-both' for all decoders except imap and pop3 under 'Wildfire Inline ML Action'. If required by the organization's email implementation, configure imap and pop3 decoders to 'alert' under 'Wildfire Inline ML Action'.</t>
  </si>
  <si>
    <t>Configure 'Wildfire Inline ML' on antivirus profiles to a value of 'enable' for all file types.</t>
  </si>
  <si>
    <t>Enable both 'Local Inline Categorization' and 'Cloud Inline Categorization' on URL Filtering profiles to evaluate suspicious web page contents in real-time to protect users against zero-day threats.</t>
  </si>
  <si>
    <t>DNS security is an extensible cloud-based service capable of generating DNS signatures using advanced predictive analytics and machine learning. DNS Security protects from sophisticated DNS-based attacks.</t>
  </si>
  <si>
    <t>Create a pair of security rules at the top of the security policies ruleset to block traffic to and from IP addresses known to be malicious.
Note: This recommendation (as written) requires a Palo Alto Networks "Threat Prevention License". Third Party and Open Source Threat Intelligence Feeds can also be used for this purpose.</t>
  </si>
  <si>
    <t>Enable logging on built-in default security policies "intrazone-default" and "interzone-default"</t>
  </si>
  <si>
    <t>Perform an automated test using the current Nessus Profile provided by the IRS Office of Safeguards website or run from the GUI navigate to `Device &gt; Setup &gt; Management &gt; Logging and Reporting Settings &gt; Log Export and Reporting`.
Verify `Enable Log on High DP Load` is `checked`.</t>
  </si>
  <si>
    <t>Perform an automated test using the current Nessus Profile provided by the IRS Office of Safeguards website or run from the GUI navigate to `Device &gt; Server Profiles &gt; Syslog`
Ensure that a valid Syslog profile is configured, and that it points to a valid Syslog host.
Perform an automated test using the current Nessus Profile provided by the IRS Office of Safeguards website or run from the GUI navigate to `Device &gt; Log Settings`
Under `System`, verify that at least one Syslog entry exists and that at least one entry has "All Logs" selected. Each Syslog entry must have a valid Syslog Profile attached. 
Under `Configuration`, verify that at least one Syslog entry exists and that at least one entry has "All Logs" selected. Each Syslog entry must have a valid Syslog Profile attached. 
Under `User-ID`, verify that at least one Syslog entry exists and that at least one entry has "All Logs" selected. Each Syslog entry must have a valid Syslog Profile attached. 
Under `HIP Match` (Host Information Profile), verify that at least one Syslog entry exists and that at least one entry has "All Logs" selected. Each Syslog entry must have a valid Syslog Profile attached. 
Under `IP-Tag`, verify that at least one Syslog entry exists and that at least one entry has "All Logs" selected. Each Syslog entry must have a valid Syslog Profile attached.</t>
  </si>
  <si>
    <t>Perform an automated test using the current Nessus Profile provided by the IRS Office of Safeguards website or run from the GUI navigate to `Device &gt; Setup &gt; Interfaces &gt; Management`.
Verify that `Permitted IP Addresses` is limited only to those necessary for device management.</t>
  </si>
  <si>
    <t>Perform an automated test using the current Nessus Profile provided by the IRS Office of Safeguards website or run from the GUI navigate to `Network &gt; Network Profiles &gt; Interface Management`.
For each Interface Management profile verify that the `HTTP` and `Telnet` options are both unchecked.</t>
  </si>
  <si>
    <t>Perform an automated test using the current Nessus Profile provided by the IRS Office of Safeguards website or run from the GUI navigate to `Device &gt; Setup &gt; Management &gt; Minimum Password Complexity`.
Verify `Enabled` is checked
Ensure that the various password settings to values that are appropriate to your organization. Non-zero values should be set for Minimum Uppercase, Lowercase and Special Characters. "Block Username Inclusion" should be enabled.</t>
  </si>
  <si>
    <t>Perform an automated test using the current Nessus Profile provided by the IRS Office of Safeguards website or run from the GUI navigate to `Device &gt; Password Profiles`.
Verify Password Profiles weaker than the recommended minimum password complexity settings do not exist.</t>
  </si>
  <si>
    <t>Perform an automated test using the current Nessus Profile provided by the IRS Office of Safeguards website or run from the GUI navigate to `Device &gt; Setup &gt; Operations &gt; Miscellaneous &gt; SNMP Setup`
Verify `V3` is selected.</t>
  </si>
  <si>
    <t>Perform an automated test using the current Nessus Profile provided by the IRS Office of Safeguards website or run from the GUI navigate to `Device &gt; Setup &gt; Services &gt; Services`.
Verify that the `Verify` Update Server Identity box is checked.</t>
  </si>
  <si>
    <t>Perform an automated test using the current Nessus Profile provided by the IRS Office of Safeguards website or run from the GUI navigate to `Device &gt; Setup &gt; Services &gt; Services`.
Verify `Primary NTP Server Address` is set appropriately.
Verify `Secondary NTP Server Address` is set appropriately.</t>
  </si>
  <si>
    <t>Perform an automated test using the current Nessus Profile provided by the IRS Office of Safeguards website or run from the GUI navigate to `Device &gt; User Identification &gt; User Mapping &gt; Include/Exclude Networks`.
Verify that all trusted internal networks have a Discovery value of `Include`.
Verify that all untrusted external networks have a Discovery value of `Exclude`. Note that any value in the trusted networks list implies that all other networks are untrusted.</t>
  </si>
  <si>
    <t>Perform an automated test using the current Nessus Profile provided by the IRS Office of Safeguards website or run from the GUI navigate to `Device &gt; Setup &gt; Services &gt; Services Features &gt; Service Route Configuration &gt; Customize`.
Click on the protocol in use (`IPv4 `and/or `IPv6`).
Click `UID Agent.`
Click on the address object for the UID Agent's IP address.
Verify `SOURCE/NAME` is set to '`Deny msrpc to untrusted`'.
Verify `SOURCE/ZONE` is set to '`INSIDE`'.
Verify `SOURCE/Address` is set to the Address object for the UID Agent.
Verify `DESTINATION/ZONE` is set to '`GUEST`' and '`OUTSIDE`'.
Verify `DESTINATION/Address` is set to '`any`'.
Verify `DESTINATION/Application` is set to '`msrpc`'.
Verify `DESTINATION/Service` is set to '`application-default`'.
Verify `DESTINATION/Action` is set to '`Block`' (red circle with diagonal line).</t>
  </si>
  <si>
    <t>Perform an automated test using the current Nessus Profile provided by the IRS Office of Safeguards website or run from the GUI navigate to `Device &gt; High Availability &gt; HA Communications`.
In the `HA Communications.` &gt;`Data Link (HA2)` section, verify that the correct interface is selected. Verify the desired ` protocol (IPv4 or IPv6)` is selected. Verify the correct Transport is selected. Verify the `Enable Session Synchronization` box is checked.</t>
  </si>
  <si>
    <t>Perform an automated test using the current Nessus Profile provided by the IRS Office of Safeguards website or run from the GUI navigate to `Device &gt; Dynamic Updates &gt; Antivirus Update Schedule`.
Verify that `Action` is set to `Download and Install`.
Verify that `Recurrence` is set to `Hourly`.</t>
  </si>
  <si>
    <t>Perform an automated test using the current Nessus Profile provided by the IRS Office of Safeguards website or run from the GUI navigate to `Device &gt; Dynamic Updates &gt; Application and Threats Update Schedule`.
Verify that `Action` is set to `Download and Install`.
Verify that `Recurrence` is set to `Daily`, `Hourly` or `Every 30 Minutes`</t>
  </si>
  <si>
    <t>Perform an automated test using the current Nessus Profile provided by the IRS Office of Safeguards website or run from the GUI navigate to `Device &gt; Setup &gt; Content-ID &gt; Content-ID Settings`.
Verify that `Allow forwarding of decrypted content` is checked.</t>
  </si>
  <si>
    <t>Perform an automated test using the current Nessus Profile provided by the IRS Office of Safeguards website or run from the GUI navigate to `Device &gt; Setup &gt; WildFire &gt; Session Information Settings`.
Verify that every option is enabled.</t>
  </si>
  <si>
    <t>Perform an automated test using the current Nessus Profile provided by the IRS Office of Safeguards website or run from the GUI navigate to `Objects &gt; Log Forwarding`.
Verify that the `WildFire` log type is configured to generate alerts using the desired alerting mechanism(s).</t>
  </si>
  <si>
    <t>Perform an automated test using the current Nessus Profile provided by the IRS Office of Safeguards website or run from the GUI navigate to `Device &gt; Dynamic Updates &gt; WildFire Update Schedule`.
Verify that `Recurrence` is set to `Real-time`.</t>
  </si>
  <si>
    <t>Perform an automated test using the current Nessus Profile provided by the IRS Office of Safeguards website or run from the GUI navigate to `Objects &gt; Security Profiles &gt; Antivirus`
Verify that antivirus profiles have all decoders set to `reset-both` for both `Action` and `Wildfire Action`. If `imap` and `pop3` are required in the organization, verify that the `imap` and `pop3` decoders are set to `alert` for both `Action` and `Wildfire Action`.</t>
  </si>
  <si>
    <t>Perform an automated test using the current Nessus Profile provided by the IRS Office of Safeguards website or run from the GUI navigate to `Objects &gt; Security Profiles &gt; Anti-Spyware`.
Verify a rule exists within the anti-spyware profile that is configured to perform the `reset-both` on `any Severity` level, `any Category`, and `any Threat Name`.</t>
  </si>
  <si>
    <t>Perform an automated test using the current Nessus Profile provided by the IRS Office of Safeguards website or run from the GUI navigate to `Objects &gt; Security Profiles &gt; Anti-Spyware`.
Within the each anti-spyware profile, under its `DNS Policies` tab, verify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Perform an automated test using the current Nessus Profile provided by the IRS Office of Safeguards website or run from the GUI navigate to `Policies &gt; Security Policies`
For each outbound security Policy, in the `Actions` tab, verify that the `Anti-Spyware` setting includes the Spyware Profile created, either explicitly or as a `Group Profile`
To verify correct operation of DNS Security, from an internal station make a DNS request to each of the following hosts:
- `test-malware.testpanw.com` to test `Malware` DNS Signature checks
- `test-c2.testpanw.com` to test `C2` DNS Signature checks
- `test-dga.testpanw.com` to test `DGA` (Domain Generation Algorithm) DNS attack checks 
- `test-dnstun.testpanw.com` to test `DNS Tunneling` attack checks
Each of these DNS requests should be redirected to the configured DNS Sinkhole server IP address
Each of these DNS requests should appear in the firewall logs, under `Monitor &gt; Logs &gt; Threat`. If configured, each of these requests should generate an alert in the organization's SIEM.</t>
  </si>
  <si>
    <t>Perform an automated test using the current Nessus Profile provided by the IRS Office of Safeguards website or run from the GUI navigate to `Objects &gt; Security Profiles &gt; Vulnerability Protection`.
Verify a Vulnerability Protection Profile is set to block attacks against any critical or high vulnerabilities (minimum), and set to default on attacks against any medium, low, or informational vulnerabilities.</t>
  </si>
  <si>
    <t>Perform an automated test using the current Nessus Profile provided by the IRS Office of Safeguards website or run from the GUI navigate to `Policies &gt; Security`.
For each Policy, under the `Actions` tab, select `Vulnerability Protection`.
Verify either the 'Strict' or the 'Default' profile is selected, or a custom profile that complies with the organization's policies, legal and regulatory requirements.</t>
  </si>
  <si>
    <t>Perform an automated test using the current Nessus Profile provided by the IRS Office of Safeguards website or run from the GUI navigate to `Device &gt; Licenses`.
Click on `PAN-DB URL Filtering`.
Verify `Active` is set to `Yes`.</t>
  </si>
  <si>
    <t>Perform an automated test using the current Nessus Profile provided by the IRS Office of Safeguards website or run from the GUI navigate to `Objects &gt; Security Profiles &gt; URL Filtering &gt; URL Filtering Profile &gt; URL Filtering Settings`.
Verify these four settings:
 a. `Log container page only` box is un-checked
 b. `User-Agent` box is checked
 c. `Referer` box is checked
 d. `X-Forwarded-For` box is checked</t>
  </si>
  <si>
    <t>Perform an automated test using the current Nessus Profile provided by the IRS Office of Safeguards website or run from the GUI navigate to `Objects &gt; Custom Objects &gt; Data Patterns`.
Verify an appropriate `Data Pattern` has been created that accounts for sensitive information within your organization. In most cases this will include Credit Card Numbers, and your jurisdiction's equivalent of Social Insurance Numbers. In many cases these can simply be picked from the list of `Predefined Patterns`.
Perform an automated test using the current Nessus Profile provided by the IRS Office of Safeguards website or run from the GUI navigate to `Objects &gt; Security Profiles &gt; Data Filtering`.
Verify an appropriate `Data Filtering Profile` has been created, using the created `Data Patterns`. Ensure that an `Alert Threshold` is set that generates alerts appropriately. A typical starting value for `Alert Threshold` is `20`, but this should be adjusted after appropriate testing.</t>
  </si>
  <si>
    <t>Perform an automated test using the current Nessus Profile provided by the IRS Office of Safeguards website or run from the GUI navigate to `Objects &gt; Custom Objects &gt; Data Patterns`. Verify that the patterns defined match the various data that you wish to monitor or make blocking decisions on.
Perform an automated test using the current Nessus Profile provided by the IRS Office of Safeguards website or run from the GUI navigate to `Objects &gt; Security Profiles &gt; Data Filtering`
For each `Filtering Profile`, verify that the `Data Patterns` defined matches the data you wish to monitor, with appropriate values for `Alert Threshold` (typically 20), `Block Threshold` (typically 0) and `Log Severity`. 
Finally, Perform an automated test using the current Nessus Profile provided by the IRS Office of Safeguards website or run from the GUI navigate to `Policies &gt; Security`. Open all appropriate policies, for each Policy choose the `Actions` tab, and verify that the appropriate `Data Filtering Policy` is applied (either as an individual `Profile` or as part of a `Group Profile`)</t>
  </si>
  <si>
    <t>Perform an automated test using the current Nessus Profile provided by the IRS Office of Safeguards website or run from the GUI navigate to `Network &gt; Network Profiles &gt; Zone Protection &gt; Zone Protection Profile &gt; Reconnaissance Protection`.
Verify that `TCP Port Scan` is `enabled`, its Action is set to `block-ip`, its Interval is set to `5`, and its Threshold is set to `20`. For `block-ip`, ensure the "Track By" is set to `source` and "Duration" is set to `600` seconds.
Verify that `Host Sweep` is `enabled`, its Action is set to `block`, its Interval is set to `10`, and its Threshold is set to `30`.
Verify that `UDP Port Scan` is `enabled`, its Action is set to `alert`, its Interval is set to `10`, and its Threshold is set to `20`.</t>
  </si>
  <si>
    <t>Perform an automated test using the current Nessus Profile provided by the IRS Office of Safeguards website or run from the GUI navigate to `Network &gt; Network Profiles &gt; Zone Protection &gt; Zone Protection Profile &gt; Packet Based Attack Protection &gt; TCP/IP Drop`.
Verify `Spoofed IP address` is checked.
Verify `Mismatched overlapping TCP segment` is checked.
Under `IP Option Drop`, verify that `Strict Source Routing`, `Loose Source Routing`, and `Malformed` are all checked. Additional options may also be checked.</t>
  </si>
  <si>
    <t>Perform an automated test using the current Nessus Profile provided by the IRS Office of Safeguards website or run from the GUI navigate to `Objects &gt; Security Profiles &gt; URL Filtering`.
Choose the `Categories` tab. Verify that the `User Credential Submitting` action on all enabled URL categories is set to either `block` or `continue`.
Under the `User Credential Detection` tab ensure the `User Credential Detection` is set to a value appropriate to your organization, and is not set to `Disabled`. Verify that the `Log Severity` value is set to a value appropriate to your organization and your logging or SIEM solution.</t>
  </si>
  <si>
    <t>Perform an automated test using the current Nessus Profile provided by the IRS Office of Safeguards website or run from the GUI navigate to `Policies &gt; Security`. 
For each exposed host, verify that a Security Policy exists with:
- `Source` tab: `Zone` set to `OUTSIDE` `Address` set to `any`
- `Destination` tab: `Zone` set to `DMZ` / `Address` set to `&lt;DMZ Host Object&gt;` 
- `Application` tab: `Application` set to `web-browsing` (or appropriate application)
- `Service` tab: `Service` set to `application-default`. The value of `any` should never be used</t>
  </si>
  <si>
    <t>Perform an automated test using the current Nessus Profile provided by the IRS Office of Safeguards website or run from the GUI navigate to `Policies &gt; Decryption`.
Verify `SSL Forward Proxy` is set for all traffic destined to the Internet. 
Verify each Decryption Policy Rule: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Verify that all `URL Category` entries are included except `financial-services`, `government` and `health-and-medicine` (this list may vary depending on your organization and its policies).
- `Options` tab: Verify that the `Type` is set to `SSL Forward Proxy`</t>
  </si>
  <si>
    <t>Perform an automated test using the current Nessus Profile provided by the IRS Office of Safeguards website or run from the GUI navigate to `Objects &gt; Security Profiles &gt; Antivirus`
Go to `Wildfire Inline ML` tab. Verify that all `Action Setting` are set to `enable (inherit per-protocol actions)`.</t>
  </si>
  <si>
    <t>Perform an automated test using the current Nessus Profile provided by the IRS Office of Safeguards website or run from the GUI navigate to `Objects &gt; Security Profiles &gt; URL Filtering`
Go to `Inline Categorization` tab. Verify that it is enabled for both `Enable local inline categorization` and `Enable cloud inline categorization`.</t>
  </si>
  <si>
    <t>Perform an automated test using the current Nessus Profile provided by the IRS Office of Safeguards website or run from the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
Perform an automated test using the current Nessus Profile provided by the IRS Office of Safeguards website or run from the GUI navigate to `Network &gt; Zones`. Open the zone facing any untrusted network. Verify that `Zone Protection` has the `Zone Protection Profile` set to the Profile created.</t>
  </si>
  <si>
    <t>From the GUI navigate to `Network &gt; Network Profiles &gt; Interface Management`.
In each profile, for each of the target protocols (SNMP, HTTPS, SSH), verify that `Permitted IP Addresses` is limited to those necessary for device management.</t>
  </si>
  <si>
    <t>From the GUI navigate to `Device &gt; Setup &gt; Interfaces &gt; Management`.
Verify that the `HTTP` and `Telnet` options are both unchecked.</t>
  </si>
  <si>
    <t>From the GUI navigate to `Network &gt; Network Profiles &gt; Interface Management`.
Verify that `User-ID` is only enabled for interfaces that are both internal and trusted.</t>
  </si>
  <si>
    <t>From the GUI navigate to `Active Directory Users and Computers` for the Active Directory under consideration.
Verify that the service account for the User-ID agent is not a member of any groups other than Event Log Readers, Distributed COM Users, and Domain Users (for the integrated, on-device User-ID agent) or Event Log Readers, Server Operators, and Domain Users (for the Windows User-ID agent.)</t>
  </si>
  <si>
    <t>From the GUI navigate to `Active Directory Group Policies`.
Verify that Group Policies restricts the interactive logon privilege for the User-ID service account.
or
From the GUI navigate to `Active Directory Managed Service Accounts`.
Verify that Managed Service Accounts restricts the interactive logon privilege for the User-ID service account.</t>
  </si>
  <si>
    <t>To ensure `Active/Passive Settings` are configured correctly:
From the GUI navigate to `Device &gt; High Availability &gt; General &gt; Active/Passive Settings`.
Verify `Passive Link State` is set to `auto`.
To ensure `Election Settings` are configured correctly:
From the GUI navigate to `Device &gt; High Availability &gt; Election Settings`.
Verify `Preemptive` is disabled.</t>
  </si>
  <si>
    <t>From the GUI navigate to `Device &gt; Setup &gt; WildFire`.
From the GUI navigate to the `General Settings` sections.
Verify the maximum size for each file type at the defaults or larger, to a size that is as large enough to account for "large" files, but not large enough to affect performance of the hardware.</t>
  </si>
  <si>
    <t>To verify WildFire Analysis Profile:
- From the GUI navigate to `Objects &gt; Security Profiles &gt; WildFire Analysis Profile` verify that a profile exists. 
To verify File Blocking Rules:
- For each Security Policy were the action is set to Allow, edit the Rule and From the GUI navigate to `Actions &gt; Profile Setting. Ensure that the WildFire Analysis` is set to `Allow` and verify that a profile is set.
If **Group Profiles** are used:
- From the GUI navigate to `Policies &gt; Security`
- For each Security Policy were the action is set to Allow, edit the Rule and From the GUI navigate to `Actions &gt; Profile Setting`. Ensure that the `Profile Type` is set to `Group`.
- From the GUI navigate to Objects &gt; Security Profile Groups. Open the Security Profile Group used above, and ensure that the Wildfire Analysis Profile is set.</t>
  </si>
  <si>
    <t>From the GUI navigate to `Objects &gt; Security Profiles &gt; Anti-Spyware`.
Also From the GUI navigate to `Policies &gt; Security`.
Verify there are one or more anti-spyware profiles that collectively apply to all inside to outside traffic from any address to any address and any application and service.</t>
  </si>
  <si>
    <t>From the GUI navigate to `Objects &gt; Security Profiles &gt; URL Filtering`.
Verify that all URL categories designated by the organization are listed, and the action is set to `Block`.</t>
  </si>
  <si>
    <t>From the GUI navigate to `Objects &gt; Security Profiles &gt; URL Filtering`.
Verify that the for all allowed categories, that the `Site Access` action is set to `alert`</t>
  </si>
  <si>
    <t>From the GUI navigate to `Policies &gt; Security `.
For each policy, From the GUI navigate to `[Policy Name] &gt; Actions`
Verify there is a secure `Antivirus profile` applied to all security policies passing traffic - regardless of protocol. This can be set by Profiles or by Profile Group.</t>
  </si>
  <si>
    <t>To Verify URL Filtering:
For each Security Policy that transits traffic to the public internet, From the GUI navigate to `Policies &gt; Security &gt; Security Profiles &gt; [Policy Name] &gt; Actions`.
Verify there is a URL Filtering profile that complies with the policies of the organization is applied to all Security Policies that transit traffic to the public internet.</t>
  </si>
  <si>
    <t>From the GUI 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Assess this setting for Policies on all Interfaces, for traffic in all directions. Ensure that for each Security Policy that the appropriate settings are set for both `Application` and `Service`</t>
  </si>
  <si>
    <t>From the GUI navigate to `Policies &gt; Security`
Verify a Security Policy exists similar to: 
- `General` tab: `Name` set to `Deny to Malicious IP` 
- `Source` tab: `Source Zone` set to `Any`, 
- `Destination` tab: `Destination Zone` set to `Any`, `Destination Address` set to `Palo Alto Networks - Known malicious IP addresses`,`Palo Alto Networks - High risk IP addresses`, `Palo Alto Networks - Tor exit IP addresses`, `Palo Alto Networks - Bulletproof IP addresses`
- `Application` tab: `Application` set to `Any`
- `Service/URL Category` tab: `Service` set to `Any`
- `Actions` tab: `Action` set to `Block`, `Profile Type` set to `None`
Verify a Security Policy exists similar to: 
- `General` tab: `Name` set to `Deny from Malicious IP` 
- `Source` tab: `Source Zone` set to `Any`, `Source Address` set to `Palo Alto Networks - Known malicious IP addresses`,`Palo Alto Networks - High risk IP addresses`, `Palo Alto Networks - Tor exit IP addresses`, `Palo Alto Networks - Bulletproof IP addresses`
- `Destination` tab: `Destination Zone` set to `Any`
- `Application` tab: `Application` set to `Any`
- `Service/URL Category` tab: `Service` set to `Any`
- `Actions` tab: `Action` set to `Block`, `Profile Type` set to `None`
Note: This recommendation requires a Palo Alto Networks "Threat Prevention License"</t>
  </si>
  <si>
    <t>From the GUI navigate to `Policies &gt; Decryption`.
Verify `SSL Inbound Inspection` is set appropriately for all untrusted traffic destined for servers using SSL or TLS.
From the GUI navigate to `Policies &gt; Decryption`. For each service published to the internet (or other untrusted zones), verify the following settings: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</si>
  <si>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Verify the CA Certificate(s): 
From the GUI navigate to `Device &gt; Certificate Management &gt; Certificates`
- Verify that appropriate internal certificates are imported, and that all certificates in the list are valid. In particular, verify the `Subject`, `Issuer`, `CA`, `Expires`, `Algorithm` and `Usage` fields
- Alternatively, if an internal CA is implemented on the firewall, verify that target clients have the root certificate for this CA imported into their list of trusted certificate authorities.
Verify the Certificate Profile needed for the SSL Forward Proxy:
- From the GUI navigate to `Device &gt; Certificate Management &gt; Certificate Profile`. Verify that an appropriate profile is created.</t>
  </si>
  <si>
    <t>From the GUI navigate to `Objects &gt; Security Profiles &gt; Wildfire`
Verify that Wildfire profiles has `Enable cloud inline analysis` checked. 
On `Inline cloud analysis` tab, verify that there is a rule to forward files with the following settings:
- `Application` set to `Any`
- `File Type` set to `PE`
- `Direction` set to `Both`
- `Action` set to `Block`</t>
  </si>
  <si>
    <t>From the GUI navigate to `Objects &gt; Security Profiles &gt; Antivirus`
Verify that antivirus profiles have all decoders set to `reset-both` for `Wildfire Inline ML Action`. If imap and pop3 are required in the organization, verify that the imap and pop3 decoders are set to `alert` for `Wildfire Inline ML Action`.</t>
  </si>
  <si>
    <t>From the GUI navigate to `Objects &gt; Security Profiles &gt; Anti-Spyware`
Go to `DNS Policies` tab. Verify that policy action is set to `sinkhole` for all DNS Security categories.
On `Command and control Domains` category, verify that the packet capture option to `extended-capture`.From the GUI navigate to `Objects &gt; Security Profiles &gt; Anti-Spyware`
Go to `DNS Policies` tab. Configure policy action to `sinkhole` for all DNS Security categories.
On `Command and control Domains` category, set the packet capture option to `extended-capture`</t>
  </si>
  <si>
    <t>From the GUI navigate to `Policies &gt; Security`
Go to default policies `intrazone-default` and `interzone-default`. On `Actions` tab, verify that log setting has `Log at Session End` is enabled.</t>
  </si>
  <si>
    <t>From the GUI navigate to `Device &gt; Setup &gt; Management &gt; General Settings`.
Verify that `Login Banner` is set appropriately for your organization.</t>
  </si>
  <si>
    <t>Perform an automated test using the current Nessus Profile provided by the IRS Office of Safeguards website or run from the GUI navigate to  Device &gt; Setup &gt; Management &gt; Logging and Reporting Settings &gt; Log Export and Reporting.
Verify Enable Log on High DP Load is checked.</t>
  </si>
  <si>
    <t>Perform an automated test using the current Nessus Profile provided by the IRS Office of Safeguards website or run from the GUI navigate to  Device &gt; Server Profiles &gt; Syslog
Ensure that a valid Syslog profile is configured, and that it points to a valid Syslog host.
Perform an automated test using the current Nessus Profile provided by the IRS Office of Safeguards website or run from the GUI navigate to  Device &gt; Log Settings
Under System, verify that at least one Syslog entry exists and that at least one entry has "All Logs" selected. Each Syslog entry must have a valid Syslog Profile attached. 
Under Configuration, verify that at least one Syslog entry exists and that at least one entry has "All Logs" selected. Each Syslog entry must have a valid Syslog Profile attached. 
Under User-ID, verify that at least one Syslog entry exists and that at least one entry has "All Logs" selected. Each Syslog entry must have a valid Syslog Profile attached. 
Under HIP Match (Host Information Profile), verify that at least one Syslog entry exists and that at least one entry has "All Logs" selected. Each Syslog entry must have a valid Syslog Profile attached. 
Under IP-Tag, verify that at least one Syslog entry exists and that at least one entry has "All Logs" selected. Each Syslog entry must have a valid Syslog Profile attached.</t>
  </si>
  <si>
    <t>Perform an automated test using the current Nessus Profile provided by the IRS Office of Safeguards website or run from the GUI navigate to  Device &gt; Setup &gt; Interfaces &gt; Management.
Verify that Permitted IP Addresses is limited only to those necessary for device management.</t>
  </si>
  <si>
    <t>Perform an automated test using the current Nessus Profile provided by the IRS Office of Safeguards website or run from the GUI navigate to  Network &gt; Network Profiles &gt; Interface Management.
In each profile, for each of the target protocols (SNMP, HTTPS, SSH), verify that Permitted IP Addresses is limited to those necessary for device management.</t>
  </si>
  <si>
    <t>Perform an automated test using the current Nessus Profile provided by the IRS Office of Safeguards website or run from the GUI navigate to  Device &gt; Setup &gt; Interfaces &gt; Management.
Verify that the HTTP and Telnet options are both unchecked.</t>
  </si>
  <si>
    <t>Perform an automated test using the current Nessus Profile provided by the IRS Office of Safeguards website or run from the GUI navigate to  Network &gt; Network Profiles &gt; Interface Management.
For each Interface Management profile verify that the HTTP and Telnet options are both unchecked.</t>
  </si>
  <si>
    <t>Perform an automated test using the current Nessus Profile provided by the IRS Office of Safeguards website or run from the GUI navigate to  Device &gt; Setup &gt; Management &gt; Minimum Password Complexity.
Verify Enabled is checked
Ensure that the various password settings to values that are appropriate to your organization. Non-zero values should be set for Minimum Uppercase, Lowercase and Special Characters. "Block Username Inclusion" should be enabled.</t>
  </si>
  <si>
    <t>Perform an automated test using the current Nessus Profile provided by the IRS Office of Safeguards website or run from the GUI navigate to  Device &gt; Setup &gt; Management &gt; Minimum Password Complexity.
Verify Minimum Length is greater than or equal to 14.</t>
  </si>
  <si>
    <t>Perform an automated test using the current Nessus Profile provided by the IRS Office of Safeguards website or run from the GUI navigate to  Device &gt; Password Profiles.
Verify Password Profiles weaker than the recommended minimum password complexity settings do not exist.</t>
  </si>
  <si>
    <t>Perform an automated test using the current Nessus Profile provided by the IRS Office of Safeguards website or run from the GUI navigate to  Device &gt; Setup &gt; Operations &gt; Miscellaneous &gt; SNMP Setup
Verify V3 is selected.</t>
  </si>
  <si>
    <t>Perform an automated test using the current Nessus Profile provided by the IRS Office of Safeguards website or run from the GUI navigate to  Device &gt; Setup &gt; Services &gt; Services.
Verify that the Verify Update Server Identity box is checked.</t>
  </si>
  <si>
    <t>Perform an automated test using the current Nessus Profile provided by the IRS Office of Safeguards website or run from the GUI navigate to  Device &gt; Setup &gt; Services &gt; Services.
Verify Primary NTP Server Address is set appropriately.
Verify Secondary NTP Server Address is set appropriately.</t>
  </si>
  <si>
    <t>Perform an automated test using the current Nessus Profile provided by the IRS Office of Safeguards website or run from the GUI navigate to  Network &gt; Network Profiles &gt; Interface Management.
Verify that User-ID is only enabled for interfaces that are both internal and trusted.</t>
  </si>
  <si>
    <t>Perform an automated test using the current Nessus Profile provided by the IRS Office of Safeguards website or run from the GUI navigate to  Device &gt; User Identification &gt; User Mapping &gt; Include/Exclude Networks.
Verify that all trusted internal networks have a Discovery value of Include.
Verify that all untrusted external networks have a Discovery value of Exclude. Note that any value in the trusted networks list implies that all other networks are untrusted.</t>
  </si>
  <si>
    <t>Perform an automated test using the current Nessus Profile provided by the IRS Office of Safeguards website or run from the GUI navigate to  Active Directory Group Policies.
Verify that Group Policies restricts the interactive logon privilege for the User-ID service account.
or
Perform an automated test using the current Nessus Profile provided by the IRS Office of Safeguards website or run from the GUI navigate to  Active Directory Managed Service Accounts.
Verify that Managed Service Accounts restricts the interactive logon privilege for the User-ID service account.</t>
  </si>
  <si>
    <t>Perform an automated test using the current Nessus Profile provided by the IRS Office of Safeguards website or run from the GUI navigate to  Device &gt; Setup &gt; Services &gt; Services Features &gt; Service Route Configuration &gt; Customize.
Click on the protocol in use (IPv4 and/or IPv6).
Click UID Agent.
Click on the address object for the UID Agent's IP address.
Verify SOURCE/NAME is set to 'Deny msrpc to untrusted'.
Verify SOURCE/ZONE is set to 'INSIDE'.
Verify SOURCE/Address is set to the Address object for the UID Agent.
Verify DESTINATION/ZONE is set to 'GUEST' and 'OUTSIDE'.
Verify DESTINATION/Address is set to 'any'.
Verify DESTINATION/Application is set to 'msrpc'.
Verify DESTINATION/Service is set to 'application-default'.
Verify DESTINATION/Action is set to 'Block' (red circle with diagonal line).</t>
  </si>
  <si>
    <t>Perform an automated test using the current Nessus Profile provided by the IRS Office of Safeguards website or run from the GUI navigate to  Device &gt; High Availability &gt; HA Communications.
In the HA Communications. &gt;Data Link (HA2) section, verify that the correct interface is selected. Verify the desired  protocol (IPv4 or IPv6) is selected. Verify the correct Transport is selected. Verify the Enable Session Synchronization box is checked.</t>
  </si>
  <si>
    <t>Perform an automated test using the current Nessus Profile provided by the IRS Office of Safeguards website or run from the GUI navigate to  Device &gt; Dynamic Updates &gt; Antivirus Update Schedule.
Verify that Action is set to Download and Install.
Verify that Recurrence is set to Hourly.</t>
  </si>
  <si>
    <t>Perform an automated test using the current Nessus Profile provided by the IRS Office of Safeguards website or run from the GUI navigate to  Device &gt; Dynamic Updates &gt; Application and Threats Update Schedule.
Verify that Action is set to Download and Install.
Verify that Recurrence is set to Daily, Hourly or Every 30 Minutes.</t>
  </si>
  <si>
    <t>Perform an automated test using the current Nessus Profile provided by the IRS Office of Safeguards website or run from the GUI navigate to  Device &gt; Setup &gt; WildFire.
Perform an automated test using the current Nessus Profile provided by the IRS Office of Safeguards website or run from the GUI navigate to  the General Settings sections.
Verify the maximum size for each file type at the defaults or larger, to a size that is as large enough to account for "large" files, but not large enough to affect performance of the hardware.</t>
  </si>
  <si>
    <t>Perform an automated test using the current Nessus Profile provided by the IRS Office of Safeguards website or run from the GUI navigate to  Device &gt; Setup &gt; Content-ID &gt; Content-ID Settings.
Verify that Allow forwarding of decrypted content is checked.</t>
  </si>
  <si>
    <t>Perform an automated test using the current Nessus Profile provided by the IRS Office of Safeguards website or run from the GUI navigate to  Device &gt; Setup &gt; WildFire &gt; Session Information Settings.
Verify that every option is enabled.</t>
  </si>
  <si>
    <t>Perform an automated test using the current Nessus Profile provided by the IRS Office of Safeguards website or run from the GUI navigate to  Objects &gt; Log Forwarding.
Verify that the WildFire log type is configured to generate alerts using the desired alerting mechanism(s).</t>
  </si>
  <si>
    <t>Perform an automated test using the current Nessus Profile provided by the IRS Office of Safeguards website or run from the GUI navigate to  Device &gt; Dynamic Updates &gt; WildFire Update Schedule.
Verify that Recurrence is set to Real-time.</t>
  </si>
  <si>
    <t>Perform an automated test using the current Nessus Profile provided by the IRS Office of Safeguards website or run from the GUI navigate to  Objects &gt; Security Profiles &gt; Antivirus
Verify that antivirus profiles have all decoders set to reset-both for both Action and Wildfire Action. If imap and pop3 are required in the organization, verify that the imap and pop3 decoders are set to alert for both Action and Wildfire Action.</t>
  </si>
  <si>
    <t>Perform an automated test using the current Nessus Profile provided by the IRS Office of Safeguards website or run from the GUI navigate to  Objects &gt; Security Profiles &gt; Anti-Spyware.
Verify a rule exists within the anti-spyware profile that is configured to perform the reset-both on any Severity level, any Category, and any Threat Name.</t>
  </si>
  <si>
    <t>Perform an automated test using the current Nessus Profile provided by the IRS Office of Safeguards website or run from the GUI navigate to  Objects &gt; Security Profiles &gt; Anti-Spyware.
Within the each anti-spyware profile, under its DNS Policies tab, verify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Perform an automated test using the current Nessus Profile provided by the IRS Office of Safeguards website or run from the GUI navigate to  Policies &gt; Security Policies
For each outbound security Policy, in the Actions tab, verify that the Anti-Spyware setting includes the Spyware Profile created, either explicitly or as a Group Profile
To verify correct operation of DNS Security, from an internal station make a DNS request to each of the following hosts:
- test-malware.testpanw.com to test Malware DNS Signature checks
- test-c2.testpanw.com to test C2 DNS Signature checks
- test-dga.testpanw.com to test DGA (Domain Generation Algorithm) DNS attack checks 
- test-dnstun.testpanw.com to test DNS Tunneling attack checks
Each of these DNS requests should be redirected to the configured DNS Sinkhole server IP address
Each of these DNS requests should appear in the firewall logs, under Monitor &gt; Logs &gt; Threat. If configured, each of these requests should generate an alert in the organization's SIEM.</t>
  </si>
  <si>
    <t>Perform an automated test using the current Nessus Profile provided by the IRS Office of Safeguards website or run from the GUI navigate to  Objects &gt; Security Profiles &gt; Anti-Spyware.
Also Perform an automated test using the current Nessus Profile provided by the IRS Office of Safeguards website or run from the GUI navigate to  Policies &gt; Security.
Verify there are one or more anti-spyware profiles that collectively apply to all inside to outside traffic from any address to any address and any application and service.</t>
  </si>
  <si>
    <t>Perform an automated test using the current Nessus Profile provided by the IRS Office of Safeguards website or run from the GUI navigate to  Objects &gt; Security Profiles &gt; Vulnerability Protection.
Verify a Vulnerability Protection Profile is set to block attacks against any critical or high vulnerabilities (minimum), and set to default on attacks against any medium, low, or informational vulnerabilities.</t>
  </si>
  <si>
    <t>Perform an automated test using the current Nessus Profile provided by the IRS Office of Safeguards website or run from the GUI navigate to  Policies &gt; Security.
For each Policy, under the Actions tab, select Vulnerability Protection.
Verify either the 'Strict' or the 'Default' profile is selected, or a custom profile that complies with the organization's policies, legal and regulatory requirements.</t>
  </si>
  <si>
    <t>Perform an automated test using the current Nessus Profile provided by the IRS Office of Safeguards website or run from the GUI navigate to  Device &gt; Licenses.
Click on PAN-DB URL Filtering.
Verify Active is set to Yes.</t>
  </si>
  <si>
    <t>Perform an automated test using the current Nessus Profile provided by the IRS Office of Safeguards website or run from the GUI navigate to  Objects &gt; Security Profiles &gt; URL Filtering.
Verify that all URL categories designated by the organization are listed, and the action is set to Block.</t>
  </si>
  <si>
    <t>Perform an automated test using the current Nessus Profile provided by the IRS Office of Safeguards website or run from the GUI navigate to  Objects &gt; Security Profiles &gt; URL Filtering.
Verify that the for all allowed categories, that the Site Access action is set to alert</t>
  </si>
  <si>
    <t>Perform an automated test using the current Nessus Profile provided by the IRS Office of Safeguards website or run from the GUI navigate to  Objects &gt; Security Profiles &gt; URL Filtering &gt; URL Filtering Profile &gt; URL Filtering Settings.
Verify these four settings:
a. Log container page only box is un-checked
b. User-Agent box is checked
c. Referer box is checked
d. X-Forwarded-For box is checked.</t>
  </si>
  <si>
    <t>Perform an automated test using the current Nessus Profile provided by the IRS Office of Safeguards website or run from the GUI navigate to  Objects &gt; Custom Objects &gt; Data Patterns.
Verify an appropriate Data Pattern has been created that accounts for sensitive information within your organization. In most cases this will include Credit Card Numbers, and your jurisdiction's equivalent of Social Insurance Numbers. In many cases these can simply be picked from the list of Predefined Patterns.
Perform an automated test using the current Nessus Profile provided by the IRS Office of Safeguards website or run from the GUI navigate to  Objects &gt; Security Profiles &gt; Data Filtering.
Verify an appropriate Data Filtering Profile has been created, using the created Data Patterns. Ensure that an Alert Threshold is set that generates alerts appropriately. A typical starting value for Alert Threshold is 20, but this should be adjusted after appropriate testing.</t>
  </si>
  <si>
    <t>Perform an automated test using the current Nessus Profile provided by the IRS Office of Safeguards website or run from the GUI navigate to  Objects &gt; Custom Objects &gt; Data Patterns. Verify that the patterns defined match the various data that you wish to monitor or make blocking decisions on.
Perform an automated test using the current Nessus Profile provided by the IRS Office of Safeguards website or run from the GUI navigate to  Objects &gt; Security Profiles &gt; Data Filtering
For each Filtering Profile, verify that the Data Patterns defined matches the data you wish to monitor, with appropriate values for Alert Threshold (typically 20), Block Threshold (typically 0) and Log Severity. 
Finally, Perform an automated test using the current Nessus Profile provided by the IRS Office of Safeguards website or run from the GUI navigate to  Policies &gt; Security. Open all appropriate policies, for each Policy choose the Actions tab, and verify that the appropriate Data Filtering Policy is applied (either as an individual Profile or as part of a Group Profile)</t>
  </si>
  <si>
    <t>Perform an automated test using the current Nessus Profile provided by the IRS Office of Safeguards website or run from the GUI navigate to  Network &gt; Network Profiles &gt; Zone Protection &gt; Zone Protection Profile &gt; Reconnaissance Protection.
Verify that TCP Port Scan is enabled, its Action is set to block-ip, its Interval is set to 5, and its Threshold is set to 20. For block-ip, ensure the "Track By" is set to source and "Duration" is set to 600 seconds.
Verify that Host Sweep is enabled, its Action is set to block, its Interval is set to 10, and its Threshold is set to 30.
Verify that UDP Port Scan is enabled, its Action is set to alert, its Interval is set to 10, and its Threshold is set to 20.</t>
  </si>
  <si>
    <t>Perform an automated test using the current Nessus Profile provided by the IRS Office of Safeguards website or run from the GUI navigate to  Network &gt; Network Profiles &gt; Zone Protection &gt; Zone Protection Profile &gt; Packet Based Attack Protection &gt; TCP/IP Drop.
Verify Spoofed IP address is checked.
Verify Mismatched overlapping TCP segment is checked.
Under IP Option Drop, verify that Strict Source Routing, Loose Source Routing, and Malformed are all checked. Additional options may also be checked.</t>
  </si>
  <si>
    <t>Perform an automated test using the current Nessus Profile provided by the IRS Office of Safeguards website or run from the GUI navigate to  Objects &gt; Security Profiles &gt; URL Filtering.
Choose the Categories tab. Verify that the User Credential Submitting action on all enabled URL categories is set to either block or continue.
Under the User Credential Detection tab ensure the User Credential Detection is set to a value appropriate to your organization, and is not set to Disabled. Verify that the Log Severity value is set to a value appropriate to your organization and your logging or SIEM solution.</t>
  </si>
  <si>
    <t>Perform an automated test using the current Nessus Profile provided by the IRS Office of Safeguards website or run from the GUI navigate to  Objects &gt; Security Profiles &gt; Antivirus
Go to Wildfire Inline ML tab. Verify that all Action Setting are set to enable (inherit per-protocol actions).</t>
  </si>
  <si>
    <t>Perform an automated test using the current Nessus Profile provided by the IRS Office of Safeguards website or run from the GUI navigate to  Objects &gt; Security Profiles &gt; Vulnerability Protection
Go to Inline Cloud Analysis tab. Verify that it is enabled and all Model action is set as alert.</t>
  </si>
  <si>
    <t>Perform an automated test using the current Nessus Profile provided by the IRS Office of Safeguards website or run from the GUI navigate to  Objects &gt; Security Profiles &gt; URL Filtering
Go to Inline Categorization tab. Verify that it is enabled for both Enable local inline categorization and Enable cloud inline categorization.</t>
  </si>
  <si>
    <t>Perform an automated test using the current Nessus Profile provided by the IRS Office of Safeguards website or run from the GUI navigate to  Objects &gt; Security Profiles &gt; Anti-Spyware
Go to Inline Cloud Analysis tab. Verify that it is enabled and all Model action is set as reset-both.</t>
  </si>
  <si>
    <t>Perform an automated test using the current Nessus Profile provided by the IRS Office of Safeguards website or run from the GUI 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service-http and/or service-https
Enhanced Security Recommendation: 
Assess this setting for Policies on all Interfaces, for traffic in all directions. Ensure that for each Security Policy that the appropriate settings are set for both Application and Service</t>
  </si>
  <si>
    <t>Perform an automated test using the current Nessus Profile provided by the IRS Office of Safeguards website or run from the GUI navigate to  Policies &gt; Security. 
For each exposed host, verify that a Security Policy exists with:
- Source tab: Zone set to OUTSIDE Address set to any
- Destination tab: Zone set to DMZ / Address set to &lt;DMZ Host Object&gt; 
- Application tab: Application set to web-browsing (or appropriate application)
- Service tab: Service set to application-default. The value of any should never be used</t>
  </si>
  <si>
    <t>Perform an automated test using the current Nessus Profile provided by the IRS Office of Safeguards website or run from the GUI navigate to  Policies &gt; Security
Verify a Security Policy exists similar to: 
- General tab: Name set to Deny to Malicious IP 
- Source tab: Source Zone set to Any, 
- Destination tab: Destination Zone set to Any, Destination Address set to Palo Alto Networks - Known malicious IP addresses,Palo Alto Networks - High risk IP addresses, Palo Alto Networks - Tor exit IP addresses, Palo Alto Networks - Bulletproof IP addresses
- Application tab: Application set to Any
- Service/URL Category tab: Service set to Any
- Actions tab: Action set to Block, Profile Type set to None
Verify a Security Policy exists similar to: 
- General tab: Name set to Deny from Malicious IP 
- Source tab: Source Zone set to Any, Source Address set to Palo Alto Networks - Known malicious IP addresses,Palo Alto Networks - High risk IP addresses, Palo Alto Networks - Tor exit IP addresses, Palo Alto Networks - Bulletproof IP addresses
- Destination tab: Destination Zone set to Any
- Application tab: Application set to Any
- Service/URL Category tab: Service set to Any
- Actions tab: Action set to Block, Profile Type set to None
Note: This recommendation requires a Palo Alto Networks "Threat Prevention License"</t>
  </si>
  <si>
    <t>Perform an automated test using the current Nessus Profile provided by the IRS Office of Safeguards website or run from the GUI navigate to  Policies &gt; Decryption.
Verify SSL Forward Proxy is set for all traffic destined to the Internet. 
Verify each Decryption Policy Rule: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Verify that all URL Category entries are included except financial-services, government and health-and-medicine (this list may vary depending on your organization and its policies).
- Options tab: Verify that the Type is set to SSL Forward Proxy</t>
  </si>
  <si>
    <t>Verify the CA Certificate(s): 
Perform an automated test using the current Nessus Profile provided by the IRS Office of Safeguards website or run from the GUI navigate to  Device &gt; Certificate Management &gt; Certificates
- Verify that appropriate internal certificates are imported, and that all certificates in the list are valid. In particular, verify the Subject, Issuer, CA, Expires, Algorithm and Usage fields
- Alternatively, if an internal CA is implemented on the firewall, verify that target clients have the root certificate for this CA imported into their list of trusted certificate authorities.
Verify the Certificate Profile needed for the SSL Forward Proxy:
- Perform an automated test using the current Nessus Profile provided by the IRS Office of Safeguards website or run from the GUI navigate to  Device &gt; Certificate Management &gt; Certificate Profile. Verify that an appropriate profile is created.</t>
  </si>
  <si>
    <t>Perform an automated test using the current Nessus Profile provided by the IRS Office of Safeguards website or run from the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
Perform an automated test using the current Nessus Profile provided by the IRS Office of Safeguards website or run from the GUI navigate to  Network &gt; Zones. Open the zone facing any untrusted network. Verify that Zone Protection has the Zone Protection Profile set to the Profile created.</t>
  </si>
  <si>
    <t>Perform an automated test using the current Nessus Profile provided by the IRS Office of Safeguards website or run from the GUI navigate to  Policies &gt; Security &gt; Security Profiles &gt; [Policy Name] &gt; Actions.
Verify there is a URL Filtering profile that complies with the policies of the organization is applied to all Security Policies that transit traffic to the public internet.</t>
  </si>
  <si>
    <t>Perform an automated test using the current Nessus Profile provided by the IRS Office of Safeguards website or run from the GUI navigate to  Objects &gt; Security Profiles &gt; WildFire Analysis Profile verify that a profile exists. 
To verify File Blocking Rules:
For each Security Policy were the action is set to Allow, edit the Rule and Perform an automated test using the current Nessus Profile provided by the IRS Office of Safeguards website or run from the GUI navigate to  Actions &gt; Profile Setting. Ensure that the WildFire Analysis is set to Allow and verify that a profile is set.
If Group Profiles are used:
Perform an automated test using the current Nessus Profile provided by the IRS Office of Safeguards website or run from the GUI navigate to  Policies &gt; Security
For each Security Policy were the action is set to Allow, edit the Rule and Perform an automated test using the current Nessus Profile provided by the IRS Office of Safeguards website or run from the GUI navigate to  Actions &gt; Profile Setting. Ensure that the Profile Type is set to Group.
Perform an automated test using the current Nessus Profile provided by the IRS Office of Safeguards website or run from the GUI navigate to  Objects &gt; Security Profile Groups. Open the Security Profile Group used above, and ensure that the Wildfire Analysis Profile is set.</t>
  </si>
  <si>
    <t>Perform an automated test using the current Nessus Profile provided by the IRS Office of Safeguards website or run from the GUI navigate to  Device &gt; High Availability &gt; Link and Path Monitoring. 
In the Link Monitoring section, verify the correct interfaces are in the Link Group and Group Failure Conditions 
Under the Link Monitoring section, verify Failure Condition is set to Any.
Verify Enabled button is checked.
To verify Path Monitoring from GUI: 
Perform an automated test using the current Nessus Profile provided by the IRS Office of Safeguards website or run from the GUI navigate to  Device &gt; High Availability &gt; Link and Path Monitoring. 
In the Path Monitoring section, verify Option is set correctly.
Verify Failure Condition is set to Any. 
Verify Name, IP Address, Failure Condition is set correctly. 
Verify Default setting is set to Any.
Verify Enabled button is checked.</t>
  </si>
  <si>
    <t>From the GUI navigate to Policies &gt; Security .
For each policy, From the GUI navigate to [Policy Name] &gt; Actions
Verify there is a secure Antivirus profile applied to all security policies passing traffic - regardless of protocol. This can be set by Profiles or by Profile Group.</t>
  </si>
  <si>
    <t>From the GUI navigate to Objects &gt; Security Profiles &gt; Antivirus
Verify that antivirus profiles have all decoders set to reset-both for Wildfire Inline ML Action. If imap and pop3 are required in the organization, verify that the imap and pop3 decoders are set to alert for Wildfire Inline ML Action.</t>
  </si>
  <si>
    <t>From the GUI navigate to Objects &gt; Security Profiles &gt; Anti-Spyware
Go to DNS Policies tab. Verify that policy action is set to sinkhole for all DNS Security categories.
On Command and control Domains category, verify that the packet capture option to extended-capture.From the GUI navigate to Objects &gt; Security Profiles &gt; Anti-Spyware
Go to DNS Policies tab. Configure policy action to sinkhole for all DNS Security categories.
On Command and control Domains category, set the packet capture option to extended-capture.</t>
  </si>
  <si>
    <t>From the GUI navigate to Policies &gt; Security
Go to default policies intrazone-default and interzone-default. On Actions tab, verify that log setting has Log at Session End is enabled.</t>
  </si>
  <si>
    <t>From the GUI navigate to Policies &gt; Decryption.
Verify SSL Inbound Inspection is set appropriately for all untrusted traffic destined for servers using SSL or TLS.
From the GUI navigate to Policies &gt; Decryption. For each service published to the internet (or other untrusted zones), verify the following settings: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</si>
  <si>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From the GUI navigate to Device &gt; Setup &gt; Management &gt; General Settings.
Verify that Login Banner is set appropriately for your organization.</t>
  </si>
  <si>
    <t>Added the following CIS Benchmark control 5.8</t>
  </si>
  <si>
    <t>Verify that the certificate being used to secure the VPN meets the following criteria:
From the GUI navigate to Device &gt; Certificate Management &gt; Certificates 
Ensure that a valid certificate is applied to the HTTPS portal: 
From the GUI navigate to Network &gt; GlobalProtect &gt; Portals &gt; Portal Configuration &gt; (Select the Portal being assessed) &gt; Authentication &gt; SSL/TLS Profile
Ensure that a valid certificate is applied to the GlobalProtect Gateway: 
From the GUI navigate to Network &gt; GlobalProtect &gt; Gateways &gt; (Select the Gateway being Assessed) &gt; Authentication &gt; SSL/TLS Service Profile
Ensure that the correct Certificate is selected.
Ensure that the Minimum TLS version is configured to be 1.2 or higher (TLSv1.3 is recommended).</t>
  </si>
  <si>
    <t>Updated the Section Title, Description, Test Procedures, Rationale Statement, Remediation Procedure, and added any Impact Statement</t>
  </si>
  <si>
    <t>PaloAlto10-36</t>
  </si>
  <si>
    <t>PaloAlto10-74</t>
  </si>
  <si>
    <t>This test procedure is no longer in the latest CIS Benchmark</t>
  </si>
  <si>
    <t>Ensure that 'Inline Cloud Analysis' on Wildfire profiles is enabled.  One method to achieve the recommended state is to execute the following:
From the GUI navigate to `Objects &gt; Security Profiles &gt; Wildfire`
Set the Wildfire profiles  `Enable cloud inline analysis` to Enabled.
On `Inline cloud analysis` tab, enable the following settings:
- `Application` set to `Any`
- `File Type` set to `PE`
- `Direction` set to `Both`
- `Action` set to `Block`</t>
  </si>
  <si>
    <t>To close this finding, please provide a screenshot showing that 'Inline Cloud Analysis' on Wildfire profiles is enabled and a screenshot of the Wildfire policies with the agency's CAP.</t>
  </si>
  <si>
    <t>To close this finding, please provide a screenshot showing Wildfire Inline ML Action on antivirus profiles are set to reset both on all decoders except imap and pop3 with the agency's CAP.</t>
  </si>
  <si>
    <t>Added the following CIS Benchmark control 6.20</t>
  </si>
  <si>
    <t>Added the following CIS Benchmark control 6.21</t>
  </si>
  <si>
    <t>Added the following CIS Benchmark control 6.23</t>
  </si>
  <si>
    <t>Added the following CIS Benchmark control 6.25</t>
  </si>
  <si>
    <t>Added the following CIS Benchmark control 7.4</t>
  </si>
  <si>
    <t>Added the following CIS Benchmark control 6.24</t>
  </si>
  <si>
    <t xml:space="preserve">The 'Advanced WildFire is not forwarding PE files for analysis. </t>
  </si>
  <si>
    <t>The 'Wildfire Inline ML Action' on antivirus profiles is not set to 'reset-both' for all decoders except imap and pop3.</t>
  </si>
  <si>
    <t>The DNS security is not set to protect from sophisticated DNS-based attacks.</t>
  </si>
  <si>
    <t xml:space="preserve">The 'Advanced WildFire is forwarding PE files for analysis. </t>
  </si>
  <si>
    <t>The 'Wildfire Inline ML Action' on antivirus profiles is set to 'reset-both' for all decoders except imap and pop3.</t>
  </si>
  <si>
    <t>The DNS security is set to protect from sophisticated DNS-based attacks.</t>
  </si>
  <si>
    <t>The 'Wildfire Inline ML' on antivirus profiles is set to a value of 'enable' for all file types.</t>
  </si>
  <si>
    <t>Both the  'Local Inline Categorization' and 'Cloud Inline Categorization' on URL Filtering profiles are set to evaluate suspicious web page contents in real-time to protect users against zero-day threats.</t>
  </si>
  <si>
    <t>The 'Wildfire Inline ML' on antivirus profiles is not set to a value of 'enable' for all file types.</t>
  </si>
  <si>
    <t>Both the  'Local Inline Categorization' and 'Cloud Inline Categorization' on URL Filtering profiles are not set to evaluate suspicious web page contents in real-time to protect users against zero-day threats.</t>
  </si>
  <si>
    <t>From the Firewall GUI, navigate to `Objects &gt; Security Profiles &gt; Antivirus`
Go to `Wildfire Inline ML` tab. Verify that all `Action Setting` are set to `enable (inherit per-protocol actions)`.</t>
  </si>
  <si>
    <t>From the Firewall GUI, navigate to `Objects &gt; Security Profiles &gt; URL Filtering`
Go to `Inline Categorization` tab. Verify that it is enabled for both `Enable local inline categorization` and `Enable cloud inline categorization`.</t>
  </si>
  <si>
    <t>To close this finding, please provide a screenshot showing the `Wildfire Inline ML` tab `Action Setting` are set to `enable.</t>
  </si>
  <si>
    <t>To close this finding, please provide a screenshot showing the  `Inline Categorization` tab` showing that  `Enable local inline categorization` and `Enable cloud inline categorization` are enabled for both.</t>
  </si>
  <si>
    <t>From the Firewall  GUI navigate to `Objects &gt; Security Profiles &gt; Wildfire`
Verify that Wildfire profiles has `Enable cloud inline analysis` checked. 
On `Inline cloud analysis` tab, verify that there is a rule to forward files with the following settings:
- `Application` set to `Any`
- `File Type` set to `PE`
- `Direction` set to `Both`
- `Action` set to `Block`</t>
  </si>
  <si>
    <t>From the Firewall GUI navigate to `Objects &gt; Security Profiles &gt; Antivirus`
Verify that antivirus profiles have all decoders set to `reset-both` for `Wildfire Inline ML Action`. If imap and pop3 are required in the organization, verify that the imap and pop3 decoders are set to `alert` for `Wildfire Inline ML Action`.</t>
  </si>
  <si>
    <t>From the Firewall  GUI navigate to `Objects &gt; Security Profiles &gt; Anti-Spyware`
Go to `DNS Policies` tab. Verify that policy action is set to `sinkhole` for all DNS Security categories.
On `Command and control Domains` category, verify that the packet capture option to `extended-capture`.From the GUI navigate to `Objects &gt; Security Profiles &gt; Anti-Spyware`
Go to `DNS Policies` tab. Configure policy action to `sinkhole` for all DNS Security categories.
On `Command and control Domains` category, set the packet capture option to `extended-capture`</t>
  </si>
  <si>
    <t>To close this finding, please provide a screenshot showing the Wildfire profiles has `Enable cloud inline analysis` checked.</t>
  </si>
  <si>
    <t>To close this finding, please provide a screenshot showing the antivirus profiles have all decoders set to `reset-both` for `Wildfire Inline ML Action`.</t>
  </si>
  <si>
    <t>To close this finding, please provide a screenshot showing the `DNS Policies` tab showing that policy action is set to `sinkhole` for all DNS Security categories.</t>
  </si>
  <si>
    <t>The  policies `intrazone-default` and `interzone-default`  `Actions` tabs, `Log at Session End` is set to enabled.</t>
  </si>
  <si>
    <t>The  policies `intrazone-default` and `interzone-default`  `Actions` tabs, `Log at Session End` is not set to enabled.</t>
  </si>
  <si>
    <t>From the Firewall  GUI navigate to `Policies &gt; Security`
Go to default policies `intrazone-default` and `interzone-default`. On `Actions` tab, enable `Log at Session End` on log setting.</t>
  </si>
  <si>
    <t>To close this finding, please provide a screenshot showing  the default policies `intrazone-default` and `interzone-default` with the `Actions` tab, `Log at Session End`  is enabled.</t>
  </si>
  <si>
    <t>IA-5(1)</t>
  </si>
  <si>
    <t>Authenticator Management | Password-based Authentication</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</si>
  <si>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</si>
  <si>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</si>
  <si>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
</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</si>
  <si>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</si>
  <si>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</si>
  <si>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</si>
  <si>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 More than one Publication 1075 password requirement is not met</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</si>
  <si>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</si>
  <si>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PaloAlto10-75</t>
  </si>
  <si>
    <t>PaloAlto10-76</t>
  </si>
  <si>
    <t>PaloAlto10-77</t>
  </si>
  <si>
    <t>PaloAlto10-78</t>
  </si>
  <si>
    <t>PaloAlto10-79</t>
  </si>
  <si>
    <t>PaloAlto10-80</t>
  </si>
  <si>
    <t>PaloAlto10-81</t>
  </si>
  <si>
    <t>PaloAlto10-82</t>
  </si>
  <si>
    <t>PaloAlto10-83</t>
  </si>
  <si>
    <t>PaloAlto10-84</t>
  </si>
  <si>
    <t>PaloAlto10-85</t>
  </si>
  <si>
    <t>PaloAlto10-86</t>
  </si>
  <si>
    <t>PaloAlto10-87</t>
  </si>
  <si>
    <t>PaloAlto10-88</t>
  </si>
  <si>
    <t>PaloAlto10-89</t>
  </si>
  <si>
    <t>PaloAlto10-90</t>
  </si>
  <si>
    <t>PaloAlto10-91</t>
  </si>
  <si>
    <t>PaloAlto10-92</t>
  </si>
  <si>
    <t>PaloAlto10-93</t>
  </si>
  <si>
    <t>PaloAlto10-94</t>
  </si>
  <si>
    <t>PaloAlto10-95</t>
  </si>
  <si>
    <t>PaloAlto10-96</t>
  </si>
  <si>
    <t>PaloAlto10-97</t>
  </si>
  <si>
    <t>PaloAlto10-98</t>
  </si>
  <si>
    <t>PaloAlto10-99</t>
  </si>
  <si>
    <t>PaloAlto10-100</t>
  </si>
  <si>
    <t>PaloAlto10-101</t>
  </si>
  <si>
    <t>PaloAlto10-102</t>
  </si>
  <si>
    <t>PaloAlto10-103</t>
  </si>
  <si>
    <t>PaloAlto10-104</t>
  </si>
  <si>
    <t>PaloAlto10-105</t>
  </si>
  <si>
    <t>PaloAlto10-106</t>
  </si>
  <si>
    <t>PaloAlto10-107</t>
  </si>
  <si>
    <t>PaloAlto10-108</t>
  </si>
  <si>
    <t>PaloAlto10-109</t>
  </si>
  <si>
    <t>PaloAlto10-110</t>
  </si>
  <si>
    <t>PaloAlto10-111</t>
  </si>
  <si>
    <t>PaloAlto10-112</t>
  </si>
  <si>
    <t>PaloAlto10-113</t>
  </si>
  <si>
    <t>PaloAlto10-114</t>
  </si>
  <si>
    <t>PaloAlto10-115</t>
  </si>
  <si>
    <t>PaloAlto10-116</t>
  </si>
  <si>
    <t>PaloAlto10-117</t>
  </si>
  <si>
    <t>PaloAlto10-118</t>
  </si>
  <si>
    <t>PaloAlto10-119</t>
  </si>
  <si>
    <t>PaloAlto10-120</t>
  </si>
  <si>
    <t>PaloAlto10-121</t>
  </si>
  <si>
    <t>PaloAlto10-122</t>
  </si>
  <si>
    <t>The firewall is configured to synchronize type with an internal authoritative time source.</t>
  </si>
  <si>
    <t xml:space="preserve">From the GUI, navigate to 'device &gt; Setup &gt; Services'  and select the NTP tab.
In the NTP Server Address field, review the IP address or hostname of a NTP server, and ask the administrator if that is the correct .
In the Authentication Type field, select one of the following:
- None (default). This option disables NTP authentication.
- Symmetric Key. This option uses symmetric key exchange, which are shared secrets. Enter the key ID, algorithm, authentication key, and confirm the authentication key.
- Autokey. This option uses auto key, or public key cryptography.
Commit.
</t>
  </si>
  <si>
    <t>From the GUI, navigate to 'device &gt; Setup &gt; Services'  and select the NTP tab.
- In the NTP Server Address field, enter the IP address or hostname of a NTP server.
- In the Authentication Type field, select one of the following:
- None (default). This option disables NTP authentication.
- Symmetric Key. This option uses symmetric key exchange, which are shared secrets. Enter the key ID, algorithm, authentication key, and confirm the authentication key.
- Autokey. This option uses auto key, or public key cryptography.
Commit.</t>
  </si>
  <si>
    <t>PaloAlto11-73</t>
  </si>
  <si>
    <t>PaloAlto11-74</t>
  </si>
  <si>
    <t>PaloAlto11-75</t>
  </si>
  <si>
    <t>PaloAlto11-76</t>
  </si>
  <si>
    <t>PaloAlto11-77</t>
  </si>
  <si>
    <t>PaloAlto11-78</t>
  </si>
  <si>
    <t>PaloAlto11-79</t>
  </si>
  <si>
    <t>PaloAlto11-80</t>
  </si>
  <si>
    <t>PaloAlto11-81</t>
  </si>
  <si>
    <t>PaloAlto11-82</t>
  </si>
  <si>
    <t>PaloAlto11-83</t>
  </si>
  <si>
    <t>PaloAlto11-84</t>
  </si>
  <si>
    <t>PaloAlto11-85</t>
  </si>
  <si>
    <t>PaloAlto11-86</t>
  </si>
  <si>
    <t>PaloAlto11-87</t>
  </si>
  <si>
    <t>PaloAlto11-88</t>
  </si>
  <si>
    <t>PaloAlto11-89</t>
  </si>
  <si>
    <t>PaloAlto11-90</t>
  </si>
  <si>
    <t>PaloAlto11-91</t>
  </si>
  <si>
    <t>PaloAlto11-92</t>
  </si>
  <si>
    <t>PaloAlto11-93</t>
  </si>
  <si>
    <t>PaloAlto11-94</t>
  </si>
  <si>
    <t>PaloAlto11-95</t>
  </si>
  <si>
    <t>PaloAlto11-96</t>
  </si>
  <si>
    <t>PaloAlto11-97</t>
  </si>
  <si>
    <t>PaloAlto11-98</t>
  </si>
  <si>
    <t>PaloAlto11-99</t>
  </si>
  <si>
    <t>PaloAlto11-100</t>
  </si>
  <si>
    <t>PaloAlto11-101</t>
  </si>
  <si>
    <t>PaloAlto11-102</t>
  </si>
  <si>
    <t>PaloAlto11-103</t>
  </si>
  <si>
    <t>PaloAlto11-104</t>
  </si>
  <si>
    <t>PaloAlto11-105</t>
  </si>
  <si>
    <t>PaloAlto11-106</t>
  </si>
  <si>
    <t>PaloAlto11-107</t>
  </si>
  <si>
    <t>PaloAlto11-108</t>
  </si>
  <si>
    <t>PaloAlto11-109</t>
  </si>
  <si>
    <t>PaloAlto11-110</t>
  </si>
  <si>
    <t>PaloAlto11-111</t>
  </si>
  <si>
    <t>PaloAlto11-112</t>
  </si>
  <si>
    <t>PaloAlto11-113</t>
  </si>
  <si>
    <t>PaloAlto11-114</t>
  </si>
  <si>
    <t>PaloAlto11-115</t>
  </si>
  <si>
    <t>PaloAlto11-116</t>
  </si>
  <si>
    <t>PaloAlto11-117</t>
  </si>
  <si>
    <t>PaloAlto11-118</t>
  </si>
  <si>
    <t>PaloAlto11-119</t>
  </si>
  <si>
    <t>PaloAlto11-120</t>
  </si>
  <si>
    <t>PaloAlto11-121</t>
  </si>
  <si>
    <t xml:space="preserve"> ▪ SCSEM Subject: Palo Alto Firewall</t>
  </si>
  <si>
    <t xml:space="preserve"> ▪ SCSEM Version: 1.0</t>
  </si>
  <si>
    <t>Perform an automated test using the current Nessus Profile provided by the IRS Office of Safeguards website or run from the GUI navigate to `Device &gt; High Availability &gt; Link and Path Monitoring`. 
In the `Link Monitoring` section, verify the correct interfaces are in the `Link Group` and `Group Failure Conditions` 
Under the `Link Monitoring` section, verify `Failure Condition` is set to `Any`.
Verify `Enabled button` is `checked`.
Perform an automated test using the current Nessus Profile provided by the IRS Office of Safeguards website or run from the GUI navigate to `Device &gt; High Availability &gt; Link and Path Monitoring`. 
In the `Path Monitoring` section, verify `Option` is set correctly.
Verify `Failure Condition` is set to `Any`. 
Verify `Name, IP Address, Failure Condition` is set correctly. 
Verify `Default setting` is set to `Any`.
Verify `Enabled button` is `checked`.</t>
  </si>
  <si>
    <r>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r>
    <r>
      <rPr>
        <b/>
        <sz val="10"/>
        <color rgb="FFFF0000"/>
        <rFont val="Arial"/>
        <family val="2"/>
      </rPr>
      <t>Note: If step 1 / MFA is fully implemented, but the complexity/length requirements in step 2 are not met this finding may be downgraded to moderate.</t>
    </r>
  </si>
  <si>
    <t>The system is no longer supported by the vendor as of (%Enter Date Here).  Therefore, the product no longer receives security patches or updates.</t>
  </si>
  <si>
    <t>Upgrade to a supported version of Palo Alto PanOS,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</si>
  <si>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that the legacy Palo Alto Firewall has been decommissioned and properly sanitized in accordance with IRS Publication 1075 with the agency's CAP.</t>
  </si>
  <si>
    <t>Upgrade the Palo Alto Firewall firmwate to a vendor-supported version. Once deployed, harden the upgraded system using the corresponding SCSEM in accordance with IRS standards.</t>
  </si>
  <si>
    <t>To close this finding, please provide a screenshot of the updated Firewall firmware version and its patch level with the agency's CAP.</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</si>
  <si>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</si>
  <si>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</si>
  <si>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</si>
  <si>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</si>
  <si>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Develop a written procedure to describe the account management processes. Implement working procedures to ensure that agency management approves all firewall account requests, that updates or changes to account permissions are properly vetted and tracked, and that account expiration and termination are performed in a timely manner.</t>
  </si>
  <si>
    <t>To close this finding, please provide a copy of the Policy with the agency's CAP.</t>
  </si>
  <si>
    <t>To close this finding, please provide a copy of the procedure with the agency's CAP.</t>
  </si>
  <si>
    <t>To close this finding, please provide a screenshot of the configuration showing that an authentication server has been implemented with the agency's CAP.</t>
  </si>
  <si>
    <t xml:space="preserve">Ensure unencrypted firewall passwords are not stored in any configuration files.  </t>
  </si>
  <si>
    <t>To close this finding, please provide a an attestation that a review of all configuration files do not contain any unencrypted passwords with the agency's CAP.</t>
  </si>
  <si>
    <t>To close this finding, please provide an attestation that all local accounts have been removed from the Firewalls with the agency's CAP.</t>
  </si>
  <si>
    <t xml:space="preserve">From the Firewall GUI go to etup&gt;Management&gt;Authentication Settings and set the system to lock accounts after three consecutive failed authentication attempts. </t>
  </si>
  <si>
    <t>To close this finding, please provide a screenshot of the GUI showing that the setting has been with the agency's CAP.</t>
  </si>
  <si>
    <t>To close this finding, please provide a screenshot of the GUI showing that the filters have been implemented with the agency's CAP.</t>
  </si>
  <si>
    <t xml:space="preserve">Implement the DoS Protection policy rules based on your network configuration.
</t>
  </si>
  <si>
    <t>To close this finding, please provide a screenshot of the GUI showing that the DoS Protection policy rules have been implemented with the agency's CAP.</t>
  </si>
  <si>
    <t>Configure the firewall with a "Deny" inter-zone policy which, by default, blocks traffic between zones and allows network communications traffic by exception (i.e., deny all, permit by exception).</t>
  </si>
  <si>
    <t>To close this finding, please provide a screenshot of the GUI showing that the "Deny" policy rules have been implemented with the agency's CAP.</t>
  </si>
  <si>
    <t>Configure The VPN access points with organization-defined filtering rules that apply to monitoring remote access traffic.</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</si>
  <si>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only defined managment systems.</t>
  </si>
  <si>
    <t>Implement processes that requires system administrators to commit and test changes upon configuration of the firewall.</t>
  </si>
  <si>
    <t>Configure the firewall to stop forwarding traffic or maintain the configured security policies upon the failure of the following actions: 
•  system initialization
•  shutdown
•  system abort</t>
  </si>
  <si>
    <t>Configure the firewall to fail securely in the event of a transiently corrupt state or failure condition. Ensure that when the system restarts, the system boot process must not succeed without passing all self-tests for cryptographic algorithms, RNG tests, and software integrity tests.</t>
  </si>
  <si>
    <t>Configure the firewall with a baseline cryptographic module that provides confidentiality and integrity services for authentication and for protecting communications with adjacent systems.
Implement role-based, fine-grained permissions management for controlling commands that modify log records.</t>
  </si>
  <si>
    <t>To close this finding, please provide a screenshot of the GUI showing that the filtering setting has been with the agency's CAP.</t>
  </si>
  <si>
    <t>To close this finding, please provide attestation that all uneccessary services have been disabled or removed with the agency's CAP.</t>
  </si>
  <si>
    <t>To close this finding, please provide screenshots of the firewall GUI showing the logging events for traffic that is denied, restricted, or discarded with the agency's CAP.</t>
  </si>
  <si>
    <t>To close this finding, please provide screenshots of the firewall GUI or system documentation that shows the cryptographic module(s) being used
and a listing of the roles and permissions of who can modify log records with the agency's CAP.</t>
  </si>
  <si>
    <t>Configure local backup events files to capture auditable events either consistently or, if possible, in the event communication with the central audit server is lost.</t>
  </si>
  <si>
    <t>To close this finding, please provide screenshots of the firewall GUI showing that all log data sent to the central audit server only uses TCP network traffic with the agency's CAP.</t>
  </si>
  <si>
    <t xml:space="preserve">Configure the firewall's permissions to prevent the deletion of unauthorized local log files or records.
</t>
  </si>
  <si>
    <t>To close this finding, please provide screenshots of the firewall GUI showing that all log data includes time and date stamps with the agency's CAP.</t>
  </si>
  <si>
    <t>Configure a properly configured DoS firewall filter (e.g., rules, access control lists [ACLs], screens, or policies) to outbound interfaces and security zones.</t>
  </si>
  <si>
    <t>To close this finding, please provide screenshots of the firewall GUI showing DoS firewall filters are in place on egress interfaces with the agency's CAP.</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</si>
  <si>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</si>
  <si>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Where IPsec technology is deployed to connect the managed network, restrict the traffic entering the tunnels so that only the authorized management packets with authorized destination addresses are permitted.</t>
  </si>
  <si>
    <t>Configure the perimeter firewall to filter traffic destined to the internal enclave in accordance with the guidelines contained in the Ports, Protocols, and Services Management (PPSM) Category Assurance List (CAL) and Vulnerability Assessments (Vas).</t>
  </si>
  <si>
    <t>Document a process for authorized users to capture, record, and log all content related to a user session.</t>
  </si>
  <si>
    <t>To close this finding, please provide the results of a log review (with redaction of any sensitive information) with the agency's CAP.</t>
  </si>
  <si>
    <r>
      <rPr>
        <b/>
        <sz val="10"/>
        <color theme="1"/>
        <rFont val="Arial"/>
        <family val="2"/>
      </rPr>
      <t xml:space="preserve">End of General Support:
</t>
    </r>
    <r>
      <rPr>
        <sz val="10"/>
        <color theme="1"/>
        <rFont val="Arial"/>
        <family val="2"/>
      </rPr>
      <t xml:space="preserve">
10.2+  28-Feb-26
10.1+  31-Aug-25</t>
    </r>
  </si>
  <si>
    <t>Split from Firewall SCSEM and update it to create this version of Palo Alto SCSEM based on the following CIS Benchmarks: 
 ▪ CIS Palo Alto Firewall 10 Benchmark v1.2.0
 ▪ CIS Palo Alto Firewall 11 Benchmark v1.1.0</t>
  </si>
  <si>
    <t>Added a new test case for addressing Interim Guidance on Authentication</t>
  </si>
  <si>
    <t>environment prior to deployment in production. In some cases a security setting may impact a system’s functionality and usability. Consequently,</t>
  </si>
  <si>
    <t>should match the production system configuration. Prior to making changes to the production system, agencies should back up all critical data</t>
  </si>
  <si>
    <t>This SCSEM is used by the IRS Office of Safeguards to evaluate compliance with IRS Publication 1075 for agencies that have implemented network security systems (e.g., firewalls) that control incoming and outgoing network traffic based on an applied rule set for all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</si>
  <si>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Pre-populated number to uniquely identify SCSEM test cases. The ID format  includes the platform, platform version </t>
  </si>
  <si>
    <t xml:space="preserve">Description of specifically what the test is designed to accomplish. The objective should be a summary of the </t>
  </si>
  <si>
    <t xml:space="preserve">A detailed description of the step-by-step instructions to be followed by the tester. The test procedures should be </t>
  </si>
  <si>
    <t>The tester shall provide appropriate detail describing the outcome of the test. The tester is responsible for identifying</t>
  </si>
  <si>
    <t xml:space="preserve">The tester indicates the status for the test results (Pass, Fail, Info, N/A). "Pass" indicates that the expected results </t>
  </si>
  <si>
    <t>were met. "Fail" indicates the expected results were not met.  "Info" is temporary and indicates that the test execution</t>
  </si>
  <si>
    <t>A single issue code must be selected for each test case to calculate the weighted risk score. This determination must be made for all test cases in order to determine the complete weighted score.</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</si>
  <si>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</si>
  <si>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</si>
  <si>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</si>
  <si>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Check to determine if the agency limits consecutive invalid attempts to three (3) by a user within a 15 minute period.
1.  Review the system configuration to ensure that authentication retry is set for 3. 
Note: If this is an ASA device it will be covered by automated scan and should be N/A.</t>
  </si>
  <si>
    <t>1. Maximum number of unsuccessful SSH login attempts is set to three (3) within a 15 minute period.</t>
  </si>
  <si>
    <t>Ensure 'Minimum Length' is greater than or equal to 14</t>
  </si>
  <si>
    <t>Navigate to `Device &gt; Setup &gt; Management &gt; Minimum Password Complexity`.
Set `Minimum Length` to greater than or equal to `14`</t>
  </si>
  <si>
    <t>Set Idle timeout to less than or equal to 15 minutes for device management</t>
  </si>
  <si>
    <t>Ensure 'Idle timeout' is less than or equal to 15 minutes for device management</t>
  </si>
  <si>
    <t>The idle timeout value is set to 15 minutes or less.</t>
  </si>
  <si>
    <t>Perform an automated test using the current Nessus Profile provided by the IRS Office of Safeguards website or run from the GUI navigate to  Device &gt; Setup &gt; Management &gt; Authentication Settings.
Verify Idle Timeout is less than or equal to 15</t>
  </si>
  <si>
    <t>The idle timeout value is not set to 15 minutes or less.</t>
  </si>
  <si>
    <t>Changed from 10 to 15 to comply with Pub1075.</t>
  </si>
  <si>
    <t>Set Idle timeout to less than or equal to 15 minutes for device management. One method to achieve the recommended state is to execute the following:
Navigate to Device &gt; Setup &gt; Management &gt; Authentication Settings.
Set Idle Timeout to less than or equal to 15.</t>
  </si>
  <si>
    <t>Navigate to `Device &gt; Setup &gt; Management &gt; Authentication Settings`.
Set `Idle Timeout` to less than or equal to `15`.</t>
  </si>
  <si>
    <t>Configure Failed Attempts and Lockout Time for Authentication Profile. One method to achieve the recommended state is to execute the following:
Navigate to Device &gt; Authentication Profile.
Set Failed Attempts to 3 or less
Set Lockout Time to 15 minutes or more</t>
  </si>
  <si>
    <t>Navigate to `Device &gt; Authentication Profile`.
Set `Failed Attempts` to 3 or less.
Set `Lockout Time` to 15 minutes or more</t>
  </si>
  <si>
    <t>Perform an automated test using the current Nessus Profile provided by the IRS Office of Safeguards website or run from the GUI navigate to  Device &gt; Authentication Profile.
Verify Failed Attempts is set 3 or less
Verify Lockout Time is set to 15 minutes or more</t>
  </si>
  <si>
    <t>From the Firewall GUI go to etup&gt;Management&gt;Authentication Settings and set the system to lock accounts after three consecutive failed authentication attempts.
Set `Failed Attempts` to 3 or less.
Set `Lockout Time` to 15 minutes or more</t>
  </si>
  <si>
    <t>Perform an automated test using the current Nessus Profile provided by the IRS Office of Safeguards website or run from the GUI navigate to `Device &gt; Setup &gt; Management &gt; Minimum Password Complexity`.
Verify `Minimum Length` is greater than or equal to `14`</t>
  </si>
  <si>
    <t xml:space="preserve"> ▪ SCSEM Release Date: 10/08/2024</t>
  </si>
  <si>
    <t>Perform an automated test using the current Nessus Profile provided by the IRS Office of Safeguards website or run from the GUI navigate to `Device &gt; Setup &gt; Management &gt; Authentication Settings`.
Verify `Idle Timeout` is less than or equal to `15`.</t>
  </si>
  <si>
    <t>The idle timeout value has been set to 15 minutes or less.</t>
  </si>
  <si>
    <t>The idle timeout value has not been set to 15 minutes or less.</t>
  </si>
  <si>
    <t>Set 'Idle timeout' to less than or equal to 15 minutes for device management. One method to achieve the recommended state is to execute the following:
Navigate to `Device &gt; Setup &gt; Management &gt; Authentication Settings`.
Set `Idle Timeout` to less than or equal to `15`.</t>
  </si>
  <si>
    <t>Set the Idle Timeout value for device management to 15 minutes or less to automatically close inactive sessions.</t>
  </si>
  <si>
    <t>Employ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</si>
  <si>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PaloAlto10-0</t>
  </si>
  <si>
    <t>PaloAlto10-4</t>
  </si>
  <si>
    <t>PaloAlto10-5</t>
  </si>
  <si>
    <t>PaloAlto10-46</t>
  </si>
  <si>
    <t>PaloAlto10-1</t>
  </si>
  <si>
    <t>PaloAlto10-2</t>
  </si>
  <si>
    <t>PaloAlto10-3</t>
  </si>
  <si>
    <t>PaloAlto10-6</t>
  </si>
  <si>
    <t>PaloAlto10-7</t>
  </si>
  <si>
    <t>PaloAlto10-8</t>
  </si>
  <si>
    <t>PaloAlto10-9</t>
  </si>
  <si>
    <t>PaloAlto10-70</t>
  </si>
  <si>
    <r>
      <rPr>
        <b/>
        <sz val="10"/>
        <color theme="1"/>
        <rFont val="Arial"/>
        <family val="2"/>
      </rPr>
      <t xml:space="preserve">End of General Support:
</t>
    </r>
    <r>
      <rPr>
        <sz val="10"/>
        <color theme="1"/>
        <rFont val="Arial"/>
        <family val="2"/>
      </rPr>
      <t xml:space="preserve">
11.2 - 2-May-27
11.1 - 3-May-27
11 - 17-Nov-24</t>
    </r>
  </si>
  <si>
    <t>This test case is N/A if test case PaloAlto11-76 is implemented (e.g., Status is "Pass")</t>
  </si>
  <si>
    <t>Review automated test results using the current Nessus Profile provided by the IRS Office of Safeguards website or run from the GUI navigate to  Device &gt; Setup &gt; Management &gt; Minimum Password Complexity 
Verify Minimum Uppercase Letters is greater than or equal to 1.</t>
  </si>
  <si>
    <t>Review automated test results using the current Nessus Profile provided by the IRS Office of Safeguards website or run from the GUI navigate to  Device &gt; Setup &gt; Management &gt; Minimum Password Complexity
Verify Minimum Lowercase Letters is greater than or equal to 1.</t>
  </si>
  <si>
    <t>Review automated test results using the current Nessus Profile provided by the IRS Office of Safeguards website or run from the GUI navigate to  Device &gt; Setup &gt; Management &gt; Minimum Password Complexity 
Verify Minimum Numeric Letters is greater than or equal to 1.</t>
  </si>
  <si>
    <t>Review automated test results using the current Nessus Profile provided by the IRS Office of Safeguards website or run from the GUI navigate to  Device &gt; Setup &gt; Management &gt; Minimum Password Complexity 
Verify Minimum Special Characters is greater than or equal to 1.</t>
  </si>
  <si>
    <t>Review automated test results using the current Nessus Profile provided by the IRS Office of Safeguards website or run from the GUI navigate to  Device &gt; Setup &gt; Management &gt; Minimum Password Complexity.
Verify Required Password Change Period (days) is less than or equal to 90.</t>
  </si>
  <si>
    <t>Review automated test results using the current Nessus Profile provided by the IRS Office of Safeguards website or run from the GUI navigate to  Device &gt; Setup &gt; Management &gt; Minimum Password Complexity 
Verify New Password Differs By Characters is set to greater than or equal to 3.</t>
  </si>
  <si>
    <t>Review automated test results using the current Nessus Profile provided by the IRS Office of Safeguards website or run from the GUI navigate to  Device &gt; Setup &gt; Management &gt; Minimum Password Complexity.
Verify Prevent Password Reuse Limit is greater than or equal to 24.</t>
  </si>
  <si>
    <t>Review automated test results using the current Nessus Profile provided by the IRS Office of Safeguards website or run from the GUI navigate to `Device &gt; Setup &gt; Management &gt; Minimum Password Complexity` 
Verify `Minimum Uppercase Letters` is greater than or equal to `1`</t>
  </si>
  <si>
    <t>This test case is N/A if test case PaloAlto10-77 is implemented (e.g., Status is "Pass")</t>
  </si>
  <si>
    <t>Review automated test results using the current Nessus Profile provided by the IRS Office of Safeguards website or run from the GUI navigate to `Device &gt; Setup &gt; Management &gt; Minimum Password Complexity`
Verify `Minimum Lowercase Letters` is greater than or equal to `1`</t>
  </si>
  <si>
    <t>Review automated test results using the current Nessus Profile provided by the IRS Office of Safeguards website or run from the GUI navigate to `Device &gt; Setup &gt; `Management &gt; Minimum Password Complexity` 
Verify `Minimum Numeric Letters` is greater than or equal to `1`</t>
  </si>
  <si>
    <t>Review automated test results using the current Nessus Profile provided by the IRS Office of Safeguards website or run from the GUI navigate to `Device &gt; Setup &gt; Management &gt; Minimum Password Complexity` 
Verify `Minimum Special Characters` is greater than or equal to `1`</t>
  </si>
  <si>
    <t>Review automated test results using the current Nessus Profile provided by the IRS Office of Safeguards website or run from the GUI navigate to `Device &gt; Setup &gt; Management &gt; Minimum Password Complexity`.
Verify `Required Password Change Period (days)` is less than or equal to `90`</t>
  </si>
  <si>
    <t>Review automated test results using the current Nessus Profile provided by the IRS Office of Safeguards website or run from the GUI navigate to `Device &gt; Setup &gt; Management &gt; Minimum Password Complexity` 
Verify `New Password Differs By Characters` is set to greater than or equal to `3`</t>
  </si>
  <si>
    <t>Review automated test results using the current Nessus Profile provided by the IRS Office of Safeguards website or run from the GUI navigate to `Device &gt; Setup &gt; Management &gt; Minimum Password Complexity`.
Verify `Prevent Password Reuse Limit` is greater than or equal to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</si>
</sst>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7"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name val="Calibri"/>
      <family val="2"/>
    </font>
    <font>
      <sz val="11"/>
      <color theme="1"/>
      <name val="Calibri"/>
      <family val="2"/>
      <scheme val="minor"/>
    </font>
    <font>
      <sz val="10"/>
      <color theme="1"/>
      <name val="Arial"/>
      <family val="2"/>
    </font>
    <font>
      <b/>
      <sz val="10"/>
      <color theme="1"/>
      <name val="Arial"/>
      <family val="2"/>
    </font>
    <font>
      <sz val="10"/>
      <color theme="1" tint="4.9989318521683403E-2"/>
      <name val="Arial"/>
      <family val="2"/>
    </font>
    <font>
      <sz val="8"/>
      <name val="Calibri"/>
      <family val="2"/>
    </font>
    <font>
      <sz val="10"/>
      <name val="Arial"/>
      <family val="2"/>
    </font>
    <font>
      <b/>
      <sz val="10"/>
      <color rgb="FFFF0000"/>
      <name val="Arial"/>
      <family val="2"/>
    </font>
    <font>
      <sz val="10"/>
      <name val="Arial"/>
      <family val="2"/>
    </font>
    <font>
      <sz val="10"/>
      <color rgb="FF000000"/>
      <name val="Calibri"/>
      <family val="2"/>
    </font>
    <font>
      <b/>
      <sz val="11"/>
      <color rgb="FF000000"/>
      <name val="Calibri"/>
      <family val="2"/>
    </font>
    <font>
      <sz val="12"/>
      <color rgb="FF000000"/>
      <name val="Calibri"/>
      <family val="2"/>
    </font>
    <font>
      <sz val="10"/>
      <color indexed="8"/>
      <name val="Calibri"/>
      <family val="2"/>
    </font>
    <font>
      <sz val="10"/>
      <color theme="1"/>
      <name val="Calibri"/>
      <family val="2"/>
    </font>
    <font>
      <b/>
      <sz val="10"/>
      <color theme="0"/>
      <name val="Arial"/>
      <family val="2"/>
    </font>
    <font>
      <sz val="10"/>
      <color theme="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rgb="FFD0CECE"/>
        <bgColor rgb="FF000000"/>
      </patternFill>
    </fill>
    <fill>
      <patternFill patternType="solid">
        <fgColor rgb="FFFFFFFF"/>
        <bgColor rgb="FF000000"/>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theme="4"/>
      </patternFill>
    </fill>
  </fills>
  <borders count="55">
    <border>
      <left/>
      <right/>
      <top/>
      <bottom/>
      <diagonal/>
    </border>
    <border>
      <left style="thin">
        <color indexed="63"/>
      </left>
      <right/>
      <top/>
      <bottom/>
      <diagonal/>
    </border>
    <border>
      <left/>
      <right style="thin">
        <color indexed="64"/>
      </right>
      <top/>
      <bottom/>
      <diagonal/>
    </border>
    <border>
      <left/>
      <right/>
      <top/>
      <bottom style="thin">
        <color indexed="63"/>
      </bottom>
      <diagonal/>
    </border>
    <border>
      <left/>
      <right style="thin">
        <color indexed="64"/>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top style="thin">
        <color theme="1" tint="0.24994659260841701"/>
      </top>
      <bottom/>
      <diagonal/>
    </border>
    <border>
      <left style="thin">
        <color indexed="63"/>
      </left>
      <right/>
      <top style="thin">
        <color indexed="64"/>
      </top>
      <bottom/>
      <diagonal/>
    </border>
    <border>
      <left style="thin">
        <color indexed="64"/>
      </left>
      <right/>
      <top style="thin">
        <color indexed="63"/>
      </top>
      <bottom/>
      <diagonal/>
    </border>
    <border>
      <left style="thin">
        <color indexed="64"/>
      </left>
      <right/>
      <top style="thin">
        <color theme="4" tint="0.39997558519241921"/>
      </top>
      <bottom style="thin">
        <color theme="4" tint="0.39997558519241921"/>
      </bottom>
      <diagonal/>
    </border>
  </borders>
  <cellStyleXfs count="12">
    <xf numFmtId="0" fontId="0" fillId="0" borderId="0" applyFill="0" applyProtection="0"/>
    <xf numFmtId="0" fontId="4" fillId="0" borderId="0"/>
    <xf numFmtId="0" fontId="4" fillId="0" borderId="0"/>
    <xf numFmtId="0" fontId="12" fillId="0" borderId="0"/>
    <xf numFmtId="0" fontId="4" fillId="0" borderId="0"/>
    <xf numFmtId="0" fontId="4" fillId="0" borderId="0"/>
    <xf numFmtId="0" fontId="2" fillId="0" borderId="0" applyFill="0" applyProtection="0"/>
    <xf numFmtId="0" fontId="4" fillId="0" borderId="0"/>
    <xf numFmtId="0" fontId="1" fillId="0" borderId="0"/>
    <xf numFmtId="0" fontId="2" fillId="0" borderId="0" applyFill="0" applyProtection="0"/>
    <xf numFmtId="0" fontId="17" fillId="0" borderId="0"/>
    <xf numFmtId="0" fontId="19" fillId="0" borderId="0"/>
  </cellStyleXfs>
  <cellXfs count="396">
    <xf numFmtId="0" fontId="0" fillId="0" borderId="0" xfId="0" applyFill="1" applyProtection="1"/>
    <xf numFmtId="0" fontId="0" fillId="0" borderId="0" xfId="0" applyProtection="1"/>
    <xf numFmtId="0" fontId="3" fillId="2" borderId="1" xfId="0" applyFont="1" applyFill="1" applyBorder="1" applyProtection="1"/>
    <xf numFmtId="0" fontId="5" fillId="2" borderId="0" xfId="0" applyFont="1" applyFill="1" applyProtection="1"/>
    <xf numFmtId="0" fontId="5" fillId="2" borderId="2" xfId="0" applyFont="1" applyFill="1" applyBorder="1" applyProtection="1"/>
    <xf numFmtId="0" fontId="13" fillId="2" borderId="1" xfId="0" applyFont="1" applyFill="1" applyBorder="1" applyProtection="1"/>
    <xf numFmtId="0" fontId="4" fillId="2" borderId="0" xfId="0" applyFont="1" applyFill="1" applyProtection="1"/>
    <xf numFmtId="0" fontId="4" fillId="2" borderId="2" xfId="0" applyFont="1" applyFill="1" applyBorder="1" applyProtection="1"/>
    <xf numFmtId="0" fontId="4" fillId="2" borderId="3" xfId="0" applyFont="1" applyFill="1" applyBorder="1" applyProtection="1"/>
    <xf numFmtId="0" fontId="4" fillId="2" borderId="4" xfId="0" applyFont="1" applyFill="1" applyBorder="1" applyProtection="1"/>
    <xf numFmtId="0" fontId="4"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5"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0" borderId="0" xfId="0"/>
    <xf numFmtId="0" fontId="4" fillId="0" borderId="0" xfId="0" applyFont="1" applyFill="1" applyProtection="1"/>
    <xf numFmtId="0" fontId="7" fillId="6" borderId="5" xfId="0" applyFont="1" applyFill="1" applyBorder="1" applyAlignment="1" applyProtection="1">
      <alignment vertical="top"/>
    </xf>
    <xf numFmtId="0" fontId="7" fillId="6" borderId="3" xfId="0" applyFont="1" applyFill="1" applyBorder="1" applyAlignment="1" applyProtection="1">
      <alignment vertical="top"/>
    </xf>
    <xf numFmtId="0" fontId="7" fillId="6" borderId="6" xfId="0" applyFont="1" applyFill="1" applyBorder="1" applyAlignment="1" applyProtection="1">
      <alignment vertical="top"/>
    </xf>
    <xf numFmtId="0" fontId="7" fillId="6" borderId="1" xfId="0" applyFont="1" applyFill="1" applyBorder="1" applyAlignment="1" applyProtection="1">
      <alignment vertical="top"/>
    </xf>
    <xf numFmtId="0" fontId="7" fillId="6" borderId="0" xfId="0" applyFont="1" applyFill="1" applyAlignment="1" applyProtection="1">
      <alignment vertical="top"/>
    </xf>
    <xf numFmtId="0" fontId="7" fillId="6" borderId="7" xfId="0" applyFont="1" applyFill="1" applyBorder="1" applyAlignment="1" applyProtection="1">
      <alignment vertical="top"/>
    </xf>
    <xf numFmtId="0" fontId="0" fillId="8" borderId="0" xfId="0" applyFill="1"/>
    <xf numFmtId="0" fontId="7" fillId="8" borderId="0" xfId="0" applyFont="1" applyFill="1" applyAlignment="1">
      <alignment vertical="center"/>
    </xf>
    <xf numFmtId="0" fontId="4" fillId="8" borderId="0" xfId="0" applyFont="1" applyFill="1" applyAlignment="1">
      <alignment vertical="top"/>
    </xf>
    <xf numFmtId="0" fontId="7" fillId="8" borderId="9" xfId="0" applyFont="1" applyFill="1" applyBorder="1"/>
    <xf numFmtId="0" fontId="8" fillId="8" borderId="9" xfId="0" applyFont="1" applyFill="1" applyBorder="1" applyAlignment="1">
      <alignment vertical="top"/>
    </xf>
    <xf numFmtId="0" fontId="9" fillId="5" borderId="10" xfId="0" applyFont="1" applyFill="1" applyBorder="1" applyAlignment="1">
      <alignment horizontal="center" vertical="center" wrapText="1"/>
    </xf>
    <xf numFmtId="0" fontId="8" fillId="8" borderId="0" xfId="0" applyFont="1" applyFill="1" applyAlignment="1">
      <alignment vertical="top"/>
    </xf>
    <xf numFmtId="0" fontId="0" fillId="8" borderId="9" xfId="0" applyFill="1" applyBorder="1"/>
    <xf numFmtId="0" fontId="9" fillId="5" borderId="11" xfId="0" applyFont="1" applyFill="1" applyBorder="1" applyAlignment="1">
      <alignment horizontal="center" vertical="center"/>
    </xf>
    <xf numFmtId="0" fontId="9" fillId="8" borderId="0" xfId="0" applyFont="1" applyFill="1" applyAlignment="1">
      <alignment horizontal="center" vertical="center"/>
    </xf>
    <xf numFmtId="0" fontId="8" fillId="8" borderId="0" xfId="0" applyFont="1" applyFill="1" applyAlignment="1">
      <alignment vertical="top" wrapText="1"/>
    </xf>
    <xf numFmtId="0" fontId="4" fillId="0" borderId="8" xfId="0" applyFont="1" applyBorder="1" applyAlignment="1">
      <alignment horizontal="center" vertical="center"/>
    </xf>
    <xf numFmtId="0" fontId="0" fillId="8" borderId="0" xfId="0" applyFill="1" applyProtection="1"/>
    <xf numFmtId="0" fontId="4" fillId="0" borderId="8" xfId="1" applyBorder="1" applyAlignment="1">
      <alignment horizontal="left" vertical="top" wrapText="1"/>
    </xf>
    <xf numFmtId="0" fontId="0" fillId="8" borderId="2" xfId="0" applyFill="1" applyBorder="1" applyProtection="1"/>
    <xf numFmtId="0" fontId="4" fillId="8" borderId="0" xfId="0" applyFont="1" applyFill="1" applyAlignment="1">
      <alignment vertical="center"/>
    </xf>
    <xf numFmtId="0" fontId="4" fillId="8" borderId="3" xfId="0" applyFont="1" applyFill="1" applyBorder="1" applyAlignment="1" applyProtection="1">
      <alignment horizontal="center" vertical="top"/>
    </xf>
    <xf numFmtId="0" fontId="4" fillId="8" borderId="5" xfId="0" applyFont="1" applyFill="1" applyBorder="1" applyAlignment="1" applyProtection="1">
      <alignment vertical="top"/>
    </xf>
    <xf numFmtId="0" fontId="4" fillId="8" borderId="3" xfId="0" applyFont="1" applyFill="1" applyBorder="1" applyAlignment="1" applyProtection="1">
      <alignment vertical="top"/>
    </xf>
    <xf numFmtId="0" fontId="4" fillId="8" borderId="6" xfId="0" applyFont="1" applyFill="1" applyBorder="1" applyAlignment="1" applyProtection="1">
      <alignment vertical="top"/>
    </xf>
    <xf numFmtId="0" fontId="4" fillId="8" borderId="1" xfId="0" applyFont="1" applyFill="1" applyBorder="1" applyAlignment="1" applyProtection="1">
      <alignment vertical="top"/>
    </xf>
    <xf numFmtId="0" fontId="4" fillId="8" borderId="0" xfId="0" applyFont="1" applyFill="1" applyAlignment="1" applyProtection="1">
      <alignment vertical="top"/>
    </xf>
    <xf numFmtId="0" fontId="4" fillId="8" borderId="7" xfId="0" applyFont="1" applyFill="1" applyBorder="1" applyAlignment="1" applyProtection="1">
      <alignment vertical="top"/>
    </xf>
    <xf numFmtId="0" fontId="7" fillId="6" borderId="9" xfId="0" applyFont="1" applyFill="1" applyBorder="1" applyAlignment="1" applyProtection="1">
      <alignment vertical="top"/>
    </xf>
    <xf numFmtId="0" fontId="7" fillId="6" borderId="2" xfId="0" applyFont="1" applyFill="1" applyBorder="1" applyAlignment="1" applyProtection="1">
      <alignment vertical="top"/>
    </xf>
    <xf numFmtId="0" fontId="7" fillId="8" borderId="9" xfId="0" applyFont="1" applyFill="1" applyBorder="1" applyAlignment="1">
      <alignment vertical="center"/>
    </xf>
    <xf numFmtId="0" fontId="7" fillId="8" borderId="2" xfId="0" applyFont="1" applyFill="1" applyBorder="1" applyAlignment="1">
      <alignment vertical="center"/>
    </xf>
    <xf numFmtId="0" fontId="4" fillId="8" borderId="9" xfId="0" applyFont="1" applyFill="1" applyBorder="1" applyAlignment="1">
      <alignment vertical="top"/>
    </xf>
    <xf numFmtId="0" fontId="4" fillId="8" borderId="2" xfId="0" applyFont="1" applyFill="1" applyBorder="1" applyAlignment="1">
      <alignment vertical="top"/>
    </xf>
    <xf numFmtId="0" fontId="4" fillId="8" borderId="12" xfId="0" applyFont="1" applyFill="1" applyBorder="1" applyAlignment="1">
      <alignment vertical="top"/>
    </xf>
    <xf numFmtId="0" fontId="4" fillId="8" borderId="13" xfId="0" applyFont="1" applyFill="1" applyBorder="1" applyAlignment="1">
      <alignment vertical="top"/>
    </xf>
    <xf numFmtId="0" fontId="4" fillId="8" borderId="14" xfId="0" applyFont="1" applyFill="1" applyBorder="1" applyAlignment="1">
      <alignment vertical="top"/>
    </xf>
    <xf numFmtId="9" fontId="10" fillId="0" borderId="8" xfId="0" applyNumberFormat="1" applyFont="1" applyBorder="1" applyAlignment="1">
      <alignment horizontal="center"/>
    </xf>
    <xf numFmtId="0" fontId="10" fillId="0" borderId="8" xfId="0" applyFont="1" applyBorder="1" applyAlignment="1">
      <alignment horizontal="center"/>
    </xf>
    <xf numFmtId="0" fontId="4" fillId="2" borderId="1" xfId="0" applyFont="1" applyFill="1" applyBorder="1" applyProtection="1"/>
    <xf numFmtId="0" fontId="11" fillId="2" borderId="5" xfId="0" applyFont="1" applyFill="1" applyBorder="1" applyProtection="1"/>
    <xf numFmtId="0" fontId="11" fillId="8" borderId="0" xfId="0" applyFont="1" applyFill="1" applyProtection="1"/>
    <xf numFmtId="0" fontId="7" fillId="6" borderId="12" xfId="0" applyFont="1" applyFill="1" applyBorder="1" applyAlignment="1" applyProtection="1">
      <alignment vertical="top"/>
    </xf>
    <xf numFmtId="0" fontId="7" fillId="6" borderId="13" xfId="0" applyFont="1" applyFill="1" applyBorder="1" applyAlignment="1" applyProtection="1">
      <alignment vertical="top"/>
    </xf>
    <xf numFmtId="0" fontId="7" fillId="6" borderId="14" xfId="0" applyFont="1" applyFill="1" applyBorder="1" applyAlignment="1" applyProtection="1">
      <alignment vertical="top"/>
    </xf>
    <xf numFmtId="0" fontId="2" fillId="8" borderId="0" xfId="0" applyFont="1" applyFill="1" applyProtection="1"/>
    <xf numFmtId="0" fontId="0" fillId="8" borderId="2" xfId="0" applyFill="1" applyBorder="1"/>
    <xf numFmtId="0" fontId="0" fillId="8" borderId="12" xfId="0" applyFill="1" applyBorder="1"/>
    <xf numFmtId="0" fontId="0" fillId="8" borderId="13" xfId="0" applyFill="1" applyBorder="1"/>
    <xf numFmtId="0" fontId="0" fillId="8" borderId="14" xfId="0" applyFill="1" applyBorder="1"/>
    <xf numFmtId="0" fontId="4" fillId="0" borderId="8" xfId="0" applyFont="1" applyBorder="1" applyAlignment="1">
      <alignment horizontal="center" vertical="center" wrapText="1"/>
    </xf>
    <xf numFmtId="0" fontId="0" fillId="8" borderId="0" xfId="0" applyFill="1" applyAlignment="1">
      <alignment wrapText="1"/>
    </xf>
    <xf numFmtId="0" fontId="0" fillId="0" borderId="0" xfId="0" applyAlignment="1">
      <alignment wrapText="1"/>
    </xf>
    <xf numFmtId="0" fontId="0" fillId="0" borderId="0" xfId="0" applyFill="1" applyAlignment="1">
      <alignment wrapText="1"/>
    </xf>
    <xf numFmtId="49" fontId="0" fillId="8" borderId="0" xfId="0" applyNumberFormat="1" applyFill="1" applyAlignment="1">
      <alignment wrapText="1"/>
    </xf>
    <xf numFmtId="49" fontId="0" fillId="0" borderId="0" xfId="0" applyNumberFormat="1" applyAlignment="1">
      <alignment wrapText="1"/>
    </xf>
    <xf numFmtId="0" fontId="4" fillId="8" borderId="0" xfId="2" applyFill="1"/>
    <xf numFmtId="0" fontId="4" fillId="0" borderId="0" xfId="2"/>
    <xf numFmtId="14" fontId="4" fillId="0" borderId="8" xfId="1" applyNumberFormat="1" applyBorder="1" applyAlignment="1">
      <alignment horizontal="left" vertical="top" wrapText="1"/>
    </xf>
    <xf numFmtId="0" fontId="4" fillId="0" borderId="8" xfId="0" applyFont="1" applyBorder="1" applyAlignment="1">
      <alignment horizontal="left" vertical="top" wrapText="1"/>
    </xf>
    <xf numFmtId="49" fontId="4" fillId="0" borderId="8" xfId="0" applyNumberFormat="1" applyFont="1" applyBorder="1" applyAlignment="1">
      <alignment vertical="top" wrapText="1"/>
    </xf>
    <xf numFmtId="0" fontId="17" fillId="0" borderId="0" xfId="10"/>
    <xf numFmtId="0" fontId="17" fillId="0" borderId="0" xfId="10" applyAlignment="1">
      <alignment horizontal="left" vertical="top"/>
    </xf>
    <xf numFmtId="0" fontId="4" fillId="0" borderId="0" xfId="10" applyFont="1" applyAlignment="1">
      <alignment horizontal="left" vertical="top"/>
    </xf>
    <xf numFmtId="0" fontId="6" fillId="0" borderId="0" xfId="10" applyFont="1"/>
    <xf numFmtId="0" fontId="17" fillId="0" borderId="0" xfId="10" applyAlignment="1">
      <alignment horizontal="left" vertical="top" wrapText="1"/>
    </xf>
    <xf numFmtId="0" fontId="6" fillId="0" borderId="0" xfId="10" applyFont="1" applyAlignment="1">
      <alignment horizontal="left" vertical="top" wrapText="1"/>
    </xf>
    <xf numFmtId="10" fontId="6" fillId="0" borderId="0" xfId="10" applyNumberFormat="1" applyFont="1" applyAlignment="1">
      <alignment horizontal="left" vertical="top" wrapText="1"/>
    </xf>
    <xf numFmtId="0" fontId="4" fillId="0" borderId="0" xfId="10" applyFont="1" applyAlignment="1" applyProtection="1">
      <alignment horizontal="left" vertical="top" wrapText="1"/>
      <protection locked="0"/>
    </xf>
    <xf numFmtId="0" fontId="15" fillId="0" borderId="8" xfId="5" applyFont="1" applyBorder="1" applyAlignment="1" applyProtection="1">
      <alignment horizontal="left" vertical="top" wrapText="1"/>
      <protection locked="0"/>
    </xf>
    <xf numFmtId="0" fontId="6" fillId="0" borderId="0" xfId="10" applyFont="1" applyAlignment="1">
      <alignment wrapText="1"/>
    </xf>
    <xf numFmtId="0" fontId="6" fillId="0" borderId="0" xfId="10" applyFont="1" applyAlignment="1">
      <alignment vertical="top" wrapText="1"/>
    </xf>
    <xf numFmtId="0" fontId="19" fillId="0" borderId="0" xfId="11"/>
    <xf numFmtId="0" fontId="20" fillId="0" borderId="0" xfId="0" applyFont="1" applyFill="1" applyAlignment="1" applyProtection="1">
      <alignment horizontal="left" vertical="center" indent="5"/>
    </xf>
    <xf numFmtId="0" fontId="22" fillId="10" borderId="11" xfId="0" applyFont="1" applyFill="1" applyBorder="1" applyAlignment="1" applyProtection="1">
      <alignment wrapText="1"/>
    </xf>
    <xf numFmtId="0" fontId="22" fillId="10" borderId="14" xfId="0" applyFont="1" applyFill="1" applyBorder="1" applyAlignment="1" applyProtection="1">
      <alignment wrapText="1"/>
    </xf>
    <xf numFmtId="0" fontId="3" fillId="2" borderId="16" xfId="0" applyFont="1" applyFill="1" applyBorder="1" applyProtection="1"/>
    <xf numFmtId="0" fontId="4" fillId="2" borderId="17" xfId="0" applyFont="1" applyFill="1" applyBorder="1" applyProtection="1"/>
    <xf numFmtId="0" fontId="4" fillId="2" borderId="18" xfId="0" applyFont="1" applyFill="1" applyBorder="1" applyProtection="1"/>
    <xf numFmtId="0" fontId="7" fillId="3" borderId="16"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18" xfId="0" applyFont="1" applyFill="1" applyBorder="1" applyAlignment="1" applyProtection="1">
      <alignment vertical="center"/>
    </xf>
    <xf numFmtId="0" fontId="7" fillId="4" borderId="19" xfId="0" applyFont="1" applyFill="1" applyBorder="1" applyAlignment="1" applyProtection="1">
      <alignment vertical="center"/>
    </xf>
    <xf numFmtId="0" fontId="7" fillId="4" borderId="20" xfId="0" applyFont="1" applyFill="1" applyBorder="1" applyAlignment="1" applyProtection="1">
      <alignment vertical="center"/>
    </xf>
    <xf numFmtId="0" fontId="7" fillId="4" borderId="21" xfId="0" applyFont="1" applyFill="1" applyBorder="1" applyAlignment="1" applyProtection="1">
      <alignment vertical="center"/>
    </xf>
    <xf numFmtId="0" fontId="7" fillId="8" borderId="19" xfId="0" applyFont="1" applyFill="1" applyBorder="1" applyAlignment="1" applyProtection="1">
      <alignment vertical="center"/>
    </xf>
    <xf numFmtId="0" fontId="7" fillId="8" borderId="22" xfId="0" applyFont="1" applyFill="1" applyBorder="1" applyAlignment="1" applyProtection="1">
      <alignment vertical="center"/>
    </xf>
    <xf numFmtId="0" fontId="4" fillId="0" borderId="23" xfId="0" applyFont="1" applyBorder="1" applyAlignment="1" applyProtection="1">
      <alignment horizontal="left" vertical="top" wrapText="1"/>
      <protection locked="0"/>
    </xf>
    <xf numFmtId="14" fontId="4" fillId="0" borderId="23" xfId="0" quotePrefix="1" applyNumberFormat="1" applyFont="1" applyBorder="1" applyAlignment="1" applyProtection="1">
      <alignment horizontal="left" vertical="top" wrapText="1"/>
      <protection locked="0"/>
    </xf>
    <xf numFmtId="164" fontId="4" fillId="0" borderId="23" xfId="0" applyNumberFormat="1" applyFont="1" applyBorder="1" applyAlignment="1" applyProtection="1">
      <alignment horizontal="left" vertical="top" wrapText="1"/>
      <protection locked="0"/>
    </xf>
    <xf numFmtId="0" fontId="7" fillId="0" borderId="19" xfId="0" applyFont="1" applyBorder="1" applyAlignment="1" applyProtection="1">
      <alignment vertical="center"/>
    </xf>
    <xf numFmtId="0" fontId="11" fillId="5" borderId="19" xfId="0" applyFont="1" applyFill="1" applyBorder="1" applyAlignment="1" applyProtection="1">
      <alignment vertical="center"/>
    </xf>
    <xf numFmtId="0" fontId="0" fillId="5" borderId="20" xfId="0" applyFill="1" applyBorder="1" applyAlignment="1" applyProtection="1">
      <alignment vertical="center"/>
    </xf>
    <xf numFmtId="0" fontId="0" fillId="5" borderId="21" xfId="0" applyFill="1" applyBorder="1" applyAlignment="1" applyProtection="1">
      <alignment vertical="center"/>
    </xf>
    <xf numFmtId="0" fontId="13" fillId="8" borderId="21" xfId="0" applyFont="1" applyFill="1" applyBorder="1" applyAlignment="1" applyProtection="1">
      <alignment vertical="center" wrapText="1"/>
    </xf>
    <xf numFmtId="0" fontId="13" fillId="0" borderId="21" xfId="0" applyFont="1" applyBorder="1" applyAlignment="1" applyProtection="1">
      <alignment horizontal="left" vertical="top" wrapText="1"/>
      <protection locked="0"/>
    </xf>
    <xf numFmtId="165" fontId="13" fillId="8" borderId="21" xfId="0" applyNumberFormat="1" applyFont="1" applyFill="1" applyBorder="1" applyAlignment="1" applyProtection="1">
      <alignment vertical="center" wrapText="1"/>
    </xf>
    <xf numFmtId="165" fontId="13" fillId="0" borderId="21" xfId="0" applyNumberFormat="1" applyFont="1" applyBorder="1" applyAlignment="1" applyProtection="1">
      <alignment horizontal="left" vertical="top" wrapText="1"/>
      <protection locked="0"/>
    </xf>
    <xf numFmtId="0" fontId="0" fillId="5" borderId="19" xfId="0" applyFill="1" applyBorder="1" applyAlignment="1" applyProtection="1">
      <alignment vertical="center"/>
    </xf>
    <xf numFmtId="0" fontId="0" fillId="5" borderId="21" xfId="0" applyFill="1" applyBorder="1" applyAlignment="1" applyProtection="1">
      <alignment horizontal="left" vertical="center"/>
    </xf>
    <xf numFmtId="0" fontId="13" fillId="0" borderId="21" xfId="0" applyFont="1" applyBorder="1" applyAlignment="1" applyProtection="1">
      <alignment horizontal="left" vertical="center" wrapText="1"/>
      <protection locked="0"/>
    </xf>
    <xf numFmtId="165" fontId="13" fillId="0" borderId="21" xfId="0" applyNumberFormat="1" applyFont="1" applyBorder="1" applyAlignment="1" applyProtection="1">
      <alignment horizontal="left" vertical="center" wrapText="1"/>
      <protection locked="0"/>
    </xf>
    <xf numFmtId="0" fontId="7" fillId="4" borderId="24" xfId="0" applyFont="1" applyFill="1" applyBorder="1"/>
    <xf numFmtId="0" fontId="0" fillId="8" borderId="25" xfId="0" applyFill="1" applyBorder="1"/>
    <xf numFmtId="0" fontId="0" fillId="8" borderId="26" xfId="0" applyFill="1" applyBorder="1"/>
    <xf numFmtId="0" fontId="0" fillId="8" borderId="27" xfId="0" applyFill="1" applyBorder="1"/>
    <xf numFmtId="0" fontId="0" fillId="7" borderId="24" xfId="0" applyFill="1" applyBorder="1"/>
    <xf numFmtId="0" fontId="7" fillId="3" borderId="24" xfId="0" applyFont="1" applyFill="1" applyBorder="1"/>
    <xf numFmtId="0" fontId="7" fillId="3" borderId="28" xfId="0" applyFont="1" applyFill="1" applyBorder="1"/>
    <xf numFmtId="0" fontId="7" fillId="3" borderId="29" xfId="0" applyFont="1" applyFill="1" applyBorder="1"/>
    <xf numFmtId="0" fontId="7" fillId="3" borderId="30" xfId="0" applyFont="1" applyFill="1" applyBorder="1"/>
    <xf numFmtId="0" fontId="4" fillId="5" borderId="31" xfId="0" applyFont="1" applyFill="1" applyBorder="1" applyAlignment="1">
      <alignment vertical="center"/>
    </xf>
    <xf numFmtId="0" fontId="0" fillId="5" borderId="22" xfId="0" applyFill="1" applyBorder="1" applyAlignment="1">
      <alignment vertical="center"/>
    </xf>
    <xf numFmtId="0" fontId="9" fillId="5" borderId="32" xfId="0" applyFont="1" applyFill="1" applyBorder="1" applyAlignment="1">
      <alignment horizontal="center" vertical="center"/>
    </xf>
    <xf numFmtId="0" fontId="9" fillId="5" borderId="23" xfId="0" applyFont="1" applyFill="1" applyBorder="1" applyAlignment="1">
      <alignment horizontal="center" vertical="center"/>
    </xf>
    <xf numFmtId="0" fontId="7" fillId="8" borderId="33" xfId="0" applyFont="1" applyFill="1" applyBorder="1" applyAlignment="1">
      <alignment vertical="center"/>
    </xf>
    <xf numFmtId="0" fontId="7" fillId="8" borderId="34" xfId="0" applyFont="1" applyFill="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4" xfId="0" applyFont="1" applyBorder="1"/>
    <xf numFmtId="0" fontId="7" fillId="4" borderId="19" xfId="0" applyFont="1" applyFill="1" applyBorder="1" applyProtection="1"/>
    <xf numFmtId="0" fontId="7" fillId="4" borderId="20" xfId="0" applyFont="1" applyFill="1" applyBorder="1" applyProtection="1"/>
    <xf numFmtId="0" fontId="7" fillId="4" borderId="22" xfId="0" applyFont="1" applyFill="1" applyBorder="1" applyProtection="1"/>
    <xf numFmtId="0" fontId="7" fillId="5" borderId="16" xfId="0" applyFont="1" applyFill="1" applyBorder="1" applyAlignment="1" applyProtection="1">
      <alignment vertical="center"/>
    </xf>
    <xf numFmtId="0" fontId="7" fillId="5" borderId="17" xfId="0" applyFont="1" applyFill="1" applyBorder="1" applyAlignment="1" applyProtection="1">
      <alignment vertical="center"/>
    </xf>
    <xf numFmtId="0" fontId="7" fillId="5" borderId="37" xfId="0" applyFont="1" applyFill="1" applyBorder="1" applyAlignment="1" applyProtection="1">
      <alignment vertical="center"/>
    </xf>
    <xf numFmtId="0" fontId="7" fillId="5" borderId="19" xfId="0" applyFont="1" applyFill="1" applyBorder="1" applyAlignment="1" applyProtection="1">
      <alignment vertical="center"/>
    </xf>
    <xf numFmtId="0" fontId="7" fillId="5" borderId="20" xfId="0" applyFont="1" applyFill="1" applyBorder="1" applyAlignment="1" applyProtection="1">
      <alignment vertical="center"/>
    </xf>
    <xf numFmtId="0" fontId="7" fillId="5" borderId="22" xfId="0" applyFont="1" applyFill="1" applyBorder="1" applyAlignment="1" applyProtection="1">
      <alignment vertical="center"/>
    </xf>
    <xf numFmtId="0" fontId="7" fillId="6" borderId="16" xfId="0" applyFont="1" applyFill="1" applyBorder="1" applyAlignment="1" applyProtection="1">
      <alignment vertical="top"/>
    </xf>
    <xf numFmtId="0" fontId="7" fillId="6" borderId="17" xfId="0" applyFont="1" applyFill="1" applyBorder="1" applyAlignment="1" applyProtection="1">
      <alignment vertical="top"/>
    </xf>
    <xf numFmtId="0" fontId="7" fillId="6" borderId="37" xfId="0" applyFont="1" applyFill="1" applyBorder="1" applyAlignment="1" applyProtection="1">
      <alignment vertical="top"/>
    </xf>
    <xf numFmtId="0" fontId="4" fillId="8" borderId="16" xfId="0" applyFont="1" applyFill="1" applyBorder="1" applyAlignment="1" applyProtection="1">
      <alignment vertical="top"/>
    </xf>
    <xf numFmtId="0" fontId="4" fillId="8" borderId="17" xfId="0" applyFont="1" applyFill="1" applyBorder="1" applyAlignment="1" applyProtection="1">
      <alignment vertical="top"/>
    </xf>
    <xf numFmtId="0" fontId="4" fillId="8" borderId="37" xfId="0" applyFont="1" applyFill="1" applyBorder="1" applyAlignment="1" applyProtection="1">
      <alignment vertical="top"/>
    </xf>
    <xf numFmtId="0" fontId="7" fillId="6" borderId="19" xfId="0" applyFont="1" applyFill="1" applyBorder="1" applyAlignment="1" applyProtection="1">
      <alignment vertical="top"/>
    </xf>
    <xf numFmtId="0" fontId="7" fillId="6" borderId="20" xfId="0" applyFont="1" applyFill="1" applyBorder="1" applyAlignment="1" applyProtection="1">
      <alignment vertical="top"/>
    </xf>
    <xf numFmtId="0" fontId="7" fillId="6" borderId="22" xfId="0" applyFont="1" applyFill="1" applyBorder="1" applyAlignment="1" applyProtection="1">
      <alignment vertical="top"/>
    </xf>
    <xf numFmtId="0" fontId="4" fillId="8" borderId="19" xfId="0" applyFont="1" applyFill="1" applyBorder="1" applyAlignment="1" applyProtection="1">
      <alignment vertical="top"/>
    </xf>
    <xf numFmtId="0" fontId="4" fillId="8" borderId="20" xfId="0" applyFont="1" applyFill="1" applyBorder="1" applyAlignment="1" applyProtection="1">
      <alignment vertical="top"/>
    </xf>
    <xf numFmtId="0" fontId="4" fillId="8" borderId="22" xfId="0" applyFont="1" applyFill="1" applyBorder="1" applyAlignment="1" applyProtection="1">
      <alignment vertical="top"/>
    </xf>
    <xf numFmtId="0" fontId="7" fillId="6" borderId="24" xfId="0" applyFont="1" applyFill="1" applyBorder="1" applyAlignment="1" applyProtection="1">
      <alignment vertical="top"/>
    </xf>
    <xf numFmtId="0" fontId="7" fillId="6" borderId="38" xfId="0" applyFont="1" applyFill="1" applyBorder="1" applyAlignment="1" applyProtection="1">
      <alignment vertical="top"/>
    </xf>
    <xf numFmtId="0" fontId="4" fillId="8" borderId="24" xfId="0" applyFont="1" applyFill="1" applyBorder="1" applyAlignment="1" applyProtection="1">
      <alignment horizontal="left" vertical="top"/>
    </xf>
    <xf numFmtId="0" fontId="7" fillId="6" borderId="25" xfId="0" applyFont="1" applyFill="1" applyBorder="1" applyAlignment="1" applyProtection="1">
      <alignment vertical="top"/>
    </xf>
    <xf numFmtId="0" fontId="7" fillId="6" borderId="26" xfId="0" applyFont="1" applyFill="1" applyBorder="1" applyAlignment="1" applyProtection="1">
      <alignment vertical="top"/>
    </xf>
    <xf numFmtId="0" fontId="7" fillId="6" borderId="27" xfId="0" applyFont="1" applyFill="1" applyBorder="1" applyAlignment="1" applyProtection="1">
      <alignment vertical="top"/>
    </xf>
    <xf numFmtId="0" fontId="14" fillId="6" borderId="25" xfId="0" applyFont="1" applyFill="1" applyBorder="1" applyAlignment="1" applyProtection="1">
      <alignment vertical="top"/>
    </xf>
    <xf numFmtId="0" fontId="7" fillId="4" borderId="20" xfId="10" applyFont="1" applyFill="1" applyBorder="1" applyAlignment="1">
      <alignment horizontal="left" vertical="top"/>
    </xf>
    <xf numFmtId="0" fontId="7" fillId="4" borderId="20" xfId="10" applyFont="1" applyFill="1" applyBorder="1" applyAlignment="1" applyProtection="1">
      <alignment horizontal="left" vertical="top"/>
      <protection locked="0"/>
    </xf>
    <xf numFmtId="0" fontId="6" fillId="7" borderId="26" xfId="10" applyFont="1" applyFill="1" applyBorder="1" applyAlignment="1">
      <alignment wrapText="1"/>
    </xf>
    <xf numFmtId="0" fontId="6" fillId="3" borderId="26" xfId="10" applyFont="1" applyFill="1" applyBorder="1" applyAlignment="1" applyProtection="1">
      <alignment vertical="center"/>
      <protection locked="0"/>
    </xf>
    <xf numFmtId="0" fontId="7" fillId="4" borderId="19" xfId="0" applyFont="1" applyFill="1" applyBorder="1" applyAlignment="1">
      <alignment wrapText="1"/>
    </xf>
    <xf numFmtId="0" fontId="7" fillId="4" borderId="20" xfId="0" applyFont="1" applyFill="1" applyBorder="1" applyAlignment="1">
      <alignment wrapText="1"/>
    </xf>
    <xf numFmtId="49" fontId="7" fillId="4" borderId="20" xfId="0" applyNumberFormat="1" applyFont="1" applyFill="1" applyBorder="1" applyAlignment="1">
      <alignment wrapText="1"/>
    </xf>
    <xf numFmtId="0" fontId="7" fillId="5" borderId="32" xfId="0" applyFont="1" applyFill="1" applyBorder="1" applyAlignment="1">
      <alignment horizontal="left" vertical="center" wrapText="1"/>
    </xf>
    <xf numFmtId="49" fontId="7" fillId="5" borderId="32" xfId="0" applyNumberFormat="1" applyFont="1" applyFill="1" applyBorder="1" applyAlignment="1">
      <alignment horizontal="left" vertical="center" wrapText="1"/>
    </xf>
    <xf numFmtId="166" fontId="4" fillId="0" borderId="39" xfId="1" applyNumberFormat="1" applyBorder="1" applyAlignment="1">
      <alignment horizontal="left" vertical="top" wrapText="1"/>
    </xf>
    <xf numFmtId="49" fontId="4" fillId="0" borderId="39" xfId="1" applyNumberFormat="1" applyBorder="1" applyAlignment="1">
      <alignment horizontal="left" vertical="top" wrapText="1"/>
    </xf>
    <xf numFmtId="0" fontId="4" fillId="0" borderId="32" xfId="0" applyFont="1" applyBorder="1" applyAlignment="1">
      <alignment horizontal="left" vertical="top" wrapText="1"/>
    </xf>
    <xf numFmtId="0" fontId="7" fillId="4" borderId="19" xfId="11" applyFont="1" applyFill="1" applyBorder="1"/>
    <xf numFmtId="0" fontId="7" fillId="4" borderId="20" xfId="11" applyFont="1" applyFill="1" applyBorder="1"/>
    <xf numFmtId="0" fontId="7" fillId="5" borderId="32" xfId="11" applyFont="1" applyFill="1" applyBorder="1" applyAlignment="1">
      <alignment horizontal="left" vertical="center" wrapText="1"/>
    </xf>
    <xf numFmtId="0" fontId="7" fillId="4" borderId="40" xfId="0" applyFont="1" applyFill="1" applyBorder="1"/>
    <xf numFmtId="0" fontId="7" fillId="3" borderId="40" xfId="0" applyFont="1" applyFill="1" applyBorder="1"/>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4" fillId="8" borderId="40" xfId="0" applyFont="1" applyFill="1" applyBorder="1"/>
    <xf numFmtId="0" fontId="7" fillId="6" borderId="40" xfId="0" applyFont="1" applyFill="1" applyBorder="1" applyAlignment="1" applyProtection="1">
      <alignment vertical="top"/>
    </xf>
    <xf numFmtId="0" fontId="4" fillId="8" borderId="43" xfId="0" applyFont="1" applyFill="1" applyBorder="1" applyAlignment="1" applyProtection="1">
      <alignment horizontal="left" vertical="top"/>
    </xf>
    <xf numFmtId="0" fontId="14" fillId="6" borderId="40" xfId="0" applyFont="1" applyFill="1" applyBorder="1" applyAlignment="1" applyProtection="1">
      <alignment vertical="top"/>
    </xf>
    <xf numFmtId="0" fontId="7" fillId="4" borderId="44" xfId="0" applyFont="1" applyFill="1" applyBorder="1"/>
    <xf numFmtId="0" fontId="0" fillId="7" borderId="44" xfId="0" applyFill="1" applyBorder="1"/>
    <xf numFmtId="0" fontId="7" fillId="3" borderId="44" xfId="0" applyFont="1" applyFill="1" applyBorder="1"/>
    <xf numFmtId="2" fontId="7" fillId="0" borderId="44" xfId="0" applyNumberFormat="1" applyFont="1" applyBorder="1" applyAlignment="1">
      <alignment horizontal="center"/>
    </xf>
    <xf numFmtId="0" fontId="4" fillId="8" borderId="44" xfId="0" applyFont="1" applyFill="1" applyBorder="1" applyAlignment="1" applyProtection="1">
      <alignment horizontal="left" vertical="top"/>
    </xf>
    <xf numFmtId="0" fontId="7" fillId="6" borderId="44" xfId="0" applyFont="1" applyFill="1" applyBorder="1" applyAlignment="1" applyProtection="1">
      <alignment vertical="top"/>
    </xf>
    <xf numFmtId="0" fontId="21" fillId="9" borderId="45" xfId="0" applyFont="1" applyFill="1" applyBorder="1" applyAlignment="1" applyProtection="1">
      <alignment wrapText="1"/>
    </xf>
    <xf numFmtId="0" fontId="21" fillId="9" borderId="46" xfId="0" applyFont="1" applyFill="1" applyBorder="1" applyAlignment="1" applyProtection="1">
      <alignment wrapText="1"/>
    </xf>
    <xf numFmtId="0" fontId="7" fillId="4" borderId="20" xfId="7" applyFont="1" applyFill="1" applyBorder="1" applyAlignment="1">
      <alignment horizontal="left" vertical="top"/>
    </xf>
    <xf numFmtId="0" fontId="4" fillId="0" borderId="0" xfId="7" applyAlignment="1">
      <alignment horizontal="left" vertical="top"/>
    </xf>
    <xf numFmtId="0" fontId="4" fillId="0" borderId="0" xfId="7"/>
    <xf numFmtId="0" fontId="7" fillId="4" borderId="20" xfId="7" applyFont="1" applyFill="1" applyBorder="1" applyAlignment="1" applyProtection="1">
      <alignment horizontal="left" vertical="top"/>
      <protection locked="0"/>
    </xf>
    <xf numFmtId="0" fontId="6" fillId="7" borderId="26" xfId="7" applyFont="1" applyFill="1" applyBorder="1" applyAlignment="1">
      <alignment wrapText="1"/>
    </xf>
    <xf numFmtId="0" fontId="6" fillId="3" borderId="26" xfId="7" applyFont="1" applyFill="1" applyBorder="1" applyAlignment="1" applyProtection="1">
      <alignment vertical="center"/>
      <protection locked="0"/>
    </xf>
    <xf numFmtId="0" fontId="6" fillId="0" borderId="0" xfId="7" applyFont="1" applyAlignment="1">
      <alignment horizontal="left" vertical="top" wrapText="1"/>
    </xf>
    <xf numFmtId="0" fontId="6" fillId="0" borderId="0" xfId="7" applyFont="1" applyAlignment="1">
      <alignment wrapText="1"/>
    </xf>
    <xf numFmtId="10" fontId="6" fillId="0" borderId="0" xfId="7" applyNumberFormat="1" applyFont="1" applyAlignment="1">
      <alignment horizontal="left" vertical="top" wrapText="1"/>
    </xf>
    <xf numFmtId="0" fontId="6" fillId="0" borderId="0" xfId="7" applyFont="1"/>
    <xf numFmtId="0" fontId="4" fillId="0" borderId="0" xfId="7" applyAlignment="1" applyProtection="1">
      <alignment horizontal="left" vertical="top" wrapText="1"/>
      <protection locked="0"/>
    </xf>
    <xf numFmtId="0" fontId="4" fillId="0" borderId="0" xfId="7" applyAlignment="1">
      <alignment horizontal="left" vertical="top" wrapText="1"/>
    </xf>
    <xf numFmtId="0" fontId="6" fillId="0" borderId="0" xfId="7" applyFont="1" applyAlignment="1">
      <alignment vertical="top" wrapText="1"/>
    </xf>
    <xf numFmtId="0" fontId="7" fillId="11" borderId="40" xfId="0" applyFont="1" applyFill="1" applyBorder="1"/>
    <xf numFmtId="0" fontId="7" fillId="11" borderId="24" xfId="0" applyFont="1" applyFill="1" applyBorder="1"/>
    <xf numFmtId="0" fontId="7" fillId="11" borderId="46" xfId="0" applyFont="1" applyFill="1" applyBorder="1"/>
    <xf numFmtId="0" fontId="7" fillId="11" borderId="25" xfId="0" applyFont="1" applyFill="1" applyBorder="1"/>
    <xf numFmtId="0" fontId="7" fillId="11" borderId="26" xfId="0" applyFont="1" applyFill="1" applyBorder="1"/>
    <xf numFmtId="0" fontId="7" fillId="11" borderId="27" xfId="0" applyFont="1" applyFill="1" applyBorder="1"/>
    <xf numFmtId="166" fontId="19" fillId="0" borderId="19" xfId="11" applyNumberFormat="1" applyBorder="1" applyAlignment="1">
      <alignment horizontal="left" vertical="top"/>
    </xf>
    <xf numFmtId="0" fontId="19" fillId="0" borderId="8" xfId="11" applyBorder="1"/>
    <xf numFmtId="0" fontId="4" fillId="0" borderId="8" xfId="11" applyFont="1" applyBorder="1"/>
    <xf numFmtId="0" fontId="23" fillId="0" borderId="0" xfId="0" applyFont="1" applyProtection="1"/>
    <xf numFmtId="0" fontId="23" fillId="0" borderId="0" xfId="0" applyFont="1" applyFill="1" applyProtection="1"/>
    <xf numFmtId="0" fontId="4" fillId="12" borderId="25" xfId="0" applyFont="1" applyFill="1" applyBorder="1" applyAlignment="1">
      <alignment horizontal="left" vertical="top" wrapText="1"/>
    </xf>
    <xf numFmtId="0" fontId="4" fillId="12" borderId="25" xfId="0" applyFont="1" applyFill="1" applyBorder="1" applyAlignment="1">
      <alignment vertical="top" wrapText="1"/>
    </xf>
    <xf numFmtId="0" fontId="4" fillId="12" borderId="25" xfId="4" applyNumberFormat="1" applyFont="1" applyFill="1" applyBorder="1" applyAlignment="1">
      <alignment horizontal="left" vertical="top" wrapText="1"/>
    </xf>
    <xf numFmtId="0" fontId="4" fillId="12" borderId="25" xfId="1" applyNumberFormat="1" applyFont="1" applyFill="1" applyBorder="1" applyAlignment="1">
      <alignment horizontal="left" vertical="top" wrapText="1"/>
    </xf>
    <xf numFmtId="0" fontId="13" fillId="12" borderId="25" xfId="0" applyFont="1" applyFill="1" applyBorder="1" applyAlignment="1">
      <alignment horizontal="left" vertical="top" wrapText="1"/>
    </xf>
    <xf numFmtId="0" fontId="4" fillId="12" borderId="25" xfId="8" applyNumberFormat="1" applyFont="1" applyFill="1" applyBorder="1" applyAlignment="1">
      <alignment vertical="top" wrapText="1"/>
    </xf>
    <xf numFmtId="0" fontId="4" fillId="7" borderId="48" xfId="0" applyFont="1" applyFill="1" applyBorder="1" applyAlignment="1">
      <alignment vertical="top"/>
    </xf>
    <xf numFmtId="0" fontId="24" fillId="12" borderId="25" xfId="0" applyFont="1" applyFill="1" applyBorder="1"/>
    <xf numFmtId="0" fontId="24" fillId="12" borderId="25" xfId="0" applyFont="1" applyFill="1" applyBorder="1" applyAlignment="1">
      <alignment vertical="top" wrapText="1"/>
    </xf>
    <xf numFmtId="0" fontId="13" fillId="12" borderId="25" xfId="0" applyFont="1" applyFill="1" applyBorder="1" applyAlignment="1">
      <alignment vertical="top" wrapText="1"/>
    </xf>
    <xf numFmtId="0" fontId="24" fillId="12" borderId="48" xfId="0" applyFont="1" applyFill="1" applyBorder="1"/>
    <xf numFmtId="0" fontId="24" fillId="12" borderId="49" xfId="0" applyFont="1" applyFill="1" applyBorder="1"/>
    <xf numFmtId="0" fontId="4" fillId="12" borderId="50" xfId="1" applyNumberFormat="1" applyFont="1" applyFill="1" applyBorder="1" applyAlignment="1">
      <alignment horizontal="center" vertical="top"/>
    </xf>
    <xf numFmtId="0" fontId="4" fillId="0" borderId="25" xfId="0" applyFont="1" applyBorder="1" applyAlignment="1">
      <alignment horizontal="left" vertical="top" wrapText="1"/>
    </xf>
    <xf numFmtId="0" fontId="4" fillId="0" borderId="25" xfId="0" applyFont="1" applyBorder="1" applyAlignment="1">
      <alignment vertical="top" wrapText="1"/>
    </xf>
    <xf numFmtId="0" fontId="4" fillId="0" borderId="25" xfId="4" applyNumberFormat="1" applyFont="1" applyBorder="1" applyAlignment="1">
      <alignment horizontal="left" vertical="top" wrapText="1"/>
    </xf>
    <xf numFmtId="0" fontId="4" fillId="0" borderId="25" xfId="1" applyNumberFormat="1" applyFont="1" applyBorder="1" applyAlignment="1">
      <alignment horizontal="left" vertical="top" wrapText="1"/>
    </xf>
    <xf numFmtId="0" fontId="15" fillId="0" borderId="25" xfId="1" applyNumberFormat="1" applyFont="1" applyBorder="1" applyAlignment="1">
      <alignment horizontal="left" vertical="top" wrapText="1"/>
    </xf>
    <xf numFmtId="0" fontId="24" fillId="0" borderId="25" xfId="0" applyFont="1" applyBorder="1"/>
    <xf numFmtId="0" fontId="24" fillId="0" borderId="25" xfId="0" applyFont="1" applyBorder="1" applyAlignment="1">
      <alignment vertical="top" wrapText="1"/>
    </xf>
    <xf numFmtId="0" fontId="13" fillId="0" borderId="25" xfId="0" applyFont="1" applyBorder="1" applyAlignment="1">
      <alignment vertical="top" wrapText="1"/>
    </xf>
    <xf numFmtId="0" fontId="24" fillId="0" borderId="48" xfId="0" applyFont="1" applyBorder="1"/>
    <xf numFmtId="0" fontId="24" fillId="0" borderId="49" xfId="0" applyFont="1" applyBorder="1"/>
    <xf numFmtId="0" fontId="4" fillId="0" borderId="50" xfId="1" applyNumberFormat="1" applyFont="1" applyBorder="1" applyAlignment="1">
      <alignment horizontal="center" vertical="top"/>
    </xf>
    <xf numFmtId="0" fontId="4" fillId="12" borderId="25" xfId="5" applyNumberFormat="1" applyFont="1" applyFill="1" applyBorder="1" applyAlignment="1">
      <alignment horizontal="left" vertical="top" wrapText="1"/>
    </xf>
    <xf numFmtId="0" fontId="4" fillId="12" borderId="25" xfId="0" applyFont="1" applyFill="1" applyBorder="1" applyAlignment="1">
      <alignment horizontal="left" vertical="top"/>
    </xf>
    <xf numFmtId="0" fontId="4" fillId="12" borderId="25" xfId="3" applyNumberFormat="1" applyFont="1" applyFill="1" applyBorder="1" applyAlignment="1">
      <alignment vertical="top" wrapText="1"/>
    </xf>
    <xf numFmtId="0" fontId="4" fillId="0" borderId="25" xfId="5" applyNumberFormat="1" applyFont="1" applyBorder="1" applyAlignment="1">
      <alignment horizontal="left" vertical="top" wrapText="1"/>
    </xf>
    <xf numFmtId="0" fontId="4" fillId="0" borderId="25" xfId="0" applyFont="1" applyBorder="1" applyAlignment="1">
      <alignment horizontal="left" vertical="top"/>
    </xf>
    <xf numFmtId="0" fontId="4" fillId="0" borderId="51" xfId="3" applyNumberFormat="1" applyFont="1" applyBorder="1" applyAlignment="1">
      <alignment vertical="top" wrapText="1"/>
    </xf>
    <xf numFmtId="0" fontId="4" fillId="12" borderId="25" xfId="5" applyNumberFormat="1" applyFont="1" applyFill="1" applyBorder="1" applyAlignment="1">
      <alignment vertical="top" wrapText="1"/>
    </xf>
    <xf numFmtId="0" fontId="15" fillId="12" borderId="25" xfId="1" applyNumberFormat="1" applyFont="1" applyFill="1" applyBorder="1" applyAlignment="1">
      <alignment horizontal="left" vertical="top" wrapText="1"/>
    </xf>
    <xf numFmtId="0" fontId="4" fillId="12" borderId="25" xfId="0" applyFont="1" applyFill="1" applyBorder="1" applyAlignment="1">
      <alignment vertical="top"/>
    </xf>
    <xf numFmtId="0" fontId="4" fillId="0" borderId="25" xfId="4" applyNumberFormat="1" applyFont="1" applyBorder="1" applyAlignment="1">
      <alignment vertical="top" wrapText="1"/>
    </xf>
    <xf numFmtId="0" fontId="4" fillId="8" borderId="25" xfId="3" applyNumberFormat="1" applyFont="1" applyFill="1" applyBorder="1" applyAlignment="1">
      <alignment vertical="top" wrapText="1"/>
    </xf>
    <xf numFmtId="0" fontId="4" fillId="0" borderId="52" xfId="0" applyFont="1" applyBorder="1" applyAlignment="1">
      <alignment horizontal="left" vertical="top" wrapText="1"/>
    </xf>
    <xf numFmtId="0" fontId="4" fillId="8" borderId="25" xfId="1" applyNumberFormat="1" applyFont="1" applyFill="1" applyBorder="1" applyAlignment="1">
      <alignment vertical="top" wrapText="1"/>
    </xf>
    <xf numFmtId="0" fontId="4" fillId="12" borderId="53" xfId="0" applyFont="1" applyFill="1" applyBorder="1" applyAlignment="1">
      <alignment horizontal="left" vertical="top" wrapText="1"/>
    </xf>
    <xf numFmtId="0" fontId="4" fillId="0" borderId="53" xfId="0" applyFont="1" applyBorder="1" applyAlignment="1">
      <alignment horizontal="left" vertical="top" wrapText="1"/>
    </xf>
    <xf numFmtId="0" fontId="4" fillId="12" borderId="25" xfId="6" applyNumberFormat="1" applyFont="1" applyFill="1" applyBorder="1" applyAlignment="1">
      <alignment horizontal="left" vertical="top" wrapText="1"/>
    </xf>
    <xf numFmtId="0" fontId="4" fillId="0" borderId="25" xfId="6" applyNumberFormat="1" applyFont="1" applyBorder="1" applyAlignment="1">
      <alignment horizontal="left" vertical="top" wrapText="1"/>
    </xf>
    <xf numFmtId="0" fontId="4" fillId="8" borderId="25" xfId="1" applyNumberFormat="1" applyFont="1" applyFill="1" applyBorder="1" applyAlignment="1">
      <alignment horizontal="left" vertical="top" wrapText="1"/>
    </xf>
    <xf numFmtId="0" fontId="4" fillId="0" borderId="25" xfId="1" applyNumberFormat="1" applyFont="1" applyBorder="1" applyAlignment="1">
      <alignment vertical="top" wrapText="1"/>
    </xf>
    <xf numFmtId="0" fontId="4" fillId="0" borderId="48" xfId="1" applyNumberFormat="1" applyFont="1" applyBorder="1" applyAlignment="1">
      <alignment horizontal="center" vertical="top"/>
    </xf>
    <xf numFmtId="0" fontId="4" fillId="12" borderId="25" xfId="4" applyNumberFormat="1" applyFont="1" applyFill="1" applyBorder="1" applyAlignment="1">
      <alignment vertical="top" wrapText="1"/>
    </xf>
    <xf numFmtId="0" fontId="4" fillId="12" borderId="48" xfId="0" applyFont="1" applyFill="1" applyBorder="1" applyAlignment="1">
      <alignment horizontal="left" vertical="top" wrapText="1"/>
    </xf>
    <xf numFmtId="0" fontId="4" fillId="8" borderId="25" xfId="8" applyNumberFormat="1" applyFont="1" applyFill="1" applyBorder="1" applyAlignment="1">
      <alignment vertical="top" wrapText="1"/>
    </xf>
    <xf numFmtId="0" fontId="4" fillId="12" borderId="48" xfId="1" applyNumberFormat="1" applyFont="1" applyFill="1" applyBorder="1" applyAlignment="1">
      <alignment horizontal="center" vertical="top"/>
    </xf>
    <xf numFmtId="10" fontId="4" fillId="12" borderId="25" xfId="6" applyNumberFormat="1" applyFont="1" applyFill="1" applyBorder="1" applyAlignment="1">
      <alignment horizontal="left" vertical="top" wrapText="1"/>
    </xf>
    <xf numFmtId="10" fontId="4" fillId="0" borderId="25" xfId="6" applyNumberFormat="1" applyFont="1" applyBorder="1" applyAlignment="1">
      <alignment horizontal="left" vertical="top" wrapText="1"/>
    </xf>
    <xf numFmtId="0" fontId="4" fillId="12" borderId="25" xfId="1" applyNumberFormat="1" applyFont="1" applyFill="1" applyBorder="1" applyAlignment="1">
      <alignment vertical="top" wrapText="1"/>
    </xf>
    <xf numFmtId="0" fontId="15" fillId="0" borderId="25" xfId="0" applyFont="1" applyBorder="1" applyAlignment="1">
      <alignment horizontal="left" vertical="top" wrapText="1"/>
    </xf>
    <xf numFmtId="0" fontId="4" fillId="0" borderId="25" xfId="5" applyNumberFormat="1" applyFont="1" applyBorder="1" applyAlignment="1">
      <alignment vertical="top" wrapText="1"/>
    </xf>
    <xf numFmtId="0" fontId="4" fillId="0" borderId="52" xfId="5" applyNumberFormat="1" applyFont="1" applyBorder="1" applyAlignment="1">
      <alignment vertical="top" wrapText="1"/>
    </xf>
    <xf numFmtId="0" fontId="15" fillId="0" borderId="25" xfId="5" applyNumberFormat="1" applyFont="1" applyBorder="1" applyAlignment="1">
      <alignment horizontal="left" vertical="top" wrapText="1"/>
    </xf>
    <xf numFmtId="0" fontId="4" fillId="0" borderId="25" xfId="7" applyNumberFormat="1" applyFont="1" applyBorder="1" applyAlignment="1">
      <alignment horizontal="left" vertical="top" wrapText="1"/>
    </xf>
    <xf numFmtId="0" fontId="15" fillId="0" borderId="25" xfId="7" applyNumberFormat="1" applyFont="1" applyBorder="1" applyAlignment="1">
      <alignment horizontal="left" vertical="top" wrapText="1"/>
    </xf>
    <xf numFmtId="0" fontId="15" fillId="0" borderId="25" xfId="7" applyNumberFormat="1" applyFont="1" applyBorder="1" applyAlignment="1">
      <alignment vertical="top" wrapText="1"/>
    </xf>
    <xf numFmtId="0" fontId="13" fillId="0" borderId="25" xfId="5" applyNumberFormat="1" applyFont="1" applyBorder="1" applyAlignment="1">
      <alignment horizontal="left" vertical="top" wrapText="1"/>
    </xf>
    <xf numFmtId="0" fontId="6" fillId="0" borderId="25" xfId="7" applyNumberFormat="1" applyFont="1" applyBorder="1" applyAlignment="1">
      <alignment horizontal="left" vertical="top" wrapText="1"/>
    </xf>
    <xf numFmtId="0" fontId="4" fillId="8" borderId="25" xfId="7" applyNumberFormat="1" applyFont="1" applyFill="1" applyBorder="1" applyAlignment="1">
      <alignment horizontal="left" vertical="top" wrapText="1"/>
    </xf>
    <xf numFmtId="0" fontId="13" fillId="8" borderId="25" xfId="7" applyNumberFormat="1" applyFont="1" applyFill="1" applyBorder="1" applyAlignment="1">
      <alignment horizontal="left" vertical="top" wrapText="1"/>
    </xf>
    <xf numFmtId="0" fontId="6" fillId="7" borderId="48" xfId="7" applyNumberFormat="1" applyFont="1" applyFill="1" applyBorder="1" applyAlignment="1">
      <alignment horizontal="left" vertical="top" wrapText="1"/>
    </xf>
    <xf numFmtId="0" fontId="4" fillId="0" borderId="48" xfId="7" applyNumberFormat="1" applyFont="1" applyBorder="1" applyAlignment="1">
      <alignment horizontal="left" vertical="top"/>
    </xf>
    <xf numFmtId="0" fontId="4" fillId="0" borderId="49" xfId="7" applyNumberFormat="1" applyFont="1" applyBorder="1" applyAlignment="1">
      <alignment horizontal="left" vertical="top"/>
    </xf>
    <xf numFmtId="0" fontId="15" fillId="12" borderId="25" xfId="5" applyNumberFormat="1" applyFont="1" applyFill="1" applyBorder="1" applyAlignment="1">
      <alignment horizontal="left" vertical="top" wrapText="1"/>
    </xf>
    <xf numFmtId="0" fontId="4" fillId="12" borderId="25" xfId="7" applyNumberFormat="1" applyFont="1" applyFill="1" applyBorder="1" applyAlignment="1">
      <alignment horizontal="left" vertical="top" wrapText="1"/>
    </xf>
    <xf numFmtId="0" fontId="15" fillId="12" borderId="25" xfId="7" applyNumberFormat="1" applyFont="1" applyFill="1" applyBorder="1" applyAlignment="1">
      <alignment horizontal="left" vertical="top" wrapText="1"/>
    </xf>
    <xf numFmtId="0" fontId="4" fillId="8" borderId="25" xfId="9" applyNumberFormat="1" applyFont="1" applyFill="1" applyBorder="1" applyAlignment="1">
      <alignment horizontal="left" vertical="top" wrapText="1"/>
    </xf>
    <xf numFmtId="0" fontId="6" fillId="12" borderId="25" xfId="7" applyNumberFormat="1" applyFont="1" applyFill="1" applyBorder="1" applyAlignment="1">
      <alignment horizontal="left" vertical="top" wrapText="1"/>
    </xf>
    <xf numFmtId="0" fontId="4" fillId="12" borderId="48" xfId="7" applyNumberFormat="1" applyFont="1" applyFill="1" applyBorder="1" applyAlignment="1">
      <alignment horizontal="left" vertical="top"/>
    </xf>
    <xf numFmtId="0" fontId="4" fillId="12" borderId="49" xfId="7" applyNumberFormat="1" applyFont="1" applyFill="1" applyBorder="1" applyAlignment="1">
      <alignment horizontal="left" vertical="top"/>
    </xf>
    <xf numFmtId="0" fontId="15" fillId="8" borderId="25" xfId="7" applyNumberFormat="1" applyFont="1" applyFill="1" applyBorder="1" applyAlignment="1">
      <alignment vertical="top" wrapText="1"/>
    </xf>
    <xf numFmtId="0" fontId="15" fillId="12" borderId="25" xfId="7" applyNumberFormat="1" applyFont="1" applyFill="1" applyBorder="1" applyAlignment="1">
      <alignment vertical="top" wrapText="1"/>
    </xf>
    <xf numFmtId="0" fontId="13" fillId="12" borderId="25" xfId="7" applyNumberFormat="1" applyFont="1" applyFill="1" applyBorder="1" applyAlignment="1">
      <alignment horizontal="left" vertical="top" wrapText="1"/>
    </xf>
    <xf numFmtId="0" fontId="6" fillId="12" borderId="48" xfId="7" applyNumberFormat="1" applyFont="1" applyFill="1" applyBorder="1" applyAlignment="1">
      <alignment horizontal="left" vertical="top" wrapText="1"/>
    </xf>
    <xf numFmtId="0" fontId="13" fillId="0" borderId="25" xfId="7" applyNumberFormat="1" applyFont="1" applyBorder="1" applyAlignment="1">
      <alignment horizontal="left" vertical="top" wrapText="1"/>
    </xf>
    <xf numFmtId="0" fontId="6" fillId="0" borderId="48" xfId="7" applyNumberFormat="1" applyFont="1" applyBorder="1" applyAlignment="1">
      <alignment horizontal="left" vertical="top" wrapText="1"/>
    </xf>
    <xf numFmtId="0" fontId="15" fillId="12" borderId="40" xfId="5" applyNumberFormat="1" applyFont="1" applyFill="1" applyBorder="1" applyAlignment="1">
      <alignment horizontal="left" vertical="top" wrapText="1"/>
    </xf>
    <xf numFmtId="0" fontId="15" fillId="12" borderId="40" xfId="7" applyNumberFormat="1" applyFont="1" applyFill="1" applyBorder="1" applyAlignment="1">
      <alignment horizontal="left" vertical="top" wrapText="1"/>
    </xf>
    <xf numFmtId="0" fontId="6" fillId="12" borderId="40" xfId="7" applyNumberFormat="1" applyFont="1" applyFill="1" applyBorder="1" applyAlignment="1">
      <alignment horizontal="left" vertical="top" wrapText="1"/>
    </xf>
    <xf numFmtId="0" fontId="6" fillId="7" borderId="54" xfId="7" applyNumberFormat="1" applyFont="1" applyFill="1" applyBorder="1" applyAlignment="1">
      <alignment horizontal="left" vertical="top" wrapText="1"/>
    </xf>
    <xf numFmtId="0" fontId="4" fillId="12" borderId="54" xfId="7" applyNumberFormat="1" applyFont="1" applyFill="1" applyBorder="1" applyAlignment="1">
      <alignment horizontal="left" vertical="top"/>
    </xf>
    <xf numFmtId="0" fontId="4" fillId="12" borderId="47" xfId="7" applyNumberFormat="1" applyFont="1" applyFill="1" applyBorder="1" applyAlignment="1">
      <alignment horizontal="left" vertical="top"/>
    </xf>
    <xf numFmtId="0" fontId="4" fillId="12" borderId="8" xfId="1" applyNumberFormat="1" applyFont="1" applyFill="1" applyBorder="1" applyAlignment="1">
      <alignment horizontal="center" vertical="top"/>
    </xf>
    <xf numFmtId="0" fontId="4" fillId="0" borderId="0" xfId="7" applyAlignment="1">
      <alignment horizontal="center" vertical="center"/>
    </xf>
    <xf numFmtId="0" fontId="25" fillId="13" borderId="48" xfId="7" applyNumberFormat="1" applyFont="1" applyFill="1" applyBorder="1" applyAlignment="1">
      <alignment horizontal="center" vertical="center" wrapText="1"/>
    </xf>
    <xf numFmtId="0" fontId="25" fillId="14" borderId="48" xfId="7" applyNumberFormat="1" applyFont="1" applyFill="1" applyBorder="1" applyAlignment="1">
      <alignment horizontal="center" vertical="center" wrapText="1"/>
    </xf>
    <xf numFmtId="0" fontId="4" fillId="12" borderId="48" xfId="0" applyFont="1" applyFill="1" applyBorder="1" applyAlignment="1">
      <alignment vertical="top"/>
    </xf>
    <xf numFmtId="0" fontId="13" fillId="12" borderId="25" xfId="0" applyFont="1" applyFill="1" applyBorder="1" applyAlignment="1">
      <alignment wrapText="1"/>
    </xf>
    <xf numFmtId="0" fontId="4" fillId="0" borderId="48" xfId="0" applyFont="1" applyBorder="1" applyAlignment="1">
      <alignment vertical="top"/>
    </xf>
    <xf numFmtId="0" fontId="13" fillId="0" borderId="25" xfId="0" applyFont="1" applyBorder="1" applyAlignment="1">
      <alignment wrapText="1"/>
    </xf>
    <xf numFmtId="0" fontId="4" fillId="0" borderId="25" xfId="3" applyNumberFormat="1" applyFont="1" applyBorder="1" applyAlignment="1">
      <alignment vertical="top" wrapText="1"/>
    </xf>
    <xf numFmtId="0" fontId="4" fillId="0" borderId="25" xfId="10" applyNumberFormat="1" applyFont="1" applyBorder="1" applyAlignment="1">
      <alignment horizontal="left" vertical="top" wrapText="1"/>
    </xf>
    <xf numFmtId="0" fontId="15" fillId="0" borderId="25" xfId="10" applyNumberFormat="1" applyFont="1" applyBorder="1" applyAlignment="1">
      <alignment horizontal="left" vertical="top" wrapText="1"/>
    </xf>
    <xf numFmtId="0" fontId="15" fillId="0" borderId="25" xfId="10" applyNumberFormat="1" applyFont="1" applyBorder="1" applyAlignment="1">
      <alignment vertical="top" wrapText="1"/>
    </xf>
    <xf numFmtId="0" fontId="6" fillId="0" borderId="25" xfId="10" applyNumberFormat="1" applyFont="1" applyBorder="1" applyAlignment="1">
      <alignment horizontal="left" vertical="top" wrapText="1"/>
    </xf>
    <xf numFmtId="0" fontId="13" fillId="0" borderId="25" xfId="10" applyNumberFormat="1" applyFont="1" applyBorder="1" applyAlignment="1">
      <alignment horizontal="left" vertical="top" wrapText="1"/>
    </xf>
    <xf numFmtId="0" fontId="6" fillId="0" borderId="48" xfId="10" applyNumberFormat="1" applyFont="1" applyBorder="1" applyAlignment="1">
      <alignment horizontal="left" vertical="top" wrapText="1"/>
    </xf>
    <xf numFmtId="0" fontId="4" fillId="0" borderId="48" xfId="10" applyNumberFormat="1" applyFont="1" applyBorder="1" applyAlignment="1">
      <alignment horizontal="left" vertical="top"/>
    </xf>
    <xf numFmtId="0" fontId="4" fillId="0" borderId="49" xfId="10" applyNumberFormat="1" applyFont="1" applyBorder="1" applyAlignment="1">
      <alignment horizontal="left" vertical="top"/>
    </xf>
    <xf numFmtId="0" fontId="4" fillId="0" borderId="49" xfId="10" applyNumberFormat="1" applyFont="1" applyBorder="1" applyAlignment="1"/>
    <xf numFmtId="0" fontId="4" fillId="12" borderId="25" xfId="10" applyNumberFormat="1" applyFont="1" applyFill="1" applyBorder="1" applyAlignment="1">
      <alignment horizontal="left" vertical="top" wrapText="1"/>
    </xf>
    <xf numFmtId="0" fontId="15" fillId="12" borderId="25" xfId="10" applyNumberFormat="1" applyFont="1" applyFill="1" applyBorder="1" applyAlignment="1">
      <alignment horizontal="left" vertical="top" wrapText="1"/>
    </xf>
    <xf numFmtId="0" fontId="15" fillId="12" borderId="25" xfId="10" applyNumberFormat="1" applyFont="1" applyFill="1" applyBorder="1" applyAlignment="1">
      <alignment vertical="top" wrapText="1"/>
    </xf>
    <xf numFmtId="0" fontId="6" fillId="12" borderId="25" xfId="10" applyNumberFormat="1" applyFont="1" applyFill="1" applyBorder="1" applyAlignment="1">
      <alignment horizontal="left" vertical="top" wrapText="1"/>
    </xf>
    <xf numFmtId="0" fontId="13" fillId="12" borderId="25" xfId="10" applyNumberFormat="1" applyFont="1" applyFill="1" applyBorder="1" applyAlignment="1">
      <alignment horizontal="left" vertical="top" wrapText="1"/>
    </xf>
    <xf numFmtId="0" fontId="6" fillId="12" borderId="48" xfId="10" applyNumberFormat="1" applyFont="1" applyFill="1" applyBorder="1" applyAlignment="1">
      <alignment horizontal="left" vertical="top" wrapText="1"/>
    </xf>
    <xf numFmtId="0" fontId="4" fillId="12" borderId="48" xfId="10" applyNumberFormat="1" applyFont="1" applyFill="1" applyBorder="1" applyAlignment="1">
      <alignment horizontal="left" vertical="top"/>
    </xf>
    <xf numFmtId="0" fontId="4" fillId="12" borderId="49" xfId="10" applyNumberFormat="1" applyFont="1" applyFill="1" applyBorder="1" applyAlignment="1">
      <alignment horizontal="left" vertical="top"/>
    </xf>
    <xf numFmtId="0" fontId="4" fillId="12" borderId="49" xfId="10" applyNumberFormat="1" applyFont="1" applyFill="1" applyBorder="1" applyAlignment="1"/>
    <xf numFmtId="0" fontId="4" fillId="12" borderId="40" xfId="10" applyNumberFormat="1" applyFont="1" applyFill="1" applyBorder="1" applyAlignment="1">
      <alignment horizontal="left" vertical="top" wrapText="1"/>
    </xf>
    <xf numFmtId="0" fontId="15" fillId="12" borderId="40" xfId="10" applyNumberFormat="1" applyFont="1" applyFill="1" applyBorder="1" applyAlignment="1">
      <alignment horizontal="left" vertical="top" wrapText="1"/>
    </xf>
    <xf numFmtId="0" fontId="15" fillId="12" borderId="40" xfId="10" applyNumberFormat="1" applyFont="1" applyFill="1" applyBorder="1" applyAlignment="1">
      <alignment vertical="top" wrapText="1"/>
    </xf>
    <xf numFmtId="0" fontId="6" fillId="12" borderId="40" xfId="10" applyNumberFormat="1" applyFont="1" applyFill="1" applyBorder="1" applyAlignment="1">
      <alignment horizontal="left" vertical="top" wrapText="1"/>
    </xf>
    <xf numFmtId="0" fontId="13" fillId="12" borderId="40" xfId="10" applyNumberFormat="1" applyFont="1" applyFill="1" applyBorder="1" applyAlignment="1">
      <alignment horizontal="left" vertical="top" wrapText="1"/>
    </xf>
    <xf numFmtId="0" fontId="6" fillId="12" borderId="54" xfId="10" applyNumberFormat="1" applyFont="1" applyFill="1" applyBorder="1" applyAlignment="1">
      <alignment horizontal="left" vertical="top" wrapText="1"/>
    </xf>
    <xf numFmtId="0" fontId="4" fillId="12" borderId="54" xfId="10" applyNumberFormat="1" applyFont="1" applyFill="1" applyBorder="1" applyAlignment="1">
      <alignment horizontal="left" vertical="top"/>
    </xf>
    <xf numFmtId="0" fontId="4" fillId="12" borderId="47" xfId="10" applyNumberFormat="1" applyFont="1" applyFill="1" applyBorder="1" applyAlignment="1">
      <alignment horizontal="left" vertical="top"/>
    </xf>
    <xf numFmtId="0" fontId="25" fillId="13" borderId="16" xfId="10" applyNumberFormat="1" applyFont="1" applyFill="1" applyBorder="1" applyAlignment="1">
      <alignment horizontal="center" vertical="center" wrapText="1"/>
    </xf>
    <xf numFmtId="0" fontId="25" fillId="13" borderId="48" xfId="10" applyNumberFormat="1" applyFont="1" applyFill="1" applyBorder="1" applyAlignment="1">
      <alignment horizontal="center" vertical="center" wrapText="1"/>
    </xf>
    <xf numFmtId="0" fontId="25" fillId="13" borderId="25" xfId="10" applyNumberFormat="1" applyFont="1" applyFill="1" applyBorder="1" applyAlignment="1">
      <alignment horizontal="center" vertical="center" wrapText="1"/>
    </xf>
    <xf numFmtId="0" fontId="25" fillId="13" borderId="48" xfId="10" applyNumberFormat="1" applyFont="1" applyFill="1" applyBorder="1" applyAlignment="1">
      <alignment horizontal="center" vertical="center"/>
    </xf>
    <xf numFmtId="0" fontId="25" fillId="13" borderId="49" xfId="10" applyNumberFormat="1" applyFont="1" applyFill="1" applyBorder="1" applyAlignment="1">
      <alignment horizontal="center" vertical="center"/>
    </xf>
    <xf numFmtId="0" fontId="25" fillId="13" borderId="50" xfId="10" applyNumberFormat="1" applyFont="1" applyFill="1" applyBorder="1" applyAlignment="1">
      <alignment horizontal="center" vertical="center" wrapText="1"/>
    </xf>
    <xf numFmtId="0" fontId="26" fillId="0" borderId="0" xfId="10" applyFont="1" applyAlignment="1">
      <alignment horizontal="center" vertical="center"/>
    </xf>
    <xf numFmtId="0" fontId="25" fillId="14" borderId="16" xfId="10" applyNumberFormat="1" applyFont="1" applyFill="1" applyBorder="1" applyAlignment="1">
      <alignment horizontal="center" vertical="center" wrapText="1"/>
    </xf>
    <xf numFmtId="0" fontId="25" fillId="14" borderId="25" xfId="1" applyNumberFormat="1" applyFont="1" applyFill="1" applyBorder="1" applyAlignment="1">
      <alignment horizontal="center" vertical="center" wrapText="1"/>
    </xf>
    <xf numFmtId="0" fontId="25" fillId="14" borderId="25" xfId="7" applyNumberFormat="1" applyFont="1" applyFill="1" applyBorder="1" applyAlignment="1">
      <alignment horizontal="center" vertical="center" wrapText="1"/>
    </xf>
    <xf numFmtId="0" fontId="24" fillId="12" borderId="25" xfId="0" applyFont="1" applyFill="1" applyBorder="1" applyAlignment="1">
      <alignment vertical="top"/>
    </xf>
    <xf numFmtId="0" fontId="24" fillId="0" borderId="25" xfId="0" applyFont="1" applyBorder="1" applyAlignment="1">
      <alignment vertical="top"/>
    </xf>
    <xf numFmtId="0" fontId="23" fillId="0" borderId="0" xfId="0" applyFont="1" applyAlignment="1" applyProtection="1">
      <alignment vertical="top"/>
    </xf>
    <xf numFmtId="0" fontId="23" fillId="0" borderId="0" xfId="0" applyFont="1" applyFill="1" applyAlignment="1" applyProtection="1">
      <alignment vertical="top"/>
    </xf>
    <xf numFmtId="0" fontId="24" fillId="12" borderId="48" xfId="0" applyFont="1" applyFill="1" applyBorder="1" applyAlignment="1">
      <alignment vertical="top"/>
    </xf>
    <xf numFmtId="0" fontId="24" fillId="12" borderId="49" xfId="0" applyFont="1" applyFill="1" applyBorder="1" applyAlignment="1">
      <alignment vertical="top"/>
    </xf>
    <xf numFmtId="0" fontId="24" fillId="0" borderId="48" xfId="0" applyFont="1" applyBorder="1" applyAlignment="1">
      <alignment vertical="top"/>
    </xf>
    <xf numFmtId="0" fontId="24" fillId="0" borderId="49" xfId="0" applyFont="1" applyBorder="1" applyAlignment="1">
      <alignment vertical="top"/>
    </xf>
    <xf numFmtId="0" fontId="4" fillId="0" borderId="49" xfId="7" applyNumberFormat="1" applyFont="1" applyBorder="1" applyAlignment="1">
      <alignment vertical="top"/>
    </xf>
    <xf numFmtId="0" fontId="4" fillId="12" borderId="49" xfId="7" applyNumberFormat="1" applyFont="1" applyFill="1" applyBorder="1" applyAlignment="1">
      <alignment vertical="top"/>
    </xf>
    <xf numFmtId="0" fontId="4" fillId="12" borderId="47" xfId="7" applyNumberFormat="1" applyFont="1" applyFill="1" applyBorder="1" applyAlignment="1">
      <alignment vertical="top"/>
    </xf>
    <xf numFmtId="14" fontId="4" fillId="0" borderId="8" xfId="11" applyNumberFormat="1" applyFont="1" applyBorder="1"/>
    <xf numFmtId="0" fontId="8" fillId="8" borderId="15" xfId="0" applyFont="1" applyFill="1" applyBorder="1" applyAlignment="1">
      <alignment horizontal="left" vertical="top" wrapText="1"/>
    </xf>
    <xf numFmtId="0" fontId="8" fillId="8" borderId="15" xfId="0" applyFont="1" applyFill="1" applyBorder="1" applyAlignment="1">
      <alignment horizontal="left" vertical="top"/>
    </xf>
    <xf numFmtId="0" fontId="8" fillId="8" borderId="9" xfId="0" applyFont="1" applyFill="1" applyBorder="1" applyAlignment="1">
      <alignment horizontal="left" vertical="top"/>
    </xf>
    <xf numFmtId="0" fontId="4" fillId="0" borderId="25"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xf numFmtId="0" fontId="4" fillId="0" borderId="13"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 fillId="0" borderId="40" xfId="0" applyFont="1" applyFill="1" applyBorder="1" applyAlignment="1" applyProtection="1">
      <alignment horizontal="left" vertical="top" wrapText="1"/>
    </xf>
    <xf numFmtId="0" fontId="4" fillId="0" borderId="24" xfId="0" applyFont="1" applyFill="1" applyBorder="1" applyAlignment="1" applyProtection="1">
      <alignment horizontal="left" vertical="top" wrapText="1"/>
    </xf>
    <xf numFmtId="0" fontId="4" fillId="0" borderId="44" xfId="0" applyFont="1" applyFill="1" applyBorder="1" applyAlignment="1" applyProtection="1">
      <alignment horizontal="left" vertical="top" wrapText="1"/>
    </xf>
    <xf numFmtId="0" fontId="4" fillId="8" borderId="16" xfId="0" applyFont="1" applyFill="1" applyBorder="1" applyAlignment="1" applyProtection="1">
      <alignment horizontal="left" vertical="top" wrapText="1"/>
    </xf>
    <xf numFmtId="0" fontId="4" fillId="8" borderId="17" xfId="0" applyFont="1" applyFill="1" applyBorder="1" applyAlignment="1" applyProtection="1">
      <alignment horizontal="left" vertical="top"/>
    </xf>
    <xf numFmtId="0" fontId="4" fillId="8" borderId="37" xfId="0" applyFont="1" applyFill="1" applyBorder="1" applyAlignment="1" applyProtection="1">
      <alignment horizontal="left" vertical="top"/>
    </xf>
    <xf numFmtId="0" fontId="4" fillId="8" borderId="1" xfId="0" applyFont="1" applyFill="1" applyBorder="1" applyAlignment="1" applyProtection="1">
      <alignment horizontal="left" vertical="top"/>
    </xf>
    <xf numFmtId="0" fontId="4" fillId="8" borderId="0" xfId="0" applyFont="1" applyFill="1" applyAlignment="1" applyProtection="1">
      <alignment horizontal="left" vertical="top"/>
    </xf>
    <xf numFmtId="0" fontId="4" fillId="8" borderId="7" xfId="0" applyFont="1" applyFill="1" applyBorder="1" applyAlignment="1" applyProtection="1">
      <alignment horizontal="left" vertical="top"/>
    </xf>
    <xf numFmtId="0" fontId="4" fillId="8" borderId="25" xfId="0" applyFont="1" applyFill="1" applyBorder="1" applyAlignment="1" applyProtection="1">
      <alignment horizontal="left" vertical="top" wrapText="1"/>
    </xf>
    <xf numFmtId="0" fontId="4" fillId="8" borderId="26" xfId="0" applyFont="1" applyFill="1" applyBorder="1" applyAlignment="1" applyProtection="1">
      <alignment horizontal="left" vertical="top" wrapText="1"/>
    </xf>
    <xf numFmtId="0" fontId="4" fillId="8" borderId="27" xfId="0" applyFont="1" applyFill="1" applyBorder="1" applyAlignment="1" applyProtection="1">
      <alignment horizontal="left" vertical="top" wrapText="1"/>
    </xf>
    <xf numFmtId="0" fontId="4" fillId="8" borderId="9" xfId="0" applyFont="1" applyFill="1" applyBorder="1" applyAlignment="1" applyProtection="1">
      <alignment horizontal="left" vertical="top" wrapText="1"/>
    </xf>
    <xf numFmtId="0" fontId="4" fillId="8" borderId="0" xfId="0" applyFont="1" applyFill="1" applyAlignment="1" applyProtection="1">
      <alignment horizontal="left" vertical="top" wrapText="1"/>
    </xf>
    <xf numFmtId="0" fontId="4" fillId="8" borderId="2" xfId="0" applyFont="1" applyFill="1" applyBorder="1" applyAlignment="1" applyProtection="1">
      <alignment horizontal="left" vertical="top" wrapText="1"/>
    </xf>
    <xf numFmtId="0" fontId="4" fillId="8" borderId="12" xfId="0" applyFont="1" applyFill="1" applyBorder="1" applyAlignment="1" applyProtection="1">
      <alignment horizontal="left" vertical="top" wrapText="1"/>
    </xf>
    <xf numFmtId="0" fontId="4" fillId="8" borderId="13" xfId="0" applyFont="1" applyFill="1" applyBorder="1" applyAlignment="1" applyProtection="1">
      <alignment horizontal="left" vertical="top" wrapText="1"/>
    </xf>
    <xf numFmtId="0" fontId="4" fillId="8" borderId="14" xfId="0" applyFont="1" applyFill="1" applyBorder="1" applyAlignment="1" applyProtection="1">
      <alignment horizontal="left" vertical="top" wrapText="1"/>
    </xf>
    <xf numFmtId="0" fontId="7" fillId="6" borderId="25" xfId="0" applyFont="1" applyFill="1" applyBorder="1" applyAlignment="1" applyProtection="1">
      <alignment horizontal="left" vertical="top"/>
    </xf>
    <xf numFmtId="0" fontId="7" fillId="6" borderId="26" xfId="0" applyFont="1" applyFill="1" applyBorder="1" applyAlignment="1" applyProtection="1">
      <alignment horizontal="left" vertical="top"/>
    </xf>
    <xf numFmtId="0" fontId="7" fillId="6" borderId="27" xfId="0" applyFont="1" applyFill="1" applyBorder="1" applyAlignment="1" applyProtection="1">
      <alignment horizontal="left" vertical="top"/>
    </xf>
    <xf numFmtId="0" fontId="7" fillId="6" borderId="12" xfId="0" applyFont="1" applyFill="1" applyBorder="1" applyAlignment="1" applyProtection="1">
      <alignment horizontal="left" vertical="top"/>
    </xf>
    <xf numFmtId="0" fontId="7" fillId="6" borderId="13" xfId="0" applyFont="1" applyFill="1" applyBorder="1" applyAlignment="1" applyProtection="1">
      <alignment horizontal="left" vertical="top"/>
    </xf>
    <xf numFmtId="0" fontId="7" fillId="6" borderId="14" xfId="0" applyFont="1" applyFill="1" applyBorder="1" applyAlignment="1" applyProtection="1">
      <alignment horizontal="left" vertical="top"/>
    </xf>
  </cellXfs>
  <cellStyles count="12">
    <cellStyle name="Normal" xfId="0" builtinId="0"/>
    <cellStyle name="Normal 2" xfId="1" xr:uid="{00000000-0005-0000-0000-000001000000}"/>
    <cellStyle name="Normal 2 2" xfId="2" xr:uid="{00000000-0005-0000-0000-000002000000}"/>
    <cellStyle name="Normal 2 3" xfId="9" xr:uid="{AFFF0B29-6683-462A-93F7-F778DAD786F0}"/>
    <cellStyle name="Normal 257" xfId="3" xr:uid="{00000000-0005-0000-0000-000003000000}"/>
    <cellStyle name="Normal 257 2" xfId="8" xr:uid="{F20A29D1-D29A-44B8-8340-E707CCFA0A6B}"/>
    <cellStyle name="Normal 3" xfId="4" xr:uid="{00000000-0005-0000-0000-000004000000}"/>
    <cellStyle name="Normal 4" xfId="5" xr:uid="{00000000-0005-0000-0000-000005000000}"/>
    <cellStyle name="Normal 5" xfId="6" xr:uid="{00000000-0005-0000-0000-000006000000}"/>
    <cellStyle name="Normal 6" xfId="10" xr:uid="{63587EE1-2728-4FF6-A700-8ED72D308FDD}"/>
    <cellStyle name="Normal 6 2" xfId="7" xr:uid="{C073102B-E586-46E8-A821-8AABDF207705}"/>
    <cellStyle name="Normal 7" xfId="11" xr:uid="{7817DC51-EECA-4A10-BEE1-9CBCF6918167}"/>
  </cellStyles>
  <dxfs count="95">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fill>
        <patternFill>
          <bgColor rgb="FFFF00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58057</xdr:rowOff>
    </xdr:from>
    <xdr:to>
      <xdr:col>3</xdr:col>
      <xdr:colOff>0</xdr:colOff>
      <xdr:row>6</xdr:row>
      <xdr:rowOff>73570</xdr:rowOff>
    </xdr:to>
    <xdr:pic>
      <xdr:nvPicPr>
        <xdr:cNvPr id="2" name="Picture 1" descr="The official logo of the IRS" title="IRS Logo">
          <a:extLst>
            <a:ext uri="{FF2B5EF4-FFF2-40B4-BE49-F238E27FC236}">
              <a16:creationId xmlns:a16="http://schemas.microsoft.com/office/drawing/2014/main" id="{D8B7205C-147E-4306-B5A8-46E44FF1BD2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4"/>
  <sheetViews>
    <sheetView zoomScale="80" zoomScaleNormal="80" workbookViewId="0">
      <selection activeCell="B3" sqref="B3"/>
    </sheetView>
  </sheetViews>
  <sheetFormatPr defaultColWidth="0" defaultRowHeight="12.75" customHeight="1" zeroHeight="1" x14ac:dyDescent="0.35"/>
  <cols>
    <col min="1" max="2" width="11.453125" style="1" customWidth="1"/>
    <col min="3" max="3" width="108.26953125" style="1" customWidth="1"/>
    <col min="4" max="17" width="0" style="1" hidden="1" customWidth="1"/>
    <col min="18" max="16384" width="11.453125" style="1" hidden="1"/>
  </cols>
  <sheetData>
    <row r="1" spans="1:3" ht="15.5" x14ac:dyDescent="0.35">
      <c r="A1" s="95" t="s">
        <v>0</v>
      </c>
      <c r="B1" s="96"/>
      <c r="C1" s="97"/>
    </row>
    <row r="2" spans="1:3" ht="15.5" x14ac:dyDescent="0.35">
      <c r="A2" s="2" t="s">
        <v>1</v>
      </c>
      <c r="B2" s="3"/>
      <c r="C2" s="4"/>
    </row>
    <row r="3" spans="1:3" ht="14.5" x14ac:dyDescent="0.35">
      <c r="A3" s="5"/>
      <c r="B3" s="6"/>
      <c r="C3" s="7"/>
    </row>
    <row r="4" spans="1:3" ht="14.5" x14ac:dyDescent="0.35">
      <c r="A4" s="58" t="s">
        <v>2898</v>
      </c>
      <c r="B4" s="6"/>
      <c r="C4" s="7"/>
    </row>
    <row r="5" spans="1:3" ht="14.5" x14ac:dyDescent="0.35">
      <c r="A5" s="58" t="s">
        <v>2899</v>
      </c>
      <c r="B5" s="6"/>
      <c r="C5" s="7"/>
    </row>
    <row r="6" spans="1:3" ht="14.5" x14ac:dyDescent="0.35">
      <c r="A6" s="58" t="s">
        <v>2979</v>
      </c>
      <c r="B6" s="6"/>
      <c r="C6" s="7"/>
    </row>
    <row r="7" spans="1:3" ht="14.5" x14ac:dyDescent="0.35">
      <c r="A7" s="59"/>
      <c r="B7" s="8"/>
      <c r="C7" s="9"/>
    </row>
    <row r="8" spans="1:3" ht="18" customHeight="1" x14ac:dyDescent="0.35">
      <c r="A8" s="98" t="s">
        <v>2</v>
      </c>
      <c r="B8" s="99"/>
      <c r="C8" s="100"/>
    </row>
    <row r="9" spans="1:3" ht="12.75" customHeight="1" x14ac:dyDescent="0.35">
      <c r="A9" s="10" t="s">
        <v>3</v>
      </c>
      <c r="B9" s="11"/>
      <c r="C9" s="12"/>
    </row>
    <row r="10" spans="1:3" ht="14.5" x14ac:dyDescent="0.35">
      <c r="A10" s="10" t="s">
        <v>2949</v>
      </c>
      <c r="B10" s="11"/>
      <c r="C10" s="12"/>
    </row>
    <row r="11" spans="1:3" ht="14.5" x14ac:dyDescent="0.35">
      <c r="A11" s="10" t="s">
        <v>4</v>
      </c>
      <c r="B11" s="11"/>
      <c r="C11" s="12"/>
    </row>
    <row r="12" spans="1:3" ht="14.5" x14ac:dyDescent="0.35">
      <c r="A12" s="10" t="s">
        <v>2950</v>
      </c>
      <c r="B12" s="11"/>
      <c r="C12" s="12"/>
    </row>
    <row r="13" spans="1:3" ht="14.5" x14ac:dyDescent="0.35">
      <c r="A13" s="10" t="s">
        <v>5</v>
      </c>
      <c r="B13" s="11"/>
      <c r="C13" s="12"/>
    </row>
    <row r="14" spans="1:3" ht="4.5" customHeight="1" x14ac:dyDescent="0.35">
      <c r="A14" s="13"/>
      <c r="B14" s="14"/>
      <c r="C14" s="15"/>
    </row>
    <row r="15" spans="1:3" ht="14.5" x14ac:dyDescent="0.35">
      <c r="A15" s="36"/>
      <c r="B15" s="36"/>
      <c r="C15" s="38"/>
    </row>
    <row r="16" spans="1:3" ht="14.5" x14ac:dyDescent="0.35">
      <c r="A16" s="101" t="s">
        <v>6</v>
      </c>
      <c r="B16" s="102"/>
      <c r="C16" s="103"/>
    </row>
    <row r="17" spans="1:3" ht="14.5" x14ac:dyDescent="0.35">
      <c r="A17" s="104" t="s">
        <v>7</v>
      </c>
      <c r="B17" s="105"/>
      <c r="C17" s="106"/>
    </row>
    <row r="18" spans="1:3" ht="14.5" x14ac:dyDescent="0.35">
      <c r="A18" s="104" t="s">
        <v>8</v>
      </c>
      <c r="B18" s="105"/>
      <c r="C18" s="92"/>
    </row>
    <row r="19" spans="1:3" ht="14.5" x14ac:dyDescent="0.35">
      <c r="A19" s="104" t="s">
        <v>9</v>
      </c>
      <c r="B19" s="105"/>
      <c r="C19" s="106"/>
    </row>
    <row r="20" spans="1:3" ht="14.5" x14ac:dyDescent="0.35">
      <c r="A20" s="104" t="s">
        <v>10</v>
      </c>
      <c r="B20" s="105"/>
      <c r="C20" s="107"/>
    </row>
    <row r="21" spans="1:3" ht="14.5" x14ac:dyDescent="0.35">
      <c r="A21" s="104" t="s">
        <v>11</v>
      </c>
      <c r="B21" s="105"/>
      <c r="C21" s="108"/>
    </row>
    <row r="22" spans="1:3" ht="14.5" x14ac:dyDescent="0.35">
      <c r="A22" s="104" t="s">
        <v>12</v>
      </c>
      <c r="B22" s="105"/>
      <c r="C22" s="106"/>
    </row>
    <row r="23" spans="1:3" ht="14.5" x14ac:dyDescent="0.35">
      <c r="A23" s="104" t="s">
        <v>13</v>
      </c>
      <c r="B23" s="105"/>
      <c r="C23" s="106"/>
    </row>
    <row r="24" spans="1:3" ht="14.5" x14ac:dyDescent="0.35">
      <c r="A24" s="104" t="s">
        <v>14</v>
      </c>
      <c r="B24" s="105"/>
      <c r="C24" s="106"/>
    </row>
    <row r="25" spans="1:3" ht="14.5" x14ac:dyDescent="0.35">
      <c r="A25" s="104" t="s">
        <v>15</v>
      </c>
      <c r="B25" s="105"/>
      <c r="C25" s="106"/>
    </row>
    <row r="26" spans="1:3" ht="14.5" x14ac:dyDescent="0.35">
      <c r="A26" s="109" t="s">
        <v>16</v>
      </c>
      <c r="B26" s="105"/>
      <c r="C26" s="106"/>
    </row>
    <row r="27" spans="1:3" ht="14.5" x14ac:dyDescent="0.35">
      <c r="A27" s="109" t="s">
        <v>17</v>
      </c>
      <c r="B27" s="105"/>
      <c r="C27" s="106"/>
    </row>
    <row r="28" spans="1:3" ht="14.5" x14ac:dyDescent="0.35">
      <c r="A28" s="60"/>
      <c r="B28" s="36"/>
      <c r="C28" s="38"/>
    </row>
    <row r="29" spans="1:3" ht="14.5" x14ac:dyDescent="0.35">
      <c r="A29" s="101" t="s">
        <v>18</v>
      </c>
      <c r="B29" s="102"/>
      <c r="C29" s="103"/>
    </row>
    <row r="30" spans="1:3" ht="14.5" x14ac:dyDescent="0.35">
      <c r="A30" s="110"/>
      <c r="B30" s="111"/>
      <c r="C30" s="112"/>
    </row>
    <row r="31" spans="1:3" ht="14.5" x14ac:dyDescent="0.35">
      <c r="A31" s="104" t="s">
        <v>19</v>
      </c>
      <c r="B31" s="113"/>
      <c r="C31" s="114"/>
    </row>
    <row r="32" spans="1:3" ht="14.5" x14ac:dyDescent="0.35">
      <c r="A32" s="104" t="s">
        <v>20</v>
      </c>
      <c r="B32" s="113"/>
      <c r="C32" s="114"/>
    </row>
    <row r="33" spans="1:3" ht="12.75" customHeight="1" x14ac:dyDescent="0.35">
      <c r="A33" s="104" t="s">
        <v>21</v>
      </c>
      <c r="B33" s="113"/>
      <c r="C33" s="114"/>
    </row>
    <row r="34" spans="1:3" ht="12.75" customHeight="1" x14ac:dyDescent="0.35">
      <c r="A34" s="104" t="s">
        <v>22</v>
      </c>
      <c r="B34" s="115"/>
      <c r="C34" s="116"/>
    </row>
    <row r="35" spans="1:3" ht="14.5" x14ac:dyDescent="0.35">
      <c r="A35" s="104" t="s">
        <v>23</v>
      </c>
      <c r="B35" s="113"/>
      <c r="C35" s="114"/>
    </row>
    <row r="36" spans="1:3" ht="14.5" x14ac:dyDescent="0.35">
      <c r="A36" s="117"/>
      <c r="B36" s="111"/>
      <c r="C36" s="118"/>
    </row>
    <row r="37" spans="1:3" ht="14.5" x14ac:dyDescent="0.35">
      <c r="A37" s="104" t="s">
        <v>19</v>
      </c>
      <c r="B37" s="113"/>
      <c r="C37" s="119"/>
    </row>
    <row r="38" spans="1:3" ht="14.5" x14ac:dyDescent="0.35">
      <c r="A38" s="104" t="s">
        <v>20</v>
      </c>
      <c r="B38" s="113"/>
      <c r="C38" s="119"/>
    </row>
    <row r="39" spans="1:3" ht="14.5" x14ac:dyDescent="0.35">
      <c r="A39" s="104" t="s">
        <v>21</v>
      </c>
      <c r="B39" s="113"/>
      <c r="C39" s="119"/>
    </row>
    <row r="40" spans="1:3" ht="14.5" x14ac:dyDescent="0.35">
      <c r="A40" s="104" t="s">
        <v>22</v>
      </c>
      <c r="B40" s="115"/>
      <c r="C40" s="120"/>
    </row>
    <row r="41" spans="1:3" ht="14.5" x14ac:dyDescent="0.35">
      <c r="A41" s="104" t="s">
        <v>23</v>
      </c>
      <c r="B41" s="113"/>
      <c r="C41" s="119"/>
    </row>
    <row r="42" spans="1:3" ht="14.5" x14ac:dyDescent="0.35">
      <c r="A42" s="36"/>
      <c r="B42" s="36"/>
      <c r="C42" s="36"/>
    </row>
    <row r="43" spans="1:3" ht="14.5" x14ac:dyDescent="0.35">
      <c r="A43" s="39" t="s">
        <v>24</v>
      </c>
      <c r="B43" s="36"/>
      <c r="C43" s="36"/>
    </row>
    <row r="44" spans="1:3" ht="14.5" x14ac:dyDescent="0.35">
      <c r="A44" s="39" t="s">
        <v>25</v>
      </c>
      <c r="B44" s="36"/>
      <c r="C44" s="36"/>
    </row>
    <row r="45" spans="1:3" ht="14.5" x14ac:dyDescent="0.35">
      <c r="A45" s="39" t="s">
        <v>26</v>
      </c>
      <c r="B45" s="36"/>
      <c r="C45" s="36"/>
    </row>
    <row r="46" spans="1:3" ht="14.5" x14ac:dyDescent="0.35">
      <c r="A46" s="36"/>
      <c r="B46" s="36"/>
      <c r="C46" s="36"/>
    </row>
    <row r="47" spans="1:3" ht="12.75" hidden="1" customHeight="1" x14ac:dyDescent="0.35">
      <c r="A47" s="64" t="s">
        <v>27</v>
      </c>
      <c r="B47" s="36"/>
      <c r="C47" s="36"/>
    </row>
    <row r="48" spans="1:3" ht="12.75" hidden="1" customHeight="1" x14ac:dyDescent="0.35">
      <c r="A48" s="64" t="s">
        <v>28</v>
      </c>
      <c r="B48" s="36"/>
      <c r="C48" s="36"/>
    </row>
    <row r="49" spans="1:3" ht="12.75" hidden="1" customHeight="1" x14ac:dyDescent="0.35">
      <c r="A49" s="64" t="s">
        <v>29</v>
      </c>
      <c r="B49" s="36"/>
      <c r="C49" s="36"/>
    </row>
    <row r="50" spans="1:3" ht="12.65" hidden="1" customHeight="1" x14ac:dyDescent="0.35">
      <c r="A50" s="36"/>
      <c r="B50" s="36"/>
      <c r="C50" s="36"/>
    </row>
    <row r="51" spans="1:3" ht="12.75" hidden="1" customHeight="1" x14ac:dyDescent="0.35">
      <c r="A51" s="36"/>
      <c r="B51" s="36"/>
      <c r="C51" s="36"/>
    </row>
    <row r="52" spans="1:3" ht="12.75" hidden="1" customHeight="1" x14ac:dyDescent="0.35">
      <c r="A52" s="36"/>
      <c r="B52" s="36"/>
      <c r="C52" s="36"/>
    </row>
    <row r="53" spans="1:3" ht="12.75" hidden="1" customHeight="1" x14ac:dyDescent="0.35">
      <c r="A53" s="36"/>
      <c r="B53" s="36"/>
      <c r="C53" s="36"/>
    </row>
    <row r="54" spans="1:3" ht="12.75" hidden="1" customHeight="1" x14ac:dyDescent="0.35">
      <c r="A54" s="36"/>
      <c r="B54" s="36"/>
      <c r="C54" s="36"/>
    </row>
  </sheetData>
  <dataValidations count="10">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name" sqref="C17" xr:uid="{00000000-0002-0000-0000-00000A00000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44"/>
  <sheetViews>
    <sheetView zoomScale="90" zoomScaleNormal="90" workbookViewId="0">
      <selection activeCell="A45" sqref="A45:XFD1048576"/>
    </sheetView>
  </sheetViews>
  <sheetFormatPr defaultColWidth="0" defaultRowHeight="12.75" customHeight="1" zeroHeight="1" x14ac:dyDescent="0.35"/>
  <cols>
    <col min="1" max="1" width="11.7265625" style="24" customWidth="1"/>
    <col min="2" max="7" width="12.54296875" style="24" customWidth="1"/>
    <col min="8" max="8" width="8.7265625" style="24" hidden="1" customWidth="1"/>
    <col min="9" max="9" width="10.26953125" style="24" hidden="1" customWidth="1"/>
    <col min="10" max="10" width="7.54296875" style="24" customWidth="1"/>
    <col min="11" max="11" width="12.54296875" style="24" customWidth="1"/>
    <col min="12" max="12" width="3.1796875" style="24" customWidth="1"/>
    <col min="13" max="15" width="12.54296875" style="24" customWidth="1"/>
    <col min="16" max="16" width="4" style="24" customWidth="1"/>
    <col min="17" max="17" width="16.26953125" style="24" hidden="1" customWidth="1"/>
    <col min="18" max="23" width="12.54296875" style="24" hidden="1" customWidth="1"/>
    <col min="24" max="24" width="8.7265625" style="24" hidden="1" customWidth="1"/>
    <col min="25" max="25" width="6.7265625" style="24" hidden="1" customWidth="1"/>
    <col min="26" max="26" width="3.54296875" style="24" hidden="1" customWidth="1"/>
    <col min="27" max="27" width="12.54296875" style="24" hidden="1" customWidth="1"/>
    <col min="28" max="28" width="2" style="24" hidden="1" customWidth="1"/>
    <col min="29" max="31" width="12.54296875" style="24" hidden="1" customWidth="1"/>
    <col min="32" max="32" width="1" style="24" hidden="1" customWidth="1"/>
    <col min="33" max="16384" width="9.26953125" style="24" hidden="1"/>
  </cols>
  <sheetData>
    <row r="1" spans="1:32" ht="14.5" x14ac:dyDescent="0.35">
      <c r="A1" s="182" t="s">
        <v>30</v>
      </c>
      <c r="B1" s="121"/>
      <c r="C1" s="121"/>
      <c r="D1" s="121"/>
      <c r="E1" s="121"/>
      <c r="F1" s="121"/>
      <c r="G1" s="121"/>
      <c r="H1" s="121"/>
      <c r="I1" s="121"/>
      <c r="J1" s="121"/>
      <c r="K1" s="121"/>
      <c r="L1" s="121"/>
      <c r="M1" s="121"/>
      <c r="N1" s="121"/>
      <c r="O1" s="121"/>
      <c r="P1" s="190"/>
      <c r="Q1" s="182"/>
      <c r="R1" s="121"/>
      <c r="S1" s="121"/>
      <c r="T1" s="121"/>
      <c r="U1" s="121"/>
      <c r="V1" s="121"/>
      <c r="W1" s="121"/>
      <c r="X1" s="121"/>
      <c r="Y1" s="121"/>
      <c r="Z1" s="121"/>
      <c r="AA1" s="121"/>
      <c r="AB1" s="121"/>
      <c r="AC1" s="121"/>
      <c r="AD1" s="121"/>
      <c r="AE1" s="121"/>
      <c r="AF1" s="190"/>
    </row>
    <row r="2" spans="1:32" ht="18" customHeight="1" x14ac:dyDescent="0.35">
      <c r="A2" s="49" t="s">
        <v>31</v>
      </c>
      <c r="B2" s="25"/>
      <c r="C2" s="25"/>
      <c r="D2" s="25"/>
      <c r="E2" s="25"/>
      <c r="F2" s="25"/>
      <c r="G2" s="25"/>
      <c r="H2" s="25"/>
      <c r="I2" s="25"/>
      <c r="J2" s="25"/>
      <c r="K2" s="25"/>
      <c r="L2" s="25"/>
      <c r="M2" s="25"/>
      <c r="N2" s="25"/>
      <c r="O2" s="25"/>
      <c r="P2" s="50"/>
      <c r="Q2" s="49"/>
      <c r="R2" s="25"/>
      <c r="S2" s="25"/>
      <c r="T2" s="25"/>
      <c r="U2" s="25"/>
      <c r="V2" s="25"/>
      <c r="W2" s="25"/>
      <c r="X2" s="25"/>
      <c r="Y2" s="25"/>
      <c r="Z2" s="25"/>
      <c r="AA2" s="25"/>
      <c r="AB2" s="25"/>
      <c r="AC2" s="25"/>
      <c r="AD2" s="25"/>
      <c r="AE2" s="25"/>
      <c r="AF2" s="50"/>
    </row>
    <row r="3" spans="1:32" ht="12.75" customHeight="1" x14ac:dyDescent="0.35">
      <c r="A3" s="51" t="s">
        <v>32</v>
      </c>
      <c r="B3" s="26"/>
      <c r="C3" s="26"/>
      <c r="D3" s="26"/>
      <c r="E3" s="26"/>
      <c r="F3" s="26"/>
      <c r="G3" s="26"/>
      <c r="H3" s="26"/>
      <c r="I3" s="26"/>
      <c r="J3" s="26"/>
      <c r="K3" s="26"/>
      <c r="L3" s="26"/>
      <c r="M3" s="26"/>
      <c r="N3" s="26"/>
      <c r="O3" s="26"/>
      <c r="P3" s="52"/>
      <c r="Q3" s="51"/>
      <c r="R3" s="26"/>
      <c r="S3" s="26"/>
      <c r="T3" s="26"/>
      <c r="U3" s="26"/>
      <c r="V3" s="26"/>
      <c r="W3" s="26"/>
      <c r="X3" s="26"/>
      <c r="Y3" s="26"/>
      <c r="Z3" s="26"/>
      <c r="AA3" s="26"/>
      <c r="AB3" s="26"/>
      <c r="AC3" s="26"/>
      <c r="AD3" s="26"/>
      <c r="AE3" s="26"/>
      <c r="AF3" s="52"/>
    </row>
    <row r="4" spans="1:32" ht="14.5" x14ac:dyDescent="0.35">
      <c r="A4" s="51"/>
      <c r="B4" s="26"/>
      <c r="C4" s="26"/>
      <c r="D4" s="26"/>
      <c r="E4" s="26"/>
      <c r="F4" s="26"/>
      <c r="G4" s="26"/>
      <c r="H4" s="26"/>
      <c r="I4" s="26"/>
      <c r="J4" s="26"/>
      <c r="K4" s="26"/>
      <c r="L4" s="26"/>
      <c r="M4" s="26"/>
      <c r="N4" s="26"/>
      <c r="O4" s="26"/>
      <c r="P4" s="52"/>
      <c r="Q4" s="51"/>
      <c r="R4" s="26"/>
      <c r="S4" s="26"/>
      <c r="T4" s="26"/>
      <c r="U4" s="26"/>
      <c r="V4" s="26"/>
      <c r="W4" s="26"/>
      <c r="X4" s="26"/>
      <c r="Y4" s="26"/>
      <c r="Z4" s="26"/>
      <c r="AA4" s="26"/>
      <c r="AB4" s="26"/>
      <c r="AC4" s="26"/>
      <c r="AD4" s="26"/>
      <c r="AE4" s="26"/>
      <c r="AF4" s="52"/>
    </row>
    <row r="5" spans="1:32" ht="14.5" x14ac:dyDescent="0.35">
      <c r="A5" s="51" t="s">
        <v>33</v>
      </c>
      <c r="B5" s="26"/>
      <c r="C5" s="26"/>
      <c r="D5" s="26"/>
      <c r="E5" s="26"/>
      <c r="F5" s="26"/>
      <c r="G5" s="26"/>
      <c r="H5" s="26"/>
      <c r="I5" s="26"/>
      <c r="J5" s="26"/>
      <c r="K5" s="26"/>
      <c r="L5" s="26"/>
      <c r="M5" s="26"/>
      <c r="N5" s="26"/>
      <c r="O5" s="26"/>
      <c r="P5" s="52"/>
      <c r="Q5" s="51"/>
      <c r="R5" s="26"/>
      <c r="S5" s="26"/>
      <c r="T5" s="26"/>
      <c r="U5" s="26"/>
      <c r="V5" s="26"/>
      <c r="W5" s="26"/>
      <c r="X5" s="26"/>
      <c r="Y5" s="26"/>
      <c r="Z5" s="26"/>
      <c r="AA5" s="26"/>
      <c r="AB5" s="26"/>
      <c r="AC5" s="26"/>
      <c r="AD5" s="26"/>
      <c r="AE5" s="26"/>
      <c r="AF5" s="52"/>
    </row>
    <row r="6" spans="1:32" ht="14.5" x14ac:dyDescent="0.35">
      <c r="A6" s="51" t="s">
        <v>34</v>
      </c>
      <c r="B6" s="26"/>
      <c r="C6" s="26"/>
      <c r="D6" s="26"/>
      <c r="E6" s="26"/>
      <c r="F6" s="26"/>
      <c r="G6" s="26"/>
      <c r="H6" s="26"/>
      <c r="I6" s="26"/>
      <c r="J6" s="26"/>
      <c r="K6" s="26"/>
      <c r="L6" s="26"/>
      <c r="M6" s="26"/>
      <c r="N6" s="26"/>
      <c r="O6" s="26"/>
      <c r="P6" s="52"/>
      <c r="Q6" s="51"/>
      <c r="R6" s="26"/>
      <c r="S6" s="26"/>
      <c r="T6" s="26"/>
      <c r="U6" s="26"/>
      <c r="V6" s="26"/>
      <c r="W6" s="26"/>
      <c r="X6" s="26"/>
      <c r="Y6" s="26"/>
      <c r="Z6" s="26"/>
      <c r="AA6" s="26"/>
      <c r="AB6" s="26"/>
      <c r="AC6" s="26"/>
      <c r="AD6" s="26"/>
      <c r="AE6" s="26"/>
      <c r="AF6" s="52"/>
    </row>
    <row r="7" spans="1:32" ht="14.5" x14ac:dyDescent="0.35">
      <c r="A7" s="53"/>
      <c r="B7" s="54"/>
      <c r="C7" s="54"/>
      <c r="D7" s="54"/>
      <c r="E7" s="54"/>
      <c r="F7" s="54"/>
      <c r="G7" s="54"/>
      <c r="H7" s="54"/>
      <c r="I7" s="54"/>
      <c r="J7" s="54"/>
      <c r="K7" s="54"/>
      <c r="L7" s="54"/>
      <c r="M7" s="54"/>
      <c r="N7" s="54"/>
      <c r="O7" s="54"/>
      <c r="P7" s="55"/>
      <c r="Q7" s="53"/>
      <c r="R7" s="54"/>
      <c r="S7" s="54"/>
      <c r="T7" s="54"/>
      <c r="U7" s="54"/>
      <c r="V7" s="54"/>
      <c r="W7" s="54"/>
      <c r="X7" s="54"/>
      <c r="Y7" s="54"/>
      <c r="Z7" s="54"/>
      <c r="AA7" s="54"/>
      <c r="AB7" s="54"/>
      <c r="AC7" s="54"/>
      <c r="AD7" s="54"/>
      <c r="AE7" s="54"/>
      <c r="AF7" s="55"/>
    </row>
    <row r="8" spans="1:32" ht="14.5" x14ac:dyDescent="0.35">
      <c r="A8" s="122"/>
      <c r="B8" s="123"/>
      <c r="C8" s="123"/>
      <c r="D8" s="123"/>
      <c r="E8" s="123"/>
      <c r="F8" s="123"/>
      <c r="G8" s="123"/>
      <c r="H8" s="123"/>
      <c r="I8" s="123"/>
      <c r="J8" s="123"/>
      <c r="K8" s="123"/>
      <c r="L8" s="123"/>
      <c r="M8" s="123"/>
      <c r="N8" s="123"/>
      <c r="O8" s="123"/>
      <c r="P8" s="123"/>
      <c r="Q8" s="31"/>
    </row>
    <row r="9" spans="1:32" ht="14.5" x14ac:dyDescent="0.35">
      <c r="A9" s="31"/>
      <c r="B9" s="211" t="s">
        <v>57</v>
      </c>
      <c r="C9" s="212"/>
      <c r="D9" s="212"/>
      <c r="E9" s="212"/>
      <c r="F9" s="212"/>
      <c r="G9" s="213"/>
      <c r="Q9" s="31"/>
    </row>
    <row r="10" spans="1:32" ht="14.5" x14ac:dyDescent="0.35">
      <c r="A10" s="27"/>
      <c r="B10" s="183" t="s">
        <v>35</v>
      </c>
      <c r="C10" s="125"/>
      <c r="D10" s="126"/>
      <c r="E10" s="126"/>
      <c r="F10" s="126"/>
      <c r="G10" s="191"/>
      <c r="K10" s="127" t="s">
        <v>36</v>
      </c>
      <c r="L10" s="128"/>
      <c r="M10" s="128"/>
      <c r="N10" s="128"/>
      <c r="O10" s="129"/>
      <c r="Q10" s="31"/>
    </row>
    <row r="11" spans="1:32" ht="36" x14ac:dyDescent="0.35">
      <c r="A11" s="27"/>
      <c r="B11" s="29" t="s">
        <v>37</v>
      </c>
      <c r="C11" s="184" t="s">
        <v>38</v>
      </c>
      <c r="D11" s="184" t="s">
        <v>39</v>
      </c>
      <c r="E11" s="184" t="s">
        <v>40</v>
      </c>
      <c r="F11" s="184" t="s">
        <v>41</v>
      </c>
      <c r="G11" s="185" t="s">
        <v>42</v>
      </c>
      <c r="K11" s="130" t="s">
        <v>43</v>
      </c>
      <c r="L11" s="131"/>
      <c r="M11" s="132" t="s">
        <v>44</v>
      </c>
      <c r="N11" s="132" t="s">
        <v>45</v>
      </c>
      <c r="O11" s="133" t="s">
        <v>46</v>
      </c>
      <c r="Q11" s="31"/>
    </row>
    <row r="12" spans="1:32" ht="14.5" x14ac:dyDescent="0.35">
      <c r="A12" s="363" t="s">
        <v>59</v>
      </c>
      <c r="B12" s="57">
        <f>COUNTIF(PaloAlto10!J:J,"Pass")</f>
        <v>0</v>
      </c>
      <c r="C12" s="57">
        <f>COUNTIF(PaloAlto10!J:J,"Fail")</f>
        <v>0</v>
      </c>
      <c r="D12" s="57">
        <f>COUNTIF(PaloAlto10!J:J,"Info")</f>
        <v>0</v>
      </c>
      <c r="E12" s="57">
        <f>COUNTIF(PaloAlto10!J:J,"N/A")</f>
        <v>0</v>
      </c>
      <c r="F12" s="57">
        <f>B12+C12</f>
        <v>0</v>
      </c>
      <c r="G12" s="56">
        <f>D24/100</f>
        <v>0</v>
      </c>
      <c r="K12" s="134" t="s">
        <v>47</v>
      </c>
      <c r="L12" s="135"/>
      <c r="M12" s="136">
        <f>COUNTA(PaloAlto10!J3:J120)</f>
        <v>0</v>
      </c>
      <c r="N12" s="136">
        <f>O12-M12</f>
        <v>118</v>
      </c>
      <c r="O12" s="137">
        <f>COUNTA(PaloAlto10!A3:A120)</f>
        <v>118</v>
      </c>
      <c r="Q12" s="31"/>
    </row>
    <row r="13" spans="1:32" ht="14.5" x14ac:dyDescent="0.35">
      <c r="A13" s="364"/>
      <c r="Q13" s="31"/>
    </row>
    <row r="14" spans="1:32" ht="14.5" x14ac:dyDescent="0.35">
      <c r="A14" s="365"/>
      <c r="B14" s="183" t="s">
        <v>48</v>
      </c>
      <c r="C14" s="126"/>
      <c r="D14" s="126"/>
      <c r="E14" s="126"/>
      <c r="F14" s="126"/>
      <c r="G14" s="192"/>
      <c r="O14" s="34"/>
      <c r="Q14" s="31"/>
    </row>
    <row r="15" spans="1:32" ht="14.5" x14ac:dyDescent="0.35">
      <c r="A15" s="28"/>
      <c r="B15" s="32" t="s">
        <v>49</v>
      </c>
      <c r="C15" s="32" t="s">
        <v>50</v>
      </c>
      <c r="D15" s="32" t="s">
        <v>51</v>
      </c>
      <c r="E15" s="32" t="s">
        <v>52</v>
      </c>
      <c r="F15" s="32" t="s">
        <v>40</v>
      </c>
      <c r="G15" s="32" t="s">
        <v>53</v>
      </c>
      <c r="H15" s="33" t="s">
        <v>54</v>
      </c>
      <c r="I15" s="33" t="s">
        <v>55</v>
      </c>
      <c r="O15" s="30"/>
      <c r="Q15" s="31"/>
    </row>
    <row r="16" spans="1:32" ht="14.5" x14ac:dyDescent="0.35">
      <c r="A16" s="28"/>
      <c r="B16" s="35">
        <v>8</v>
      </c>
      <c r="C16" s="35">
        <f>COUNTIF(PaloAlto10!AB:AB,B34)</f>
        <v>2</v>
      </c>
      <c r="D16" s="35">
        <f>COUNTIFS(PaloAlto10!AB:AB,B34,PaloAlto10!J:J,$D$33)</f>
        <v>0</v>
      </c>
      <c r="E16" s="35">
        <f>COUNTIFS(PaloAlto10!AB:AB,B34,PaloAlto10!J:J,$E$33)</f>
        <v>0</v>
      </c>
      <c r="F16" s="35">
        <f>COUNTIFS(PaloAlto10!AB:AB,B34,PaloAlto10!J:J,$F$33)</f>
        <v>0</v>
      </c>
      <c r="G16" s="69">
        <v>1500</v>
      </c>
      <c r="H16" s="24">
        <f t="shared" ref="H16:H23" si="0">(C16-F16)*(G16)</f>
        <v>3000</v>
      </c>
      <c r="I16" s="24">
        <f t="shared" ref="I16:I23" si="1">D16*G16</f>
        <v>0</v>
      </c>
      <c r="O16" s="30"/>
      <c r="Q16" s="31"/>
    </row>
    <row r="17" spans="1:31" ht="14.5" x14ac:dyDescent="0.35">
      <c r="A17" s="31"/>
      <c r="B17" s="35">
        <v>7</v>
      </c>
      <c r="C17" s="35">
        <f>COUNTIF(PaloAlto10!AB:AB,B35)</f>
        <v>0</v>
      </c>
      <c r="D17" s="35">
        <f>COUNTIFS(PaloAlto10!AB:AB,B35,PaloAlto10!J:J,$D$33)</f>
        <v>0</v>
      </c>
      <c r="E17" s="35">
        <f>COUNTIFS(PaloAlto10!AB:AB,B35,PaloAlto10!J:J,$E$33)</f>
        <v>0</v>
      </c>
      <c r="F17" s="35">
        <f>COUNTIFS(PaloAlto10!AB:AB,B35,PaloAlto10!J:J,$F$33)</f>
        <v>0</v>
      </c>
      <c r="G17" s="69">
        <v>750</v>
      </c>
      <c r="H17" s="24">
        <f t="shared" si="0"/>
        <v>0</v>
      </c>
      <c r="I17" s="24">
        <f t="shared" si="1"/>
        <v>0</v>
      </c>
      <c r="O17" s="30"/>
      <c r="Q17" s="31"/>
    </row>
    <row r="18" spans="1:31" ht="14.5" x14ac:dyDescent="0.35">
      <c r="A18" s="31"/>
      <c r="B18" s="35">
        <v>6</v>
      </c>
      <c r="C18" s="35">
        <f>COUNTIF(PaloAlto10!AB:AB,B36)</f>
        <v>29</v>
      </c>
      <c r="D18" s="35">
        <f>COUNTIFS(PaloAlto10!AB:AB,B36,PaloAlto10!J:J,$D$33)</f>
        <v>0</v>
      </c>
      <c r="E18" s="35">
        <f>COUNTIFS(PaloAlto10!AB:AB,B36,PaloAlto10!J:J,$E$33)</f>
        <v>0</v>
      </c>
      <c r="F18" s="35">
        <f>COUNTIFS(PaloAlto10!AB:AB,B36,PaloAlto10!J:J,$F$33)</f>
        <v>0</v>
      </c>
      <c r="G18" s="69">
        <v>100</v>
      </c>
      <c r="H18" s="24">
        <f t="shared" si="0"/>
        <v>2900</v>
      </c>
      <c r="I18" s="24">
        <f t="shared" si="1"/>
        <v>0</v>
      </c>
      <c r="O18" s="30"/>
      <c r="Q18" s="31"/>
    </row>
    <row r="19" spans="1:31" ht="14.5" x14ac:dyDescent="0.35">
      <c r="A19" s="31"/>
      <c r="B19" s="35">
        <v>5</v>
      </c>
      <c r="C19" s="35">
        <f>COUNTIF(PaloAlto10!AB:AB,B37)</f>
        <v>34</v>
      </c>
      <c r="D19" s="35">
        <f>COUNTIFS(PaloAlto10!AB:AB,B37,PaloAlto10!J:J,$D$33)</f>
        <v>0</v>
      </c>
      <c r="E19" s="35">
        <f>COUNTIFS(PaloAlto10!AB:AB,B37,PaloAlto10!J:J,$E$33)</f>
        <v>0</v>
      </c>
      <c r="F19" s="35">
        <f>COUNTIFS(PaloAlto10!AB:AB,B37,PaloAlto10!J:J,$F$33)</f>
        <v>0</v>
      </c>
      <c r="G19" s="69">
        <v>50</v>
      </c>
      <c r="H19" s="24">
        <f t="shared" si="0"/>
        <v>1700</v>
      </c>
      <c r="I19" s="24">
        <f t="shared" si="1"/>
        <v>0</v>
      </c>
      <c r="O19" s="30"/>
      <c r="Q19" s="31"/>
    </row>
    <row r="20" spans="1:31" ht="14.5" x14ac:dyDescent="0.35">
      <c r="A20" s="31"/>
      <c r="B20" s="35">
        <v>4</v>
      </c>
      <c r="C20" s="35">
        <f>COUNTIF(PaloAlto10!AB:AB,B38)</f>
        <v>36</v>
      </c>
      <c r="D20" s="35">
        <f>COUNTIFS(PaloAlto10!AB:AB,B38,PaloAlto10!J:J,$D$33)</f>
        <v>0</v>
      </c>
      <c r="E20" s="35">
        <f>COUNTIFS(PaloAlto10!AB:AB,B38,PaloAlto10!J:J,$E$33)</f>
        <v>0</v>
      </c>
      <c r="F20" s="35">
        <f>COUNTIFS(PaloAlto10!AB:AB,B38,PaloAlto10!J:J,$F$33)</f>
        <v>0</v>
      </c>
      <c r="G20" s="69">
        <v>10</v>
      </c>
      <c r="H20" s="24">
        <f t="shared" si="0"/>
        <v>360</v>
      </c>
      <c r="I20" s="24">
        <f t="shared" si="1"/>
        <v>0</v>
      </c>
      <c r="O20" s="30"/>
      <c r="Q20" s="31"/>
    </row>
    <row r="21" spans="1:31" ht="14.5" x14ac:dyDescent="0.35">
      <c r="A21" s="31"/>
      <c r="B21" s="35">
        <v>3</v>
      </c>
      <c r="C21" s="35">
        <f>COUNTIF(PaloAlto10!AB:AB,B39)</f>
        <v>6</v>
      </c>
      <c r="D21" s="35">
        <f>COUNTIFS(PaloAlto10!AB:AB,B39,PaloAlto10!J:J,$D$33)</f>
        <v>0</v>
      </c>
      <c r="E21" s="35">
        <f>COUNTIFS(PaloAlto10!AB:AB,B39,PaloAlto10!J:J,$E$33)</f>
        <v>0</v>
      </c>
      <c r="F21" s="35">
        <f>COUNTIFS(PaloAlto10!AB:AB,B39,PaloAlto10!J:J,$F$33)</f>
        <v>0</v>
      </c>
      <c r="G21" s="69">
        <v>5</v>
      </c>
      <c r="H21" s="24">
        <f t="shared" si="0"/>
        <v>30</v>
      </c>
      <c r="I21" s="24">
        <f t="shared" si="1"/>
        <v>0</v>
      </c>
      <c r="Q21" s="31"/>
    </row>
    <row r="22" spans="1:31" ht="14.5" x14ac:dyDescent="0.35">
      <c r="A22" s="31"/>
      <c r="B22" s="35">
        <v>2</v>
      </c>
      <c r="C22" s="35">
        <f>COUNTIF(PaloAlto10!AB:AB,B40)</f>
        <v>1</v>
      </c>
      <c r="D22" s="35">
        <f>COUNTIFS(PaloAlto10!AB:AB,B40,PaloAlto10!J:J,$D$33)</f>
        <v>0</v>
      </c>
      <c r="E22" s="35">
        <f>COUNTIFS(PaloAlto10!AB:AB,B40,PaloAlto10!J:J,$E$33)</f>
        <v>0</v>
      </c>
      <c r="F22" s="35">
        <f>COUNTIFS(PaloAlto10!AB:AB,B40,PaloAlto10!J:J,$F$33)</f>
        <v>0</v>
      </c>
      <c r="G22" s="69">
        <v>2</v>
      </c>
      <c r="H22" s="24">
        <f t="shared" si="0"/>
        <v>2</v>
      </c>
      <c r="I22" s="24">
        <f t="shared" si="1"/>
        <v>0</v>
      </c>
      <c r="Q22" s="31"/>
    </row>
    <row r="23" spans="1:31" ht="14.5" x14ac:dyDescent="0.35">
      <c r="A23" s="31"/>
      <c r="B23" s="35">
        <v>1</v>
      </c>
      <c r="C23" s="35">
        <f>COUNTIF(PaloAlto10!AB:AB,B41)</f>
        <v>0</v>
      </c>
      <c r="D23" s="35">
        <f>COUNTIFS(PaloAlto10!AB:AB,B41,PaloAlto10!J:J,$D$33)</f>
        <v>0</v>
      </c>
      <c r="E23" s="35">
        <f>COUNTIFS(PaloAlto10!AB:AB,B41,PaloAlto10!J:J,$E$33)</f>
        <v>0</v>
      </c>
      <c r="F23" s="35">
        <f>COUNTIFS(PaloAlto10!AB:AB,B41,PaloAlto10!J:J,$F$33)</f>
        <v>0</v>
      </c>
      <c r="G23" s="69">
        <v>1</v>
      </c>
      <c r="H23" s="24">
        <f t="shared" si="0"/>
        <v>0</v>
      </c>
      <c r="I23" s="24">
        <f t="shared" si="1"/>
        <v>0</v>
      </c>
      <c r="P23" s="65"/>
    </row>
    <row r="24" spans="1:31" ht="21" hidden="1" customHeight="1" x14ac:dyDescent="0.35">
      <c r="A24" s="31"/>
      <c r="B24" s="186" t="s">
        <v>56</v>
      </c>
      <c r="C24" s="138"/>
      <c r="D24" s="193">
        <f>SUM(I16:I23)/SUM(H16:H23)*100</f>
        <v>0</v>
      </c>
      <c r="E24" s="35"/>
      <c r="F24" s="67"/>
      <c r="G24" s="67"/>
      <c r="H24" s="67"/>
      <c r="I24" s="67"/>
      <c r="J24" s="67"/>
      <c r="K24" s="67"/>
      <c r="L24" s="67"/>
      <c r="M24" s="67"/>
      <c r="N24" s="67"/>
      <c r="O24" s="67"/>
      <c r="P24" s="65"/>
    </row>
    <row r="25" spans="1:31" ht="14.5" x14ac:dyDescent="0.35">
      <c r="A25" s="31"/>
      <c r="P25" s="68"/>
    </row>
    <row r="26" spans="1:31" ht="14.5" x14ac:dyDescent="0.35">
      <c r="A26" s="122"/>
      <c r="B26" s="123"/>
      <c r="C26" s="123"/>
      <c r="D26" s="123"/>
      <c r="E26" s="123"/>
      <c r="F26" s="123"/>
      <c r="G26" s="123"/>
      <c r="H26" s="123"/>
      <c r="I26" s="123"/>
      <c r="J26" s="123"/>
      <c r="K26" s="123"/>
      <c r="L26" s="123"/>
      <c r="M26" s="123"/>
      <c r="N26" s="123"/>
      <c r="O26" s="123"/>
      <c r="P26" s="124"/>
      <c r="Q26" s="122"/>
      <c r="R26" s="123"/>
      <c r="S26" s="123"/>
      <c r="T26" s="123"/>
      <c r="U26" s="123"/>
      <c r="V26" s="123"/>
      <c r="W26" s="123"/>
      <c r="X26" s="123"/>
      <c r="Y26" s="123"/>
      <c r="Z26" s="123"/>
      <c r="AA26" s="123"/>
      <c r="AB26" s="123"/>
      <c r="AC26" s="123"/>
      <c r="AD26" s="123"/>
      <c r="AE26" s="123"/>
    </row>
    <row r="27" spans="1:31" ht="14.5" x14ac:dyDescent="0.35">
      <c r="A27" s="27"/>
      <c r="B27" s="214" t="s">
        <v>58</v>
      </c>
      <c r="C27" s="215"/>
      <c r="D27" s="215"/>
      <c r="E27" s="215"/>
      <c r="F27" s="215"/>
      <c r="G27" s="216"/>
      <c r="P27" s="65"/>
    </row>
    <row r="28" spans="1:31" ht="14.5" x14ac:dyDescent="0.35">
      <c r="A28" s="27"/>
      <c r="B28" s="183" t="s">
        <v>35</v>
      </c>
      <c r="C28" s="125"/>
      <c r="D28" s="126"/>
      <c r="E28" s="126"/>
      <c r="F28" s="126"/>
      <c r="G28" s="191"/>
      <c r="K28" s="127" t="s">
        <v>36</v>
      </c>
      <c r="L28" s="128"/>
      <c r="M28" s="128"/>
      <c r="N28" s="128"/>
      <c r="O28" s="129"/>
      <c r="P28" s="65"/>
    </row>
    <row r="29" spans="1:31" ht="36" x14ac:dyDescent="0.35">
      <c r="A29" s="363" t="s">
        <v>60</v>
      </c>
      <c r="B29" s="29" t="s">
        <v>37</v>
      </c>
      <c r="C29" s="184" t="s">
        <v>38</v>
      </c>
      <c r="D29" s="184" t="s">
        <v>39</v>
      </c>
      <c r="E29" s="184" t="s">
        <v>40</v>
      </c>
      <c r="F29" s="184" t="s">
        <v>41</v>
      </c>
      <c r="G29" s="185" t="s">
        <v>42</v>
      </c>
      <c r="K29" s="130" t="s">
        <v>43</v>
      </c>
      <c r="L29" s="131"/>
      <c r="M29" s="132" t="s">
        <v>44</v>
      </c>
      <c r="N29" s="132" t="s">
        <v>45</v>
      </c>
      <c r="O29" s="133" t="s">
        <v>46</v>
      </c>
      <c r="P29" s="65"/>
    </row>
    <row r="30" spans="1:31" ht="14.5" x14ac:dyDescent="0.35">
      <c r="A30" s="364"/>
      <c r="B30" s="57">
        <f>COUNTIF(PaloAlto11!J3:J123,"Pass")</f>
        <v>0</v>
      </c>
      <c r="C30" s="57">
        <f>COUNTIF(PaloAlto11!J:J,"Fail")</f>
        <v>0</v>
      </c>
      <c r="D30" s="57">
        <f>COUNTIF(PaloAlto11!J:J,"Info")</f>
        <v>0</v>
      </c>
      <c r="E30" s="57">
        <f>COUNTIF(PaloAlto11!J:J,"N/A")</f>
        <v>0</v>
      </c>
      <c r="F30" s="57">
        <f>B30+C30</f>
        <v>0</v>
      </c>
      <c r="G30" s="56">
        <f>D42/100</f>
        <v>0</v>
      </c>
      <c r="K30" s="134" t="s">
        <v>47</v>
      </c>
      <c r="L30" s="135"/>
      <c r="M30" s="136">
        <f>COUNTA(PaloAlto11!J3:J123)</f>
        <v>0</v>
      </c>
      <c r="N30" s="136">
        <f>O30-M30</f>
        <v>121</v>
      </c>
      <c r="O30" s="137">
        <f>COUNTA(PaloAlto11!A3:A123)</f>
        <v>121</v>
      </c>
      <c r="P30" s="65"/>
    </row>
    <row r="31" spans="1:31" ht="14.5" x14ac:dyDescent="0.35">
      <c r="A31" s="365"/>
      <c r="P31" s="65"/>
    </row>
    <row r="32" spans="1:31" ht="14.5" x14ac:dyDescent="0.35">
      <c r="A32" s="28"/>
      <c r="B32" s="183" t="s">
        <v>48</v>
      </c>
      <c r="C32" s="126"/>
      <c r="D32" s="126"/>
      <c r="E32" s="126"/>
      <c r="F32" s="126"/>
      <c r="G32" s="192"/>
      <c r="O32" s="34"/>
      <c r="P32" s="65"/>
    </row>
    <row r="33" spans="1:16" ht="14.5" x14ac:dyDescent="0.35">
      <c r="A33" s="28"/>
      <c r="B33" s="32" t="s">
        <v>49</v>
      </c>
      <c r="C33" s="32" t="s">
        <v>50</v>
      </c>
      <c r="D33" s="32" t="s">
        <v>51</v>
      </c>
      <c r="E33" s="32" t="s">
        <v>52</v>
      </c>
      <c r="F33" s="32" t="s">
        <v>40</v>
      </c>
      <c r="G33" s="32" t="s">
        <v>53</v>
      </c>
      <c r="H33" s="33" t="s">
        <v>54</v>
      </c>
      <c r="I33" s="33" t="s">
        <v>55</v>
      </c>
      <c r="O33" s="30"/>
      <c r="P33" s="65"/>
    </row>
    <row r="34" spans="1:16" ht="14.5" x14ac:dyDescent="0.35">
      <c r="A34" s="31"/>
      <c r="B34" s="35">
        <v>8</v>
      </c>
      <c r="C34" s="35">
        <f>COUNTIF(PaloAlto11!AB:AB,B34)</f>
        <v>2</v>
      </c>
      <c r="D34" s="35">
        <f>COUNTIFS(PaloAlto11!AB:AB,B34,PaloAlto11!J:J,$D$33)</f>
        <v>0</v>
      </c>
      <c r="E34" s="35">
        <f>COUNTIFS(PaloAlto11!AB:AB,B34,PaloAlto11!J:J,$E$33)</f>
        <v>0</v>
      </c>
      <c r="F34" s="35">
        <f>COUNTIFS(PaloAlto11!AB:AB,B34,PaloAlto11!J:J,$F$33)</f>
        <v>0</v>
      </c>
      <c r="G34" s="69">
        <v>1500</v>
      </c>
      <c r="H34" s="24">
        <f t="shared" ref="H34:H41" si="2">(C34-F34)*(G34)</f>
        <v>3000</v>
      </c>
      <c r="I34" s="24">
        <f t="shared" ref="I34:I41" si="3">D34*G34</f>
        <v>0</v>
      </c>
      <c r="O34" s="30"/>
      <c r="P34" s="65"/>
    </row>
    <row r="35" spans="1:16" ht="14.5" x14ac:dyDescent="0.35">
      <c r="A35" s="31"/>
      <c r="B35" s="35">
        <v>7</v>
      </c>
      <c r="C35" s="35">
        <f>COUNTIF(PaloAlto11!AB:AB,B35)</f>
        <v>0</v>
      </c>
      <c r="D35" s="35">
        <f>COUNTIFS(PaloAlto11!AB:AB,B35,PaloAlto11!J:J,$D$33)</f>
        <v>0</v>
      </c>
      <c r="E35" s="35">
        <f>COUNTIFS(PaloAlto11!AB:AB,B35,PaloAlto11!J:J,$E$33)</f>
        <v>0</v>
      </c>
      <c r="F35" s="35">
        <f>COUNTIFS(PaloAlto11!AB:AB,B35,PaloAlto11!J:J,$F$33)</f>
        <v>0</v>
      </c>
      <c r="G35" s="69">
        <v>750</v>
      </c>
      <c r="H35" s="24">
        <f t="shared" si="2"/>
        <v>0</v>
      </c>
      <c r="I35" s="24">
        <f t="shared" si="3"/>
        <v>0</v>
      </c>
      <c r="O35" s="30"/>
      <c r="P35" s="65"/>
    </row>
    <row r="36" spans="1:16" ht="14.5" x14ac:dyDescent="0.35">
      <c r="A36" s="31"/>
      <c r="B36" s="35">
        <v>6</v>
      </c>
      <c r="C36" s="35">
        <f>COUNTIF(PaloAlto11!AB:AB,B36)</f>
        <v>33</v>
      </c>
      <c r="D36" s="35">
        <f>COUNTIFS(PaloAlto11!AB:AB,B36,PaloAlto11!J:J,$D$33)</f>
        <v>0</v>
      </c>
      <c r="E36" s="35">
        <f>COUNTIFS(PaloAlto11!AB:AB,B36,PaloAlto11!J:J,$E$33)</f>
        <v>0</v>
      </c>
      <c r="F36" s="35">
        <f>COUNTIFS(PaloAlto11!AB:AB,B36,PaloAlto11!J:J,$F$33)</f>
        <v>0</v>
      </c>
      <c r="G36" s="69">
        <v>100</v>
      </c>
      <c r="H36" s="24">
        <f t="shared" si="2"/>
        <v>3300</v>
      </c>
      <c r="I36" s="24">
        <f t="shared" si="3"/>
        <v>0</v>
      </c>
      <c r="O36" s="30"/>
      <c r="P36" s="65"/>
    </row>
    <row r="37" spans="1:16" ht="14.5" x14ac:dyDescent="0.35">
      <c r="A37" s="31"/>
      <c r="B37" s="35">
        <v>5</v>
      </c>
      <c r="C37" s="35">
        <f>COUNTIF(PaloAlto11!AB:AB,B37)</f>
        <v>29</v>
      </c>
      <c r="D37" s="35">
        <f>COUNTIFS(PaloAlto11!AB:AB,B37,PaloAlto11!J:J,$D$33)</f>
        <v>0</v>
      </c>
      <c r="E37" s="35">
        <f>COUNTIFS(PaloAlto11!AB:AB,B37,PaloAlto11!J:J,$E$33)</f>
        <v>0</v>
      </c>
      <c r="F37" s="35">
        <f>COUNTIFS(PaloAlto11!AB:AB,B37,PaloAlto11!J:J,$F$33)</f>
        <v>0</v>
      </c>
      <c r="G37" s="69">
        <v>50</v>
      </c>
      <c r="H37" s="24">
        <f t="shared" si="2"/>
        <v>1450</v>
      </c>
      <c r="I37" s="24">
        <f t="shared" si="3"/>
        <v>0</v>
      </c>
      <c r="O37" s="30"/>
      <c r="P37" s="65"/>
    </row>
    <row r="38" spans="1:16" ht="14.5" x14ac:dyDescent="0.35">
      <c r="A38" s="31"/>
      <c r="B38" s="35">
        <v>4</v>
      </c>
      <c r="C38" s="35">
        <f>COUNTIF(PaloAlto11!AB:AB,B38)</f>
        <v>39</v>
      </c>
      <c r="D38" s="35">
        <f>COUNTIFS(PaloAlto11!AB:AB,B38,PaloAlto11!J:J,$D$33)</f>
        <v>0</v>
      </c>
      <c r="E38" s="35">
        <f>COUNTIFS(PaloAlto11!AB:AB,B38,PaloAlto11!J:J,$E$33)</f>
        <v>0</v>
      </c>
      <c r="F38" s="35">
        <f>COUNTIFS(PaloAlto11!AB:AB,B38,PaloAlto11!J:J,$F$33)</f>
        <v>0</v>
      </c>
      <c r="G38" s="69">
        <v>10</v>
      </c>
      <c r="H38" s="24">
        <f t="shared" si="2"/>
        <v>390</v>
      </c>
      <c r="I38" s="24">
        <f t="shared" si="3"/>
        <v>0</v>
      </c>
      <c r="O38" s="30"/>
      <c r="P38" s="65"/>
    </row>
    <row r="39" spans="1:16" ht="14.5" x14ac:dyDescent="0.35">
      <c r="A39" s="31"/>
      <c r="B39" s="35">
        <v>3</v>
      </c>
      <c r="C39" s="35">
        <f>COUNTIF(PaloAlto11!AB:AB,B39)</f>
        <v>7</v>
      </c>
      <c r="D39" s="35">
        <f>COUNTIFS(PaloAlto11!AB:AB,B39,PaloAlto11!J:J,$D$33)</f>
        <v>0</v>
      </c>
      <c r="E39" s="35">
        <f>COUNTIFS(PaloAlto11!AB:AB,B39,PaloAlto11!J:J,$E$33)</f>
        <v>0</v>
      </c>
      <c r="F39" s="35">
        <f>COUNTIFS(PaloAlto11!AB:AB,B39,PaloAlto11!J:J,$F$33)</f>
        <v>0</v>
      </c>
      <c r="G39" s="69">
        <v>5</v>
      </c>
      <c r="H39" s="24">
        <f t="shared" si="2"/>
        <v>35</v>
      </c>
      <c r="I39" s="24">
        <f t="shared" si="3"/>
        <v>0</v>
      </c>
      <c r="P39" s="65"/>
    </row>
    <row r="40" spans="1:16" ht="14.5" x14ac:dyDescent="0.35">
      <c r="A40" s="31"/>
      <c r="B40" s="35">
        <v>2</v>
      </c>
      <c r="C40" s="35">
        <f>COUNTIF(PaloAlto11!AB:AB,B40)</f>
        <v>1</v>
      </c>
      <c r="D40" s="35">
        <f>COUNTIFS(PaloAlto11!AB:AB,B40,PaloAlto11!J:J,$D$33)</f>
        <v>0</v>
      </c>
      <c r="E40" s="35">
        <f>COUNTIFS(PaloAlto11!AB:AB,B40,PaloAlto11!J:J,$E$33)</f>
        <v>0</v>
      </c>
      <c r="F40" s="35">
        <f>COUNTIFS(PaloAlto11!AB:AB,B40,PaloAlto11!J:J,$F$33)</f>
        <v>0</v>
      </c>
      <c r="G40" s="69">
        <v>2</v>
      </c>
      <c r="H40" s="24">
        <f t="shared" si="2"/>
        <v>2</v>
      </c>
      <c r="I40" s="24">
        <f t="shared" si="3"/>
        <v>0</v>
      </c>
      <c r="P40" s="65"/>
    </row>
    <row r="41" spans="1:16" ht="14.5" x14ac:dyDescent="0.35">
      <c r="A41" s="31"/>
      <c r="B41" s="35">
        <v>1</v>
      </c>
      <c r="C41" s="35">
        <f>COUNTIF(PaloAlto11!AB:AB,B41)</f>
        <v>0</v>
      </c>
      <c r="D41" s="35">
        <f>COUNTIFS(PaloAlto11!AB:AB,B41,PaloAlto11!J:J,$D$33)</f>
        <v>0</v>
      </c>
      <c r="E41" s="35">
        <f>COUNTIFS(PaloAlto11!AB:AB,B41,PaloAlto11!J:J,$E$33)</f>
        <v>0</v>
      </c>
      <c r="F41" s="35">
        <f>COUNTIFS(PaloAlto11!AB:AB,B41,PaloAlto11!J:J,$F$33)</f>
        <v>0</v>
      </c>
      <c r="G41" s="69">
        <v>1</v>
      </c>
      <c r="H41" s="24">
        <f t="shared" si="2"/>
        <v>0</v>
      </c>
      <c r="I41" s="24">
        <f t="shared" si="3"/>
        <v>0</v>
      </c>
      <c r="P41" s="65"/>
    </row>
    <row r="42" spans="1:16" ht="18.399999999999999" hidden="1" customHeight="1" x14ac:dyDescent="0.35">
      <c r="A42" s="31"/>
      <c r="B42" s="186" t="s">
        <v>56</v>
      </c>
      <c r="C42" s="138"/>
      <c r="D42" s="193">
        <f>SUM(I34:I41)/SUM(H34:H41)*100</f>
        <v>0</v>
      </c>
      <c r="E42" s="35"/>
      <c r="J42" s="34"/>
      <c r="K42" s="34"/>
      <c r="L42" s="34"/>
      <c r="M42" s="34"/>
      <c r="N42" s="34"/>
      <c r="P42" s="65"/>
    </row>
    <row r="43" spans="1:16" ht="14.5" x14ac:dyDescent="0.35">
      <c r="A43" s="66"/>
      <c r="B43" s="67"/>
      <c r="C43" s="67"/>
      <c r="D43" s="67"/>
      <c r="E43" s="67"/>
      <c r="F43" s="67"/>
      <c r="G43" s="67"/>
      <c r="H43" s="67"/>
      <c r="I43" s="67"/>
      <c r="J43" s="67"/>
      <c r="K43" s="67"/>
      <c r="L43" s="67"/>
      <c r="M43" s="67"/>
      <c r="N43" s="67"/>
      <c r="O43" s="67"/>
      <c r="P43" s="68"/>
    </row>
    <row r="44" spans="1:16" ht="12.75" customHeight="1" x14ac:dyDescent="0.35"/>
  </sheetData>
  <mergeCells count="2">
    <mergeCell ref="A29:A31"/>
    <mergeCell ref="A12:A14"/>
  </mergeCells>
  <conditionalFormatting sqref="D12">
    <cfRule type="cellIs" dxfId="94" priority="19" stopIfTrue="1" operator="greaterThan">
      <formula>0</formula>
    </cfRule>
  </conditionalFormatting>
  <conditionalFormatting sqref="D30">
    <cfRule type="cellIs" dxfId="93" priority="4" stopIfTrue="1" operator="greaterThan">
      <formula>0</formula>
    </cfRule>
  </conditionalFormatting>
  <conditionalFormatting sqref="N12">
    <cfRule type="cellIs" dxfId="92" priority="20" stopIfTrue="1" operator="greaterThan">
      <formula>0</formula>
    </cfRule>
    <cfRule type="cellIs" dxfId="91" priority="21" stopIfTrue="1" operator="lessThan">
      <formula>0</formula>
    </cfRule>
  </conditionalFormatting>
  <conditionalFormatting sqref="N30">
    <cfRule type="cellIs" dxfId="90" priority="5" stopIfTrue="1" operator="greaterThan">
      <formula>0</formula>
    </cfRule>
    <cfRule type="cellIs" dxfId="89" priority="6"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4"/>
  <sheetViews>
    <sheetView topLeftCell="A13" zoomScale="80" zoomScaleNormal="80" workbookViewId="0">
      <selection activeCell="D34" sqref="D34:N35"/>
    </sheetView>
  </sheetViews>
  <sheetFormatPr defaultColWidth="0" defaultRowHeight="12.75" customHeight="1" zeroHeight="1" x14ac:dyDescent="0.35"/>
  <cols>
    <col min="1" max="13" width="11.453125" style="1" customWidth="1"/>
    <col min="14" max="14" width="9.26953125" style="1" customWidth="1"/>
    <col min="15" max="15" width="2" customWidth="1"/>
    <col min="16" max="25" width="0" hidden="1" customWidth="1"/>
    <col min="26" max="16384" width="11.453125" hidden="1"/>
  </cols>
  <sheetData>
    <row r="1" spans="1:14" ht="14.5" x14ac:dyDescent="0.35">
      <c r="A1" s="139" t="s">
        <v>61</v>
      </c>
      <c r="B1" s="140"/>
      <c r="C1" s="140"/>
      <c r="D1" s="140"/>
      <c r="E1" s="140"/>
      <c r="F1" s="140"/>
      <c r="G1" s="140"/>
      <c r="H1" s="140"/>
      <c r="I1" s="140"/>
      <c r="J1" s="140"/>
      <c r="K1" s="140"/>
      <c r="L1" s="140"/>
      <c r="M1" s="140"/>
      <c r="N1" s="141"/>
    </row>
    <row r="2" spans="1:14" ht="12.75" customHeight="1" x14ac:dyDescent="0.35">
      <c r="A2" s="142" t="s">
        <v>62</v>
      </c>
      <c r="B2" s="143"/>
      <c r="C2" s="143"/>
      <c r="D2" s="143"/>
      <c r="E2" s="143"/>
      <c r="F2" s="143"/>
      <c r="G2" s="143"/>
      <c r="H2" s="143"/>
      <c r="I2" s="143"/>
      <c r="J2" s="143"/>
      <c r="K2" s="143"/>
      <c r="L2" s="143"/>
      <c r="M2" s="143"/>
      <c r="N2" s="144"/>
    </row>
    <row r="3" spans="1:14" s="17" customFormat="1" ht="193.5" customHeight="1" x14ac:dyDescent="0.25">
      <c r="A3" s="372" t="s">
        <v>2951</v>
      </c>
      <c r="B3" s="373"/>
      <c r="C3" s="373"/>
      <c r="D3" s="373"/>
      <c r="E3" s="373"/>
      <c r="F3" s="373"/>
      <c r="G3" s="373"/>
      <c r="H3" s="373"/>
      <c r="I3" s="373"/>
      <c r="J3" s="373"/>
      <c r="K3" s="373"/>
      <c r="L3" s="373"/>
      <c r="M3" s="373"/>
      <c r="N3" s="374"/>
    </row>
    <row r="4" spans="1:14" s="17" customFormat="1" ht="12.5" x14ac:dyDescent="0.25">
      <c r="A4" s="40"/>
      <c r="B4" s="40"/>
      <c r="C4" s="40"/>
      <c r="D4" s="40"/>
      <c r="E4" s="40"/>
      <c r="F4" s="40"/>
      <c r="G4" s="40"/>
      <c r="H4" s="40"/>
      <c r="I4" s="40"/>
      <c r="J4" s="40"/>
      <c r="K4" s="40"/>
      <c r="L4" s="40"/>
      <c r="M4" s="40"/>
      <c r="N4" s="40"/>
    </row>
    <row r="5" spans="1:14" s="17" customFormat="1" ht="12.75" customHeight="1" x14ac:dyDescent="0.25">
      <c r="A5" s="145" t="s">
        <v>63</v>
      </c>
      <c r="B5" s="146"/>
      <c r="C5" s="146"/>
      <c r="D5" s="146"/>
      <c r="E5" s="146"/>
      <c r="F5" s="146"/>
      <c r="G5" s="146"/>
      <c r="H5" s="146"/>
      <c r="I5" s="146"/>
      <c r="J5" s="146"/>
      <c r="K5" s="146"/>
      <c r="L5" s="146"/>
      <c r="M5" s="146"/>
      <c r="N5" s="147"/>
    </row>
    <row r="6" spans="1:14" s="17" customFormat="1" ht="12.75" customHeight="1" x14ac:dyDescent="0.25">
      <c r="A6" s="148" t="s">
        <v>64</v>
      </c>
      <c r="B6" s="149"/>
      <c r="C6" s="150"/>
      <c r="D6" s="151" t="s">
        <v>2952</v>
      </c>
      <c r="E6" s="152"/>
      <c r="F6" s="152"/>
      <c r="G6" s="152"/>
      <c r="H6" s="152"/>
      <c r="I6" s="152"/>
      <c r="J6" s="152"/>
      <c r="K6" s="152"/>
      <c r="L6" s="152"/>
      <c r="M6" s="152"/>
      <c r="N6" s="153"/>
    </row>
    <row r="7" spans="1:14" s="17" customFormat="1" ht="13" x14ac:dyDescent="0.25">
      <c r="A7" s="18"/>
      <c r="B7" s="19"/>
      <c r="C7" s="20"/>
      <c r="D7" s="41" t="s">
        <v>65</v>
      </c>
      <c r="E7" s="42"/>
      <c r="F7" s="42"/>
      <c r="G7" s="42"/>
      <c r="H7" s="42"/>
      <c r="I7" s="42"/>
      <c r="J7" s="42"/>
      <c r="K7" s="42"/>
      <c r="L7" s="42"/>
      <c r="M7" s="42"/>
      <c r="N7" s="43"/>
    </row>
    <row r="8" spans="1:14" s="17" customFormat="1" ht="12.75" customHeight="1" x14ac:dyDescent="0.25">
      <c r="A8" s="154" t="s">
        <v>66</v>
      </c>
      <c r="B8" s="155"/>
      <c r="C8" s="156"/>
      <c r="D8" s="157" t="s">
        <v>67</v>
      </c>
      <c r="E8" s="158"/>
      <c r="F8" s="158"/>
      <c r="G8" s="158"/>
      <c r="H8" s="158"/>
      <c r="I8" s="158"/>
      <c r="J8" s="158"/>
      <c r="K8" s="158"/>
      <c r="L8" s="158"/>
      <c r="M8" s="158"/>
      <c r="N8" s="159"/>
    </row>
    <row r="9" spans="1:14" ht="12.75" customHeight="1" x14ac:dyDescent="0.35">
      <c r="A9" s="148" t="s">
        <v>68</v>
      </c>
      <c r="B9" s="149"/>
      <c r="C9" s="150"/>
      <c r="D9" s="151" t="s">
        <v>69</v>
      </c>
      <c r="E9" s="152"/>
      <c r="F9" s="152"/>
      <c r="G9" s="152"/>
      <c r="H9" s="152"/>
      <c r="I9" s="152"/>
      <c r="J9" s="152"/>
      <c r="K9" s="152"/>
      <c r="L9" s="152"/>
      <c r="M9" s="152"/>
      <c r="N9" s="153"/>
    </row>
    <row r="10" spans="1:14" s="17" customFormat="1" ht="12.75" customHeight="1" x14ac:dyDescent="0.25">
      <c r="A10" s="148" t="s">
        <v>70</v>
      </c>
      <c r="B10" s="149"/>
      <c r="C10" s="150"/>
      <c r="D10" s="375" t="s">
        <v>71</v>
      </c>
      <c r="E10" s="376"/>
      <c r="F10" s="376"/>
      <c r="G10" s="376"/>
      <c r="H10" s="376"/>
      <c r="I10" s="376"/>
      <c r="J10" s="376"/>
      <c r="K10" s="376"/>
      <c r="L10" s="376"/>
      <c r="M10" s="376"/>
      <c r="N10" s="377"/>
    </row>
    <row r="11" spans="1:14" s="17" customFormat="1" ht="13" x14ac:dyDescent="0.25">
      <c r="A11" s="21"/>
      <c r="B11" s="22"/>
      <c r="C11" s="23"/>
      <c r="D11" s="378"/>
      <c r="E11" s="379"/>
      <c r="F11" s="379"/>
      <c r="G11" s="379"/>
      <c r="H11" s="379"/>
      <c r="I11" s="379"/>
      <c r="J11" s="379"/>
      <c r="K11" s="379"/>
      <c r="L11" s="379"/>
      <c r="M11" s="379"/>
      <c r="N11" s="380"/>
    </row>
    <row r="12" spans="1:14" s="17" customFormat="1" ht="12.75" customHeight="1" x14ac:dyDescent="0.25">
      <c r="A12" s="187" t="s">
        <v>72</v>
      </c>
      <c r="B12" s="160"/>
      <c r="C12" s="161"/>
      <c r="D12" s="188" t="s">
        <v>73</v>
      </c>
      <c r="E12" s="162"/>
      <c r="F12" s="162"/>
      <c r="G12" s="162"/>
      <c r="H12" s="162"/>
      <c r="I12" s="162"/>
      <c r="J12" s="162"/>
      <c r="K12" s="162"/>
      <c r="L12" s="162"/>
      <c r="M12" s="162"/>
      <c r="N12" s="194"/>
    </row>
    <row r="13" spans="1:14" ht="12.75" customHeight="1" x14ac:dyDescent="0.35">
      <c r="A13" s="21" t="s">
        <v>74</v>
      </c>
      <c r="B13" s="22"/>
      <c r="C13" s="23"/>
      <c r="D13" s="44" t="s">
        <v>2953</v>
      </c>
      <c r="E13" s="45"/>
      <c r="F13" s="45"/>
      <c r="G13" s="45"/>
      <c r="H13" s="45"/>
      <c r="I13" s="45"/>
      <c r="J13" s="45"/>
      <c r="K13" s="45"/>
      <c r="L13" s="45"/>
      <c r="M13" s="45"/>
      <c r="N13" s="46"/>
    </row>
    <row r="14" spans="1:14" ht="14.5" x14ac:dyDescent="0.35">
      <c r="A14" s="18"/>
      <c r="B14" s="19"/>
      <c r="C14" s="20"/>
      <c r="D14" s="41" t="s">
        <v>75</v>
      </c>
      <c r="E14" s="42"/>
      <c r="F14" s="42"/>
      <c r="G14" s="42"/>
      <c r="H14" s="42"/>
      <c r="I14" s="42"/>
      <c r="J14" s="42"/>
      <c r="K14" s="42"/>
      <c r="L14" s="42"/>
      <c r="M14" s="42"/>
      <c r="N14" s="43"/>
    </row>
    <row r="15" spans="1:14" ht="12.75" customHeight="1" x14ac:dyDescent="0.35">
      <c r="A15" s="148" t="s">
        <v>76</v>
      </c>
      <c r="B15" s="149"/>
      <c r="C15" s="150"/>
      <c r="D15" s="151" t="s">
        <v>2954</v>
      </c>
      <c r="E15" s="152"/>
      <c r="F15" s="152"/>
      <c r="G15" s="152"/>
      <c r="H15" s="152"/>
      <c r="I15" s="152"/>
      <c r="J15" s="152"/>
      <c r="K15" s="152"/>
      <c r="L15" s="152"/>
      <c r="M15" s="152"/>
      <c r="N15" s="153"/>
    </row>
    <row r="16" spans="1:14" ht="14.5" x14ac:dyDescent="0.35">
      <c r="A16" s="18"/>
      <c r="B16" s="19"/>
      <c r="C16" s="20"/>
      <c r="D16" s="41" t="s">
        <v>77</v>
      </c>
      <c r="E16" s="42"/>
      <c r="F16" s="42"/>
      <c r="G16" s="42"/>
      <c r="H16" s="42"/>
      <c r="I16" s="42"/>
      <c r="J16" s="42"/>
      <c r="K16" s="42"/>
      <c r="L16" s="42"/>
      <c r="M16" s="42"/>
      <c r="N16" s="43"/>
    </row>
    <row r="17" spans="1:14" ht="12.75" customHeight="1" x14ac:dyDescent="0.35">
      <c r="A17" s="154" t="s">
        <v>78</v>
      </c>
      <c r="B17" s="155"/>
      <c r="C17" s="156"/>
      <c r="D17" s="157" t="s">
        <v>79</v>
      </c>
      <c r="E17" s="158"/>
      <c r="F17" s="158"/>
      <c r="G17" s="158"/>
      <c r="H17" s="158"/>
      <c r="I17" s="158"/>
      <c r="J17" s="158"/>
      <c r="K17" s="158"/>
      <c r="L17" s="158"/>
      <c r="M17" s="158"/>
      <c r="N17" s="159"/>
    </row>
    <row r="18" spans="1:14" ht="12.75" customHeight="1" x14ac:dyDescent="0.35">
      <c r="A18" s="148" t="s">
        <v>80</v>
      </c>
      <c r="B18" s="149"/>
      <c r="C18" s="150"/>
      <c r="D18" s="151" t="s">
        <v>2955</v>
      </c>
      <c r="E18" s="152"/>
      <c r="F18" s="152"/>
      <c r="G18" s="152"/>
      <c r="H18" s="152"/>
      <c r="I18" s="152"/>
      <c r="J18" s="152"/>
      <c r="K18" s="152"/>
      <c r="L18" s="152"/>
      <c r="M18" s="152"/>
      <c r="N18" s="153"/>
    </row>
    <row r="19" spans="1:14" ht="14.5" x14ac:dyDescent="0.35">
      <c r="A19" s="18"/>
      <c r="B19" s="19"/>
      <c r="C19" s="20"/>
      <c r="D19" s="41" t="s">
        <v>81</v>
      </c>
      <c r="E19" s="42"/>
      <c r="F19" s="42"/>
      <c r="G19" s="42"/>
      <c r="H19" s="42"/>
      <c r="I19" s="42"/>
      <c r="J19" s="42"/>
      <c r="K19" s="42"/>
      <c r="L19" s="42"/>
      <c r="M19" s="42"/>
      <c r="N19" s="43"/>
    </row>
    <row r="20" spans="1:14" ht="12.75" customHeight="1" x14ac:dyDescent="0.35">
      <c r="A20" s="148" t="s">
        <v>82</v>
      </c>
      <c r="B20" s="149"/>
      <c r="C20" s="150"/>
      <c r="D20" s="151" t="s">
        <v>2956</v>
      </c>
      <c r="E20" s="152"/>
      <c r="F20" s="152"/>
      <c r="G20" s="152"/>
      <c r="H20" s="152"/>
      <c r="I20" s="152"/>
      <c r="J20" s="152"/>
      <c r="K20" s="152"/>
      <c r="L20" s="152"/>
      <c r="M20" s="152"/>
      <c r="N20" s="153"/>
    </row>
    <row r="21" spans="1:14" ht="14.5" x14ac:dyDescent="0.35">
      <c r="A21" s="21"/>
      <c r="B21" s="22"/>
      <c r="C21" s="23"/>
      <c r="D21" s="44" t="s">
        <v>2957</v>
      </c>
      <c r="E21" s="45"/>
      <c r="F21" s="45"/>
      <c r="G21" s="45"/>
      <c r="H21" s="45"/>
      <c r="I21" s="45"/>
      <c r="J21" s="45"/>
      <c r="K21" s="45"/>
      <c r="L21" s="45"/>
      <c r="M21" s="45"/>
      <c r="N21" s="46"/>
    </row>
    <row r="22" spans="1:14" ht="14.5" x14ac:dyDescent="0.35">
      <c r="A22" s="21"/>
      <c r="B22" s="22"/>
      <c r="C22" s="23"/>
      <c r="D22" s="44" t="s">
        <v>83</v>
      </c>
      <c r="E22" s="45"/>
      <c r="F22" s="45"/>
      <c r="G22" s="45"/>
      <c r="H22" s="45"/>
      <c r="I22" s="45"/>
      <c r="J22" s="45"/>
      <c r="K22" s="45"/>
      <c r="L22" s="45"/>
      <c r="M22" s="45"/>
      <c r="N22" s="46"/>
    </row>
    <row r="23" spans="1:14" ht="14.5" x14ac:dyDescent="0.35">
      <c r="A23" s="21"/>
      <c r="B23" s="22"/>
      <c r="C23" s="23"/>
      <c r="D23" s="44" t="s">
        <v>84</v>
      </c>
      <c r="E23" s="45"/>
      <c r="F23" s="45"/>
      <c r="G23" s="45"/>
      <c r="H23" s="45"/>
      <c r="I23" s="45"/>
      <c r="J23" s="45"/>
      <c r="K23" s="45"/>
      <c r="L23" s="45"/>
      <c r="M23" s="45"/>
      <c r="N23" s="46"/>
    </row>
    <row r="24" spans="1:14" ht="14.5" x14ac:dyDescent="0.35">
      <c r="A24" s="18"/>
      <c r="B24" s="19"/>
      <c r="C24" s="20"/>
      <c r="D24" s="41" t="s">
        <v>85</v>
      </c>
      <c r="E24" s="42"/>
      <c r="F24" s="42"/>
      <c r="G24" s="42"/>
      <c r="H24" s="42"/>
      <c r="I24" s="42"/>
      <c r="J24" s="42"/>
      <c r="K24" s="42"/>
      <c r="L24" s="42"/>
      <c r="M24" s="42"/>
      <c r="N24" s="43"/>
    </row>
    <row r="25" spans="1:14" ht="12.75" customHeight="1" x14ac:dyDescent="0.35">
      <c r="A25" s="148" t="s">
        <v>86</v>
      </c>
      <c r="B25" s="149"/>
      <c r="C25" s="150"/>
      <c r="D25" s="151" t="s">
        <v>87</v>
      </c>
      <c r="E25" s="152"/>
      <c r="F25" s="152"/>
      <c r="G25" s="152"/>
      <c r="H25" s="152"/>
      <c r="I25" s="152"/>
      <c r="J25" s="152"/>
      <c r="K25" s="152"/>
      <c r="L25" s="152"/>
      <c r="M25" s="152"/>
      <c r="N25" s="153"/>
    </row>
    <row r="26" spans="1:14" ht="14.5" x14ac:dyDescent="0.35">
      <c r="A26" s="18"/>
      <c r="B26" s="19"/>
      <c r="C26" s="20"/>
      <c r="D26" s="41" t="s">
        <v>88</v>
      </c>
      <c r="E26" s="42"/>
      <c r="F26" s="42"/>
      <c r="G26" s="42"/>
      <c r="H26" s="42"/>
      <c r="I26" s="42"/>
      <c r="J26" s="42"/>
      <c r="K26" s="42"/>
      <c r="L26" s="42"/>
      <c r="M26" s="42"/>
      <c r="N26" s="43"/>
    </row>
    <row r="27" spans="1:14" ht="14.5" x14ac:dyDescent="0.35">
      <c r="A27" s="163" t="s">
        <v>89</v>
      </c>
      <c r="B27" s="164"/>
      <c r="C27" s="165"/>
      <c r="D27" s="381" t="s">
        <v>2961</v>
      </c>
      <c r="E27" s="382"/>
      <c r="F27" s="382"/>
      <c r="G27" s="382"/>
      <c r="H27" s="382"/>
      <c r="I27" s="382"/>
      <c r="J27" s="382"/>
      <c r="K27" s="382"/>
      <c r="L27" s="382"/>
      <c r="M27" s="382"/>
      <c r="N27" s="383"/>
    </row>
    <row r="28" spans="1:14" ht="14.5" x14ac:dyDescent="0.35">
      <c r="A28" s="47"/>
      <c r="B28" s="22"/>
      <c r="C28" s="48"/>
      <c r="D28" s="384"/>
      <c r="E28" s="385"/>
      <c r="F28" s="385"/>
      <c r="G28" s="385"/>
      <c r="H28" s="385"/>
      <c r="I28" s="385"/>
      <c r="J28" s="385"/>
      <c r="K28" s="385"/>
      <c r="L28" s="385"/>
      <c r="M28" s="385"/>
      <c r="N28" s="386"/>
    </row>
    <row r="29" spans="1:14" ht="14.5" x14ac:dyDescent="0.35">
      <c r="A29" s="47"/>
      <c r="B29" s="22"/>
      <c r="C29" s="48"/>
      <c r="D29" s="384"/>
      <c r="E29" s="385"/>
      <c r="F29" s="385"/>
      <c r="G29" s="385"/>
      <c r="H29" s="385"/>
      <c r="I29" s="385"/>
      <c r="J29" s="385"/>
      <c r="K29" s="385"/>
      <c r="L29" s="385"/>
      <c r="M29" s="385"/>
      <c r="N29" s="386"/>
    </row>
    <row r="30" spans="1:14" ht="14.5" x14ac:dyDescent="0.35">
      <c r="A30" s="163" t="s">
        <v>90</v>
      </c>
      <c r="B30" s="164"/>
      <c r="C30" s="165"/>
      <c r="D30" s="366" t="s">
        <v>2958</v>
      </c>
      <c r="E30" s="367"/>
      <c r="F30" s="367"/>
      <c r="G30" s="367"/>
      <c r="H30" s="367"/>
      <c r="I30" s="367"/>
      <c r="J30" s="367"/>
      <c r="K30" s="367"/>
      <c r="L30" s="367"/>
      <c r="M30" s="367"/>
      <c r="N30" s="368"/>
    </row>
    <row r="31" spans="1:14" ht="14.5" x14ac:dyDescent="0.35">
      <c r="A31" s="61"/>
      <c r="B31" s="62"/>
      <c r="C31" s="63"/>
      <c r="D31" s="369"/>
      <c r="E31" s="370"/>
      <c r="F31" s="370"/>
      <c r="G31" s="370"/>
      <c r="H31" s="370"/>
      <c r="I31" s="370"/>
      <c r="J31" s="370"/>
      <c r="K31" s="370"/>
      <c r="L31" s="370"/>
      <c r="M31" s="370"/>
      <c r="N31" s="371"/>
    </row>
    <row r="32" spans="1:14" ht="12.75" customHeight="1" x14ac:dyDescent="0.35">
      <c r="A32" s="189" t="s">
        <v>91</v>
      </c>
      <c r="B32" s="160"/>
      <c r="C32" s="195"/>
      <c r="D32" s="157" t="s">
        <v>92</v>
      </c>
      <c r="E32" s="158"/>
      <c r="F32" s="158"/>
      <c r="G32" s="158"/>
      <c r="H32" s="158"/>
      <c r="I32" s="158"/>
      <c r="J32" s="158"/>
      <c r="K32" s="158"/>
      <c r="L32" s="158"/>
      <c r="M32" s="158"/>
      <c r="N32" s="159"/>
    </row>
    <row r="33" spans="1:14" ht="12.75" customHeight="1" x14ac:dyDescent="0.35">
      <c r="A33" s="187" t="s">
        <v>93</v>
      </c>
      <c r="B33" s="160"/>
      <c r="C33" s="195"/>
      <c r="D33" s="157" t="s">
        <v>94</v>
      </c>
      <c r="E33" s="158"/>
      <c r="F33" s="158"/>
      <c r="G33" s="158"/>
      <c r="H33" s="158"/>
      <c r="I33" s="158"/>
      <c r="J33" s="158"/>
      <c r="K33" s="158"/>
      <c r="L33" s="158"/>
      <c r="M33" s="158"/>
      <c r="N33" s="159"/>
    </row>
    <row r="34" spans="1:14" ht="12.75" customHeight="1" x14ac:dyDescent="0.35">
      <c r="A34" s="390" t="s">
        <v>95</v>
      </c>
      <c r="B34" s="391"/>
      <c r="C34" s="392"/>
      <c r="D34" s="381" t="s">
        <v>96</v>
      </c>
      <c r="E34" s="382"/>
      <c r="F34" s="382"/>
      <c r="G34" s="382"/>
      <c r="H34" s="382"/>
      <c r="I34" s="382"/>
      <c r="J34" s="382"/>
      <c r="K34" s="382"/>
      <c r="L34" s="382"/>
      <c r="M34" s="382"/>
      <c r="N34" s="383"/>
    </row>
    <row r="35" spans="1:14" ht="12.75" customHeight="1" x14ac:dyDescent="0.35">
      <c r="A35" s="393"/>
      <c r="B35" s="394"/>
      <c r="C35" s="395"/>
      <c r="D35" s="387"/>
      <c r="E35" s="388"/>
      <c r="F35" s="388"/>
      <c r="G35" s="388"/>
      <c r="H35" s="388"/>
      <c r="I35" s="388"/>
      <c r="J35" s="388"/>
      <c r="K35" s="388"/>
      <c r="L35" s="388"/>
      <c r="M35" s="388"/>
      <c r="N35" s="389"/>
    </row>
    <row r="36" spans="1:14" ht="12.75" customHeight="1" x14ac:dyDescent="0.35">
      <c r="A36" s="390" t="s">
        <v>97</v>
      </c>
      <c r="B36" s="391"/>
      <c r="C36" s="392"/>
      <c r="D36" s="381" t="s">
        <v>2959</v>
      </c>
      <c r="E36" s="382"/>
      <c r="F36" s="382"/>
      <c r="G36" s="382"/>
      <c r="H36" s="382"/>
      <c r="I36" s="382"/>
      <c r="J36" s="382"/>
      <c r="K36" s="382"/>
      <c r="L36" s="382"/>
      <c r="M36" s="382"/>
      <c r="N36" s="383"/>
    </row>
    <row r="37" spans="1:14" ht="12.75" customHeight="1" x14ac:dyDescent="0.35">
      <c r="A37" s="393"/>
      <c r="B37" s="394"/>
      <c r="C37" s="395"/>
      <c r="D37" s="387"/>
      <c r="E37" s="388"/>
      <c r="F37" s="388"/>
      <c r="G37" s="388"/>
      <c r="H37" s="388"/>
      <c r="I37" s="388"/>
      <c r="J37" s="388"/>
      <c r="K37" s="388"/>
      <c r="L37" s="388"/>
      <c r="M37" s="388"/>
      <c r="N37" s="389"/>
    </row>
    <row r="38" spans="1:14" ht="12.75" customHeight="1" x14ac:dyDescent="0.35">
      <c r="A38" s="166" t="s">
        <v>90</v>
      </c>
      <c r="B38" s="164"/>
      <c r="C38" s="165"/>
      <c r="D38" s="366" t="s">
        <v>2960</v>
      </c>
      <c r="E38" s="367"/>
      <c r="F38" s="367"/>
      <c r="G38" s="367"/>
      <c r="H38" s="367"/>
      <c r="I38" s="367"/>
      <c r="J38" s="367"/>
      <c r="K38" s="367"/>
      <c r="L38" s="367"/>
      <c r="M38" s="367"/>
      <c r="N38" s="368"/>
    </row>
    <row r="39" spans="1:14" ht="12.75" customHeight="1" x14ac:dyDescent="0.35">
      <c r="A39" s="61"/>
      <c r="B39" s="62"/>
      <c r="C39" s="63"/>
      <c r="D39" s="369"/>
      <c r="E39" s="370"/>
      <c r="F39" s="370"/>
      <c r="G39" s="370"/>
      <c r="H39" s="370"/>
      <c r="I39" s="370"/>
      <c r="J39" s="370"/>
      <c r="K39" s="370"/>
      <c r="L39" s="370"/>
      <c r="M39" s="370"/>
      <c r="N39" s="371"/>
    </row>
    <row r="40" spans="1:14" ht="12.75" customHeight="1" x14ac:dyDescent="0.35">
      <c r="A40" s="36"/>
      <c r="B40" s="36"/>
      <c r="C40" s="36"/>
      <c r="D40" s="36"/>
      <c r="E40" s="36"/>
      <c r="F40" s="36"/>
      <c r="G40" s="36"/>
      <c r="H40" s="36"/>
      <c r="I40" s="36"/>
      <c r="J40" s="36"/>
      <c r="K40" s="36"/>
      <c r="L40" s="36"/>
      <c r="M40" s="36"/>
      <c r="N40" s="36"/>
    </row>
    <row r="41" spans="1:14" ht="12.75" hidden="1" customHeight="1" x14ac:dyDescent="0.35">
      <c r="A41" s="36"/>
      <c r="B41" s="36"/>
      <c r="C41" s="36"/>
      <c r="D41" s="36"/>
      <c r="E41" s="36"/>
      <c r="F41" s="36"/>
      <c r="G41" s="36"/>
      <c r="H41" s="36"/>
      <c r="I41" s="36"/>
      <c r="J41" s="36"/>
      <c r="K41" s="36"/>
      <c r="L41" s="36"/>
      <c r="M41" s="36"/>
      <c r="N41" s="36"/>
    </row>
    <row r="42" spans="1:14" ht="12.75" hidden="1" customHeight="1" x14ac:dyDescent="0.35">
      <c r="A42" s="36"/>
      <c r="B42" s="36"/>
      <c r="C42" s="36"/>
      <c r="D42" s="36"/>
      <c r="E42" s="36"/>
      <c r="F42" s="36"/>
      <c r="G42" s="36"/>
      <c r="H42" s="36"/>
      <c r="I42" s="36"/>
      <c r="J42" s="36"/>
      <c r="K42" s="36"/>
      <c r="L42" s="36"/>
      <c r="M42" s="36"/>
      <c r="N42" s="36"/>
    </row>
    <row r="43" spans="1:14" ht="12.75" hidden="1" customHeight="1" x14ac:dyDescent="0.35">
      <c r="A43" s="36"/>
      <c r="B43" s="36"/>
      <c r="C43" s="36"/>
      <c r="D43" s="36"/>
      <c r="E43" s="36"/>
      <c r="F43" s="36"/>
      <c r="G43" s="36"/>
      <c r="H43" s="36"/>
      <c r="I43" s="36"/>
      <c r="J43" s="36"/>
      <c r="K43" s="36"/>
      <c r="L43" s="36"/>
      <c r="M43" s="36"/>
      <c r="N43" s="36"/>
    </row>
    <row r="44" spans="1:14" ht="12.75" hidden="1" customHeight="1" x14ac:dyDescent="0.35">
      <c r="A44" s="36"/>
      <c r="B44" s="36"/>
      <c r="C44" s="36"/>
      <c r="D44" s="36"/>
      <c r="E44" s="36"/>
      <c r="F44" s="36"/>
      <c r="G44" s="36"/>
      <c r="H44" s="36"/>
      <c r="I44" s="36"/>
      <c r="J44" s="36"/>
      <c r="K44" s="36"/>
      <c r="L44" s="36"/>
      <c r="M44" s="36"/>
      <c r="N44" s="36"/>
    </row>
    <row r="45" spans="1:14" ht="12.75" hidden="1" customHeight="1" x14ac:dyDescent="0.35">
      <c r="A45" s="36"/>
      <c r="B45" s="36"/>
      <c r="C45" s="36"/>
      <c r="D45" s="36"/>
      <c r="E45" s="36"/>
      <c r="F45" s="36"/>
      <c r="G45" s="36"/>
      <c r="H45" s="36"/>
      <c r="I45" s="36"/>
      <c r="J45" s="36"/>
      <c r="K45" s="36"/>
      <c r="L45" s="36"/>
      <c r="M45" s="36"/>
      <c r="N45" s="36"/>
    </row>
    <row r="46" spans="1:14" ht="12.75" hidden="1" customHeight="1" x14ac:dyDescent="0.35">
      <c r="A46" s="36"/>
      <c r="B46" s="36"/>
      <c r="C46" s="36"/>
      <c r="D46" s="36"/>
      <c r="E46" s="36"/>
      <c r="F46" s="36"/>
      <c r="G46" s="36"/>
      <c r="H46" s="36"/>
      <c r="I46" s="36"/>
      <c r="J46" s="36"/>
      <c r="K46" s="36"/>
      <c r="L46" s="36"/>
      <c r="M46" s="36"/>
      <c r="N46" s="36"/>
    </row>
    <row r="47" spans="1:14" ht="12.75" hidden="1" customHeight="1" x14ac:dyDescent="0.35">
      <c r="A47" s="36"/>
      <c r="B47" s="36"/>
      <c r="C47" s="36"/>
      <c r="D47" s="36"/>
      <c r="E47" s="36"/>
      <c r="F47" s="36"/>
      <c r="G47" s="36"/>
      <c r="H47" s="36"/>
      <c r="I47" s="36"/>
      <c r="J47" s="36"/>
      <c r="K47" s="36"/>
      <c r="L47" s="36"/>
      <c r="M47" s="36"/>
      <c r="N47" s="36"/>
    </row>
    <row r="48" spans="1:14" ht="12.75" hidden="1" customHeight="1" x14ac:dyDescent="0.35">
      <c r="A48" s="36"/>
      <c r="B48" s="36"/>
      <c r="C48" s="36"/>
      <c r="D48" s="36"/>
      <c r="E48" s="36"/>
      <c r="F48" s="36"/>
      <c r="G48" s="36"/>
      <c r="H48" s="36"/>
      <c r="I48" s="36"/>
      <c r="J48" s="36"/>
      <c r="K48" s="36"/>
      <c r="L48" s="36"/>
      <c r="M48" s="36"/>
      <c r="N48" s="36"/>
    </row>
    <row r="49" spans="1:14" ht="12.75" hidden="1" customHeight="1" x14ac:dyDescent="0.35">
      <c r="A49" s="36"/>
      <c r="B49" s="36"/>
      <c r="C49" s="36"/>
      <c r="D49" s="36"/>
      <c r="E49" s="36"/>
      <c r="F49" s="36"/>
      <c r="G49" s="36"/>
      <c r="H49" s="36"/>
      <c r="I49" s="36"/>
      <c r="J49" s="36"/>
      <c r="K49" s="36"/>
      <c r="L49" s="36"/>
      <c r="M49" s="36"/>
      <c r="N49" s="36"/>
    </row>
    <row r="50" spans="1:14" ht="12.75" hidden="1" customHeight="1" x14ac:dyDescent="0.35">
      <c r="A50" s="36"/>
      <c r="B50" s="36"/>
      <c r="C50" s="36"/>
      <c r="D50" s="36"/>
      <c r="E50" s="36"/>
      <c r="F50" s="36"/>
      <c r="G50" s="36"/>
      <c r="H50" s="36"/>
      <c r="I50" s="36"/>
      <c r="J50" s="36"/>
      <c r="K50" s="36"/>
      <c r="L50" s="36"/>
      <c r="M50" s="36"/>
      <c r="N50" s="36"/>
    </row>
    <row r="51" spans="1:14" ht="12.75" hidden="1" customHeight="1" x14ac:dyDescent="0.35">
      <c r="A51" s="36"/>
      <c r="B51" s="36"/>
      <c r="C51" s="36"/>
      <c r="D51" s="36"/>
      <c r="E51" s="36"/>
      <c r="F51" s="36"/>
      <c r="G51" s="36"/>
      <c r="H51" s="36"/>
      <c r="I51" s="36"/>
      <c r="J51" s="36"/>
      <c r="K51" s="36"/>
      <c r="L51" s="36"/>
      <c r="M51" s="36"/>
      <c r="N51" s="36"/>
    </row>
    <row r="52" spans="1:14" ht="12.75" hidden="1" customHeight="1" x14ac:dyDescent="0.35">
      <c r="A52" s="36"/>
      <c r="B52" s="36"/>
      <c r="C52" s="36"/>
      <c r="D52" s="36"/>
      <c r="E52" s="36"/>
      <c r="F52" s="36"/>
      <c r="G52" s="36"/>
      <c r="H52" s="36"/>
      <c r="I52" s="36"/>
      <c r="J52" s="36"/>
      <c r="K52" s="36"/>
      <c r="L52" s="36"/>
      <c r="M52" s="36"/>
      <c r="N52" s="36"/>
    </row>
    <row r="53" spans="1:14" ht="12.75" hidden="1" customHeight="1" x14ac:dyDescent="0.35">
      <c r="A53" s="36"/>
      <c r="B53" s="36"/>
      <c r="C53" s="36"/>
      <c r="D53" s="36"/>
      <c r="E53" s="36"/>
      <c r="F53" s="36"/>
      <c r="G53" s="36"/>
      <c r="H53" s="36"/>
      <c r="I53" s="36"/>
      <c r="J53" s="36"/>
      <c r="K53" s="36"/>
      <c r="L53" s="36"/>
      <c r="M53" s="36"/>
      <c r="N53" s="36"/>
    </row>
    <row r="54" spans="1:14" ht="12.75" hidden="1" customHeight="1" x14ac:dyDescent="0.35">
      <c r="A54" s="36"/>
      <c r="B54" s="36"/>
      <c r="C54" s="36"/>
      <c r="D54" s="36"/>
      <c r="E54" s="36"/>
      <c r="F54" s="36"/>
      <c r="G54" s="36"/>
      <c r="H54" s="36"/>
      <c r="I54" s="36"/>
      <c r="J54" s="36"/>
      <c r="K54" s="36"/>
      <c r="L54" s="36"/>
      <c r="M54" s="36"/>
      <c r="N54" s="36"/>
    </row>
  </sheetData>
  <mergeCells count="9">
    <mergeCell ref="D38:N39"/>
    <mergeCell ref="A3:N3"/>
    <mergeCell ref="D10:N11"/>
    <mergeCell ref="D27:N29"/>
    <mergeCell ref="D36:N37"/>
    <mergeCell ref="A36:C37"/>
    <mergeCell ref="D34:N35"/>
    <mergeCell ref="A34:C35"/>
    <mergeCell ref="D30:N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56C3-BA4B-414D-A066-84DFF400DD78}">
  <sheetPr filterMode="1">
    <tabColor theme="9" tint="-0.249977111117893"/>
  </sheetPr>
  <dimension ref="A1:WWH136"/>
  <sheetViews>
    <sheetView tabSelected="1" zoomScaleNormal="100" workbookViewId="0">
      <pane xSplit="1" ySplit="2" topLeftCell="E5" activePane="bottomRight" state="frozen"/>
      <selection pane="topRight" activeCell="B1" sqref="B1"/>
      <selection pane="bottomLeft" activeCell="A3" sqref="A3"/>
      <selection pane="bottomRight" activeCell="L5" sqref="L5"/>
    </sheetView>
  </sheetViews>
  <sheetFormatPr defaultColWidth="0" defaultRowHeight="12.5" zeroHeight="1" x14ac:dyDescent="0.25"/>
  <cols>
    <col min="1" max="1" width="19.54296875" style="199" customWidth="1"/>
    <col min="2" max="2" width="8.7265625" style="199" customWidth="1"/>
    <col min="3" max="3" width="18.453125" style="199" bestFit="1" customWidth="1"/>
    <col min="4" max="4" width="14.7265625" style="199" bestFit="1" customWidth="1"/>
    <col min="5" max="5" width="39.1796875" style="199" customWidth="1"/>
    <col min="6" max="6" width="41.26953125" style="199" customWidth="1"/>
    <col min="7" max="7" width="50.453125" style="199" customWidth="1"/>
    <col min="8" max="8" width="41.26953125" style="199" customWidth="1"/>
    <col min="9" max="9" width="17.26953125" style="199" customWidth="1"/>
    <col min="10" max="10" width="9.7265625" style="199" customWidth="1"/>
    <col min="11" max="11" width="33.7265625" style="199" hidden="1" customWidth="1"/>
    <col min="12" max="12" width="32.26953125" style="199" customWidth="1"/>
    <col min="13" max="13" width="16.1796875" style="199" customWidth="1"/>
    <col min="14" max="14" width="16.453125" style="199" customWidth="1"/>
    <col min="15" max="15" width="48" style="199" customWidth="1"/>
    <col min="16" max="16" width="2.453125" style="199" customWidth="1"/>
    <col min="17" max="17" width="15.7265625" style="199" customWidth="1"/>
    <col min="18" max="18" width="21.26953125" style="199" customWidth="1"/>
    <col min="19" max="20" width="49.453125" style="199" customWidth="1"/>
    <col min="21" max="21" width="50.7265625" style="199" customWidth="1"/>
    <col min="22" max="22" width="42.7265625" style="199" hidden="1" customWidth="1"/>
    <col min="23" max="23" width="53" style="199" hidden="1" customWidth="1"/>
    <col min="24" max="24" width="5.26953125" style="199" hidden="1" customWidth="1"/>
    <col min="25" max="25" width="4.26953125" style="199" hidden="1" customWidth="1"/>
    <col min="26" max="26" width="3.7265625" style="199" hidden="1" customWidth="1"/>
    <col min="27" max="27" width="2.7265625" style="200" hidden="1" customWidth="1"/>
    <col min="28" max="28" width="21.54296875" style="199" hidden="1" customWidth="1"/>
    <col min="29" max="29" width="2.54296875" style="199" customWidth="1"/>
    <col min="30" max="257" width="18.7265625" style="199" hidden="1"/>
    <col min="258" max="258" width="11.26953125" style="199" hidden="1"/>
    <col min="259" max="259" width="7.26953125" style="199" hidden="1"/>
    <col min="260" max="260" width="18.453125" style="199" hidden="1"/>
    <col min="261" max="261" width="14.7265625" style="199" hidden="1"/>
    <col min="262" max="262" width="27.54296875" style="199" hidden="1"/>
    <col min="263" max="263" width="31.54296875" style="199" hidden="1"/>
    <col min="264" max="264" width="34.7265625" style="199" hidden="1"/>
    <col min="265" max="265" width="20.26953125" style="199" hidden="1"/>
    <col min="266" max="266" width="17.26953125" style="199" hidden="1"/>
    <col min="267" max="267" width="9.7265625" style="199" hidden="1"/>
    <col min="268" max="268" width="20.26953125" style="199" hidden="1"/>
    <col min="269" max="269" width="18.54296875" style="199" hidden="1"/>
    <col min="270" max="270" width="15.26953125" style="199" hidden="1"/>
    <col min="271" max="271" width="16.453125" style="199" hidden="1"/>
    <col min="272" max="272" width="48" style="199" hidden="1"/>
    <col min="273" max="273" width="5.26953125" style="199" hidden="1"/>
    <col min="274" max="274" width="15.7265625" style="199" hidden="1"/>
    <col min="275" max="275" width="21.26953125" style="199" hidden="1"/>
    <col min="276" max="276" width="49.453125" style="199" hidden="1"/>
    <col min="277" max="277" width="43" style="199" hidden="1"/>
    <col min="278" max="278" width="46.7265625" style="199" hidden="1"/>
    <col min="279" max="279" width="58.453125" style="199" hidden="1"/>
    <col min="280" max="513" width="18.7265625" style="199" hidden="1"/>
    <col min="514" max="514" width="11.26953125" style="199" hidden="1"/>
    <col min="515" max="515" width="7.26953125" style="199" hidden="1"/>
    <col min="516" max="516" width="18.453125" style="199" hidden="1"/>
    <col min="517" max="517" width="14.7265625" style="199" hidden="1"/>
    <col min="518" max="518" width="27.54296875" style="199" hidden="1"/>
    <col min="519" max="519" width="31.54296875" style="199" hidden="1"/>
    <col min="520" max="520" width="34.7265625" style="199" hidden="1"/>
    <col min="521" max="521" width="20.26953125" style="199" hidden="1"/>
    <col min="522" max="522" width="17.26953125" style="199" hidden="1"/>
    <col min="523" max="523" width="9.7265625" style="199" hidden="1"/>
    <col min="524" max="524" width="20.26953125" style="199" hidden="1"/>
    <col min="525" max="525" width="18.54296875" style="199" hidden="1"/>
    <col min="526" max="526" width="15.26953125" style="199" hidden="1"/>
    <col min="527" max="527" width="16.453125" style="199" hidden="1"/>
    <col min="528" max="528" width="48" style="199" hidden="1"/>
    <col min="529" max="529" width="5.26953125" style="199" hidden="1"/>
    <col min="530" max="530" width="15.7265625" style="199" hidden="1"/>
    <col min="531" max="531" width="21.26953125" style="199" hidden="1"/>
    <col min="532" max="532" width="49.453125" style="199" hidden="1"/>
    <col min="533" max="533" width="43" style="199" hidden="1"/>
    <col min="534" max="534" width="46.7265625" style="199" hidden="1"/>
    <col min="535" max="535" width="58.453125" style="199" hidden="1"/>
    <col min="536" max="769" width="18.7265625" style="199" hidden="1"/>
    <col min="770" max="770" width="11.26953125" style="199" hidden="1"/>
    <col min="771" max="771" width="7.26953125" style="199" hidden="1"/>
    <col min="772" max="772" width="18.453125" style="199" hidden="1"/>
    <col min="773" max="773" width="14.7265625" style="199" hidden="1"/>
    <col min="774" max="774" width="27.54296875" style="199" hidden="1"/>
    <col min="775" max="775" width="31.54296875" style="199" hidden="1"/>
    <col min="776" max="776" width="34.7265625" style="199" hidden="1"/>
    <col min="777" max="777" width="20.26953125" style="199" hidden="1"/>
    <col min="778" max="778" width="17.26953125" style="199" hidden="1"/>
    <col min="779" max="779" width="9.7265625" style="199" hidden="1"/>
    <col min="780" max="780" width="20.26953125" style="199" hidden="1"/>
    <col min="781" max="781" width="18.54296875" style="199" hidden="1"/>
    <col min="782" max="782" width="15.26953125" style="199" hidden="1"/>
    <col min="783" max="783" width="16.453125" style="199" hidden="1"/>
    <col min="784" max="784" width="48" style="199" hidden="1"/>
    <col min="785" max="785" width="5.26953125" style="199" hidden="1"/>
    <col min="786" max="786" width="15.7265625" style="199" hidden="1"/>
    <col min="787" max="787" width="21.26953125" style="199" hidden="1"/>
    <col min="788" max="788" width="49.453125" style="199" hidden="1"/>
    <col min="789" max="789" width="43" style="199" hidden="1"/>
    <col min="790" max="790" width="46.7265625" style="199" hidden="1"/>
    <col min="791" max="791" width="58.453125" style="199" hidden="1"/>
    <col min="792" max="1025" width="18.7265625" style="199" hidden="1"/>
    <col min="1026" max="1026" width="11.26953125" style="199" hidden="1"/>
    <col min="1027" max="1027" width="7.26953125" style="199" hidden="1"/>
    <col min="1028" max="1028" width="18.453125" style="199" hidden="1"/>
    <col min="1029" max="1029" width="14.7265625" style="199" hidden="1"/>
    <col min="1030" max="1030" width="27.54296875" style="199" hidden="1"/>
    <col min="1031" max="1031" width="31.54296875" style="199" hidden="1"/>
    <col min="1032" max="1032" width="34.7265625" style="199" hidden="1"/>
    <col min="1033" max="1033" width="20.26953125" style="199" hidden="1"/>
    <col min="1034" max="1034" width="17.26953125" style="199" hidden="1"/>
    <col min="1035" max="1035" width="9.7265625" style="199" hidden="1"/>
    <col min="1036" max="1036" width="20.26953125" style="199" hidden="1"/>
    <col min="1037" max="1037" width="18.54296875" style="199" hidden="1"/>
    <col min="1038" max="1038" width="15.26953125" style="199" hidden="1"/>
    <col min="1039" max="1039" width="16.453125" style="199" hidden="1"/>
    <col min="1040" max="1040" width="48" style="199" hidden="1"/>
    <col min="1041" max="1041" width="5.26953125" style="199" hidden="1"/>
    <col min="1042" max="1042" width="15.7265625" style="199" hidden="1"/>
    <col min="1043" max="1043" width="21.26953125" style="199" hidden="1"/>
    <col min="1044" max="1044" width="49.453125" style="199" hidden="1"/>
    <col min="1045" max="1045" width="43" style="199" hidden="1"/>
    <col min="1046" max="1046" width="46.7265625" style="199" hidden="1"/>
    <col min="1047" max="1047" width="58.453125" style="199" hidden="1"/>
    <col min="1048" max="1281" width="18.7265625" style="199" hidden="1"/>
    <col min="1282" max="1282" width="11.26953125" style="199" hidden="1"/>
    <col min="1283" max="1283" width="7.26953125" style="199" hidden="1"/>
    <col min="1284" max="1284" width="18.453125" style="199" hidden="1"/>
    <col min="1285" max="1285" width="14.7265625" style="199" hidden="1"/>
    <col min="1286" max="1286" width="27.54296875" style="199" hidden="1"/>
    <col min="1287" max="1287" width="31.54296875" style="199" hidden="1"/>
    <col min="1288" max="1288" width="34.7265625" style="199" hidden="1"/>
    <col min="1289" max="1289" width="20.26953125" style="199" hidden="1"/>
    <col min="1290" max="1290" width="17.26953125" style="199" hidden="1"/>
    <col min="1291" max="1291" width="9.7265625" style="199" hidden="1"/>
    <col min="1292" max="1292" width="20.26953125" style="199" hidden="1"/>
    <col min="1293" max="1293" width="18.54296875" style="199" hidden="1"/>
    <col min="1294" max="1294" width="15.26953125" style="199" hidden="1"/>
    <col min="1295" max="1295" width="16.453125" style="199" hidden="1"/>
    <col min="1296" max="1296" width="48" style="199" hidden="1"/>
    <col min="1297" max="1297" width="5.26953125" style="199" hidden="1"/>
    <col min="1298" max="1298" width="15.7265625" style="199" hidden="1"/>
    <col min="1299" max="1299" width="21.26953125" style="199" hidden="1"/>
    <col min="1300" max="1300" width="49.453125" style="199" hidden="1"/>
    <col min="1301" max="1301" width="43" style="199" hidden="1"/>
    <col min="1302" max="1302" width="46.7265625" style="199" hidden="1"/>
    <col min="1303" max="1303" width="58.453125" style="199" hidden="1"/>
    <col min="1304" max="1537" width="18.7265625" style="199" hidden="1"/>
    <col min="1538" max="1538" width="11.26953125" style="199" hidden="1"/>
    <col min="1539" max="1539" width="7.26953125" style="199" hidden="1"/>
    <col min="1540" max="1540" width="18.453125" style="199" hidden="1"/>
    <col min="1541" max="1541" width="14.7265625" style="199" hidden="1"/>
    <col min="1542" max="1542" width="27.54296875" style="199" hidden="1"/>
    <col min="1543" max="1543" width="31.54296875" style="199" hidden="1"/>
    <col min="1544" max="1544" width="34.7265625" style="199" hidden="1"/>
    <col min="1545" max="1545" width="20.26953125" style="199" hidden="1"/>
    <col min="1546" max="1546" width="17.26953125" style="199" hidden="1"/>
    <col min="1547" max="1547" width="9.7265625" style="199" hidden="1"/>
    <col min="1548" max="1548" width="20.26953125" style="199" hidden="1"/>
    <col min="1549" max="1549" width="18.54296875" style="199" hidden="1"/>
    <col min="1550" max="1550" width="15.26953125" style="199" hidden="1"/>
    <col min="1551" max="1551" width="16.453125" style="199" hidden="1"/>
    <col min="1552" max="1552" width="48" style="199" hidden="1"/>
    <col min="1553" max="1553" width="5.26953125" style="199" hidden="1"/>
    <col min="1554" max="1554" width="15.7265625" style="199" hidden="1"/>
    <col min="1555" max="1555" width="21.26953125" style="199" hidden="1"/>
    <col min="1556" max="1556" width="49.453125" style="199" hidden="1"/>
    <col min="1557" max="1557" width="43" style="199" hidden="1"/>
    <col min="1558" max="1558" width="46.7265625" style="199" hidden="1"/>
    <col min="1559" max="1559" width="58.453125" style="199" hidden="1"/>
    <col min="1560" max="1793" width="18.7265625" style="199" hidden="1"/>
    <col min="1794" max="1794" width="11.26953125" style="199" hidden="1"/>
    <col min="1795" max="1795" width="7.26953125" style="199" hidden="1"/>
    <col min="1796" max="1796" width="18.453125" style="199" hidden="1"/>
    <col min="1797" max="1797" width="14.7265625" style="199" hidden="1"/>
    <col min="1798" max="1798" width="27.54296875" style="199" hidden="1"/>
    <col min="1799" max="1799" width="31.54296875" style="199" hidden="1"/>
    <col min="1800" max="1800" width="34.7265625" style="199" hidden="1"/>
    <col min="1801" max="1801" width="20.26953125" style="199" hidden="1"/>
    <col min="1802" max="1802" width="17.26953125" style="199" hidden="1"/>
    <col min="1803" max="1803" width="9.7265625" style="199" hidden="1"/>
    <col min="1804" max="1804" width="20.26953125" style="199" hidden="1"/>
    <col min="1805" max="1805" width="18.54296875" style="199" hidden="1"/>
    <col min="1806" max="1806" width="15.26953125" style="199" hidden="1"/>
    <col min="1807" max="1807" width="16.453125" style="199" hidden="1"/>
    <col min="1808" max="1808" width="48" style="199" hidden="1"/>
    <col min="1809" max="1809" width="5.26953125" style="199" hidden="1"/>
    <col min="1810" max="1810" width="15.7265625" style="199" hidden="1"/>
    <col min="1811" max="1811" width="21.26953125" style="199" hidden="1"/>
    <col min="1812" max="1812" width="49.453125" style="199" hidden="1"/>
    <col min="1813" max="1813" width="43" style="199" hidden="1"/>
    <col min="1814" max="1814" width="46.7265625" style="199" hidden="1"/>
    <col min="1815" max="1815" width="58.453125" style="199" hidden="1"/>
    <col min="1816" max="2049" width="18.7265625" style="199" hidden="1"/>
    <col min="2050" max="2050" width="11.26953125" style="199" hidden="1"/>
    <col min="2051" max="2051" width="7.26953125" style="199" hidden="1"/>
    <col min="2052" max="2052" width="18.453125" style="199" hidden="1"/>
    <col min="2053" max="2053" width="14.7265625" style="199" hidden="1"/>
    <col min="2054" max="2054" width="27.54296875" style="199" hidden="1"/>
    <col min="2055" max="2055" width="31.54296875" style="199" hidden="1"/>
    <col min="2056" max="2056" width="34.7265625" style="199" hidden="1"/>
    <col min="2057" max="2057" width="20.26953125" style="199" hidden="1"/>
    <col min="2058" max="2058" width="17.26953125" style="199" hidden="1"/>
    <col min="2059" max="2059" width="9.7265625" style="199" hidden="1"/>
    <col min="2060" max="2060" width="20.26953125" style="199" hidden="1"/>
    <col min="2061" max="2061" width="18.54296875" style="199" hidden="1"/>
    <col min="2062" max="2062" width="15.26953125" style="199" hidden="1"/>
    <col min="2063" max="2063" width="16.453125" style="199" hidden="1"/>
    <col min="2064" max="2064" width="48" style="199" hidden="1"/>
    <col min="2065" max="2065" width="5.26953125" style="199" hidden="1"/>
    <col min="2066" max="2066" width="15.7265625" style="199" hidden="1"/>
    <col min="2067" max="2067" width="21.26953125" style="199" hidden="1"/>
    <col min="2068" max="2068" width="49.453125" style="199" hidden="1"/>
    <col min="2069" max="2069" width="43" style="199" hidden="1"/>
    <col min="2070" max="2070" width="46.7265625" style="199" hidden="1"/>
    <col min="2071" max="2071" width="58.453125" style="199" hidden="1"/>
    <col min="2072" max="2305" width="18.7265625" style="199" hidden="1"/>
    <col min="2306" max="2306" width="11.26953125" style="199" hidden="1"/>
    <col min="2307" max="2307" width="7.26953125" style="199" hidden="1"/>
    <col min="2308" max="2308" width="18.453125" style="199" hidden="1"/>
    <col min="2309" max="2309" width="14.7265625" style="199" hidden="1"/>
    <col min="2310" max="2310" width="27.54296875" style="199" hidden="1"/>
    <col min="2311" max="2311" width="31.54296875" style="199" hidden="1"/>
    <col min="2312" max="2312" width="34.7265625" style="199" hidden="1"/>
    <col min="2313" max="2313" width="20.26953125" style="199" hidden="1"/>
    <col min="2314" max="2314" width="17.26953125" style="199" hidden="1"/>
    <col min="2315" max="2315" width="9.7265625" style="199" hidden="1"/>
    <col min="2316" max="2316" width="20.26953125" style="199" hidden="1"/>
    <col min="2317" max="2317" width="18.54296875" style="199" hidden="1"/>
    <col min="2318" max="2318" width="15.26953125" style="199" hidden="1"/>
    <col min="2319" max="2319" width="16.453125" style="199" hidden="1"/>
    <col min="2320" max="2320" width="48" style="199" hidden="1"/>
    <col min="2321" max="2321" width="5.26953125" style="199" hidden="1"/>
    <col min="2322" max="2322" width="15.7265625" style="199" hidden="1"/>
    <col min="2323" max="2323" width="21.26953125" style="199" hidden="1"/>
    <col min="2324" max="2324" width="49.453125" style="199" hidden="1"/>
    <col min="2325" max="2325" width="43" style="199" hidden="1"/>
    <col min="2326" max="2326" width="46.7265625" style="199" hidden="1"/>
    <col min="2327" max="2327" width="58.453125" style="199" hidden="1"/>
    <col min="2328" max="2561" width="18.7265625" style="199" hidden="1"/>
    <col min="2562" max="2562" width="11.26953125" style="199" hidden="1"/>
    <col min="2563" max="2563" width="7.26953125" style="199" hidden="1"/>
    <col min="2564" max="2564" width="18.453125" style="199" hidden="1"/>
    <col min="2565" max="2565" width="14.7265625" style="199" hidden="1"/>
    <col min="2566" max="2566" width="27.54296875" style="199" hidden="1"/>
    <col min="2567" max="2567" width="31.54296875" style="199" hidden="1"/>
    <col min="2568" max="2568" width="34.7265625" style="199" hidden="1"/>
    <col min="2569" max="2569" width="20.26953125" style="199" hidden="1"/>
    <col min="2570" max="2570" width="17.26953125" style="199" hidden="1"/>
    <col min="2571" max="2571" width="9.7265625" style="199" hidden="1"/>
    <col min="2572" max="2572" width="20.26953125" style="199" hidden="1"/>
    <col min="2573" max="2573" width="18.54296875" style="199" hidden="1"/>
    <col min="2574" max="2574" width="15.26953125" style="199" hidden="1"/>
    <col min="2575" max="2575" width="16.453125" style="199" hidden="1"/>
    <col min="2576" max="2576" width="48" style="199" hidden="1"/>
    <col min="2577" max="2577" width="5.26953125" style="199" hidden="1"/>
    <col min="2578" max="2578" width="15.7265625" style="199" hidden="1"/>
    <col min="2579" max="2579" width="21.26953125" style="199" hidden="1"/>
    <col min="2580" max="2580" width="49.453125" style="199" hidden="1"/>
    <col min="2581" max="2581" width="43" style="199" hidden="1"/>
    <col min="2582" max="2582" width="46.7265625" style="199" hidden="1"/>
    <col min="2583" max="2583" width="58.453125" style="199" hidden="1"/>
    <col min="2584" max="2817" width="18.7265625" style="199" hidden="1"/>
    <col min="2818" max="2818" width="11.26953125" style="199" hidden="1"/>
    <col min="2819" max="2819" width="7.26953125" style="199" hidden="1"/>
    <col min="2820" max="2820" width="18.453125" style="199" hidden="1"/>
    <col min="2821" max="2821" width="14.7265625" style="199" hidden="1"/>
    <col min="2822" max="2822" width="27.54296875" style="199" hidden="1"/>
    <col min="2823" max="2823" width="31.54296875" style="199" hidden="1"/>
    <col min="2824" max="2824" width="34.7265625" style="199" hidden="1"/>
    <col min="2825" max="2825" width="20.26953125" style="199" hidden="1"/>
    <col min="2826" max="2826" width="17.26953125" style="199" hidden="1"/>
    <col min="2827" max="2827" width="9.7265625" style="199" hidden="1"/>
    <col min="2828" max="2828" width="20.26953125" style="199" hidden="1"/>
    <col min="2829" max="2829" width="18.54296875" style="199" hidden="1"/>
    <col min="2830" max="2830" width="15.26953125" style="199" hidden="1"/>
    <col min="2831" max="2831" width="16.453125" style="199" hidden="1"/>
    <col min="2832" max="2832" width="48" style="199" hidden="1"/>
    <col min="2833" max="2833" width="5.26953125" style="199" hidden="1"/>
    <col min="2834" max="2834" width="15.7265625" style="199" hidden="1"/>
    <col min="2835" max="2835" width="21.26953125" style="199" hidden="1"/>
    <col min="2836" max="2836" width="49.453125" style="199" hidden="1"/>
    <col min="2837" max="2837" width="43" style="199" hidden="1"/>
    <col min="2838" max="2838" width="46.7265625" style="199" hidden="1"/>
    <col min="2839" max="2839" width="58.453125" style="199" hidden="1"/>
    <col min="2840" max="3073" width="18.7265625" style="199" hidden="1"/>
    <col min="3074" max="3074" width="11.26953125" style="199" hidden="1"/>
    <col min="3075" max="3075" width="7.26953125" style="199" hidden="1"/>
    <col min="3076" max="3076" width="18.453125" style="199" hidden="1"/>
    <col min="3077" max="3077" width="14.7265625" style="199" hidden="1"/>
    <col min="3078" max="3078" width="27.54296875" style="199" hidden="1"/>
    <col min="3079" max="3079" width="31.54296875" style="199" hidden="1"/>
    <col min="3080" max="3080" width="34.7265625" style="199" hidden="1"/>
    <col min="3081" max="3081" width="20.26953125" style="199" hidden="1"/>
    <col min="3082" max="3082" width="17.26953125" style="199" hidden="1"/>
    <col min="3083" max="3083" width="9.7265625" style="199" hidden="1"/>
    <col min="3084" max="3084" width="20.26953125" style="199" hidden="1"/>
    <col min="3085" max="3085" width="18.54296875" style="199" hidden="1"/>
    <col min="3086" max="3086" width="15.26953125" style="199" hidden="1"/>
    <col min="3087" max="3087" width="16.453125" style="199" hidden="1"/>
    <col min="3088" max="3088" width="48" style="199" hidden="1"/>
    <col min="3089" max="3089" width="5.26953125" style="199" hidden="1"/>
    <col min="3090" max="3090" width="15.7265625" style="199" hidden="1"/>
    <col min="3091" max="3091" width="21.26953125" style="199" hidden="1"/>
    <col min="3092" max="3092" width="49.453125" style="199" hidden="1"/>
    <col min="3093" max="3093" width="43" style="199" hidden="1"/>
    <col min="3094" max="3094" width="46.7265625" style="199" hidden="1"/>
    <col min="3095" max="3095" width="58.453125" style="199" hidden="1"/>
    <col min="3096" max="3329" width="18.7265625" style="199" hidden="1"/>
    <col min="3330" max="3330" width="11.26953125" style="199" hidden="1"/>
    <col min="3331" max="3331" width="7.26953125" style="199" hidden="1"/>
    <col min="3332" max="3332" width="18.453125" style="199" hidden="1"/>
    <col min="3333" max="3333" width="14.7265625" style="199" hidden="1"/>
    <col min="3334" max="3334" width="27.54296875" style="199" hidden="1"/>
    <col min="3335" max="3335" width="31.54296875" style="199" hidden="1"/>
    <col min="3336" max="3336" width="34.7265625" style="199" hidden="1"/>
    <col min="3337" max="3337" width="20.26953125" style="199" hidden="1"/>
    <col min="3338" max="3338" width="17.26953125" style="199" hidden="1"/>
    <col min="3339" max="3339" width="9.7265625" style="199" hidden="1"/>
    <col min="3340" max="3340" width="20.26953125" style="199" hidden="1"/>
    <col min="3341" max="3341" width="18.54296875" style="199" hidden="1"/>
    <col min="3342" max="3342" width="15.26953125" style="199" hidden="1"/>
    <col min="3343" max="3343" width="16.453125" style="199" hidden="1"/>
    <col min="3344" max="3344" width="48" style="199" hidden="1"/>
    <col min="3345" max="3345" width="5.26953125" style="199" hidden="1"/>
    <col min="3346" max="3346" width="15.7265625" style="199" hidden="1"/>
    <col min="3347" max="3347" width="21.26953125" style="199" hidden="1"/>
    <col min="3348" max="3348" width="49.453125" style="199" hidden="1"/>
    <col min="3349" max="3349" width="43" style="199" hidden="1"/>
    <col min="3350" max="3350" width="46.7265625" style="199" hidden="1"/>
    <col min="3351" max="3351" width="58.453125" style="199" hidden="1"/>
    <col min="3352" max="3585" width="18.7265625" style="199" hidden="1"/>
    <col min="3586" max="3586" width="11.26953125" style="199" hidden="1"/>
    <col min="3587" max="3587" width="7.26953125" style="199" hidden="1"/>
    <col min="3588" max="3588" width="18.453125" style="199" hidden="1"/>
    <col min="3589" max="3589" width="14.7265625" style="199" hidden="1"/>
    <col min="3590" max="3590" width="27.54296875" style="199" hidden="1"/>
    <col min="3591" max="3591" width="31.54296875" style="199" hidden="1"/>
    <col min="3592" max="3592" width="34.7265625" style="199" hidden="1"/>
    <col min="3593" max="3593" width="20.26953125" style="199" hidden="1"/>
    <col min="3594" max="3594" width="17.26953125" style="199" hidden="1"/>
    <col min="3595" max="3595" width="9.7265625" style="199" hidden="1"/>
    <col min="3596" max="3596" width="20.26953125" style="199" hidden="1"/>
    <col min="3597" max="3597" width="18.54296875" style="199" hidden="1"/>
    <col min="3598" max="3598" width="15.26953125" style="199" hidden="1"/>
    <col min="3599" max="3599" width="16.453125" style="199" hidden="1"/>
    <col min="3600" max="3600" width="48" style="199" hidden="1"/>
    <col min="3601" max="3601" width="5.26953125" style="199" hidden="1"/>
    <col min="3602" max="3602" width="15.7265625" style="199" hidden="1"/>
    <col min="3603" max="3603" width="21.26953125" style="199" hidden="1"/>
    <col min="3604" max="3604" width="49.453125" style="199" hidden="1"/>
    <col min="3605" max="3605" width="43" style="199" hidden="1"/>
    <col min="3606" max="3606" width="46.7265625" style="199" hidden="1"/>
    <col min="3607" max="3607" width="58.453125" style="199" hidden="1"/>
    <col min="3608" max="3841" width="18.7265625" style="199" hidden="1"/>
    <col min="3842" max="3842" width="11.26953125" style="199" hidden="1"/>
    <col min="3843" max="3843" width="7.26953125" style="199" hidden="1"/>
    <col min="3844" max="3844" width="18.453125" style="199" hidden="1"/>
    <col min="3845" max="3845" width="14.7265625" style="199" hidden="1"/>
    <col min="3846" max="3846" width="27.54296875" style="199" hidden="1"/>
    <col min="3847" max="3847" width="31.54296875" style="199" hidden="1"/>
    <col min="3848" max="3848" width="34.7265625" style="199" hidden="1"/>
    <col min="3849" max="3849" width="20.26953125" style="199" hidden="1"/>
    <col min="3850" max="3850" width="17.26953125" style="199" hidden="1"/>
    <col min="3851" max="3851" width="9.7265625" style="199" hidden="1"/>
    <col min="3852" max="3852" width="20.26953125" style="199" hidden="1"/>
    <col min="3853" max="3853" width="18.54296875" style="199" hidden="1"/>
    <col min="3854" max="3854" width="15.26953125" style="199" hidden="1"/>
    <col min="3855" max="3855" width="16.453125" style="199" hidden="1"/>
    <col min="3856" max="3856" width="48" style="199" hidden="1"/>
    <col min="3857" max="3857" width="5.26953125" style="199" hidden="1"/>
    <col min="3858" max="3858" width="15.7265625" style="199" hidden="1"/>
    <col min="3859" max="3859" width="21.26953125" style="199" hidden="1"/>
    <col min="3860" max="3860" width="49.453125" style="199" hidden="1"/>
    <col min="3861" max="3861" width="43" style="199" hidden="1"/>
    <col min="3862" max="3862" width="46.7265625" style="199" hidden="1"/>
    <col min="3863" max="3863" width="58.453125" style="199" hidden="1"/>
    <col min="3864" max="4097" width="18.7265625" style="199" hidden="1"/>
    <col min="4098" max="4098" width="11.26953125" style="199" hidden="1"/>
    <col min="4099" max="4099" width="7.26953125" style="199" hidden="1"/>
    <col min="4100" max="4100" width="18.453125" style="199" hidden="1"/>
    <col min="4101" max="4101" width="14.7265625" style="199" hidden="1"/>
    <col min="4102" max="4102" width="27.54296875" style="199" hidden="1"/>
    <col min="4103" max="4103" width="31.54296875" style="199" hidden="1"/>
    <col min="4104" max="4104" width="34.7265625" style="199" hidden="1"/>
    <col min="4105" max="4105" width="20.26953125" style="199" hidden="1"/>
    <col min="4106" max="4106" width="17.26953125" style="199" hidden="1"/>
    <col min="4107" max="4107" width="9.7265625" style="199" hidden="1"/>
    <col min="4108" max="4108" width="20.26953125" style="199" hidden="1"/>
    <col min="4109" max="4109" width="18.54296875" style="199" hidden="1"/>
    <col min="4110" max="4110" width="15.26953125" style="199" hidden="1"/>
    <col min="4111" max="4111" width="16.453125" style="199" hidden="1"/>
    <col min="4112" max="4112" width="48" style="199" hidden="1"/>
    <col min="4113" max="4113" width="5.26953125" style="199" hidden="1"/>
    <col min="4114" max="4114" width="15.7265625" style="199" hidden="1"/>
    <col min="4115" max="4115" width="21.26953125" style="199" hidden="1"/>
    <col min="4116" max="4116" width="49.453125" style="199" hidden="1"/>
    <col min="4117" max="4117" width="43" style="199" hidden="1"/>
    <col min="4118" max="4118" width="46.7265625" style="199" hidden="1"/>
    <col min="4119" max="4119" width="58.453125" style="199" hidden="1"/>
    <col min="4120" max="4353" width="18.7265625" style="199" hidden="1"/>
    <col min="4354" max="4354" width="11.26953125" style="199" hidden="1"/>
    <col min="4355" max="4355" width="7.26953125" style="199" hidden="1"/>
    <col min="4356" max="4356" width="18.453125" style="199" hidden="1"/>
    <col min="4357" max="4357" width="14.7265625" style="199" hidden="1"/>
    <col min="4358" max="4358" width="27.54296875" style="199" hidden="1"/>
    <col min="4359" max="4359" width="31.54296875" style="199" hidden="1"/>
    <col min="4360" max="4360" width="34.7265625" style="199" hidden="1"/>
    <col min="4361" max="4361" width="20.26953125" style="199" hidden="1"/>
    <col min="4362" max="4362" width="17.26953125" style="199" hidden="1"/>
    <col min="4363" max="4363" width="9.7265625" style="199" hidden="1"/>
    <col min="4364" max="4364" width="20.26953125" style="199" hidden="1"/>
    <col min="4365" max="4365" width="18.54296875" style="199" hidden="1"/>
    <col min="4366" max="4366" width="15.26953125" style="199" hidden="1"/>
    <col min="4367" max="4367" width="16.453125" style="199" hidden="1"/>
    <col min="4368" max="4368" width="48" style="199" hidden="1"/>
    <col min="4369" max="4369" width="5.26953125" style="199" hidden="1"/>
    <col min="4370" max="4370" width="15.7265625" style="199" hidden="1"/>
    <col min="4371" max="4371" width="21.26953125" style="199" hidden="1"/>
    <col min="4372" max="4372" width="49.453125" style="199" hidden="1"/>
    <col min="4373" max="4373" width="43" style="199" hidden="1"/>
    <col min="4374" max="4374" width="46.7265625" style="199" hidden="1"/>
    <col min="4375" max="4375" width="58.453125" style="199" hidden="1"/>
    <col min="4376" max="4609" width="18.7265625" style="199" hidden="1"/>
    <col min="4610" max="4610" width="11.26953125" style="199" hidden="1"/>
    <col min="4611" max="4611" width="7.26953125" style="199" hidden="1"/>
    <col min="4612" max="4612" width="18.453125" style="199" hidden="1"/>
    <col min="4613" max="4613" width="14.7265625" style="199" hidden="1"/>
    <col min="4614" max="4614" width="27.54296875" style="199" hidden="1"/>
    <col min="4615" max="4615" width="31.54296875" style="199" hidden="1"/>
    <col min="4616" max="4616" width="34.7265625" style="199" hidden="1"/>
    <col min="4617" max="4617" width="20.26953125" style="199" hidden="1"/>
    <col min="4618" max="4618" width="17.26953125" style="199" hidden="1"/>
    <col min="4619" max="4619" width="9.7265625" style="199" hidden="1"/>
    <col min="4620" max="4620" width="20.26953125" style="199" hidden="1"/>
    <col min="4621" max="4621" width="18.54296875" style="199" hidden="1"/>
    <col min="4622" max="4622" width="15.26953125" style="199" hidden="1"/>
    <col min="4623" max="4623" width="16.453125" style="199" hidden="1"/>
    <col min="4624" max="4624" width="48" style="199" hidden="1"/>
    <col min="4625" max="4625" width="5.26953125" style="199" hidden="1"/>
    <col min="4626" max="4626" width="15.7265625" style="199" hidden="1"/>
    <col min="4627" max="4627" width="21.26953125" style="199" hidden="1"/>
    <col min="4628" max="4628" width="49.453125" style="199" hidden="1"/>
    <col min="4629" max="4629" width="43" style="199" hidden="1"/>
    <col min="4630" max="4630" width="46.7265625" style="199" hidden="1"/>
    <col min="4631" max="4631" width="58.453125" style="199" hidden="1"/>
    <col min="4632" max="4865" width="18.7265625" style="199" hidden="1"/>
    <col min="4866" max="4866" width="11.26953125" style="199" hidden="1"/>
    <col min="4867" max="4867" width="7.26953125" style="199" hidden="1"/>
    <col min="4868" max="4868" width="18.453125" style="199" hidden="1"/>
    <col min="4869" max="4869" width="14.7265625" style="199" hidden="1"/>
    <col min="4870" max="4870" width="27.54296875" style="199" hidden="1"/>
    <col min="4871" max="4871" width="31.54296875" style="199" hidden="1"/>
    <col min="4872" max="4872" width="34.7265625" style="199" hidden="1"/>
    <col min="4873" max="4873" width="20.26953125" style="199" hidden="1"/>
    <col min="4874" max="4874" width="17.26953125" style="199" hidden="1"/>
    <col min="4875" max="4875" width="9.7265625" style="199" hidden="1"/>
    <col min="4876" max="4876" width="20.26953125" style="199" hidden="1"/>
    <col min="4877" max="4877" width="18.54296875" style="199" hidden="1"/>
    <col min="4878" max="4878" width="15.26953125" style="199" hidden="1"/>
    <col min="4879" max="4879" width="16.453125" style="199" hidden="1"/>
    <col min="4880" max="4880" width="48" style="199" hidden="1"/>
    <col min="4881" max="4881" width="5.26953125" style="199" hidden="1"/>
    <col min="4882" max="4882" width="15.7265625" style="199" hidden="1"/>
    <col min="4883" max="4883" width="21.26953125" style="199" hidden="1"/>
    <col min="4884" max="4884" width="49.453125" style="199" hidden="1"/>
    <col min="4885" max="4885" width="43" style="199" hidden="1"/>
    <col min="4886" max="4886" width="46.7265625" style="199" hidden="1"/>
    <col min="4887" max="4887" width="58.453125" style="199" hidden="1"/>
    <col min="4888" max="5121" width="18.7265625" style="199" hidden="1"/>
    <col min="5122" max="5122" width="11.26953125" style="199" hidden="1"/>
    <col min="5123" max="5123" width="7.26953125" style="199" hidden="1"/>
    <col min="5124" max="5124" width="18.453125" style="199" hidden="1"/>
    <col min="5125" max="5125" width="14.7265625" style="199" hidden="1"/>
    <col min="5126" max="5126" width="27.54296875" style="199" hidden="1"/>
    <col min="5127" max="5127" width="31.54296875" style="199" hidden="1"/>
    <col min="5128" max="5128" width="34.7265625" style="199" hidden="1"/>
    <col min="5129" max="5129" width="20.26953125" style="199" hidden="1"/>
    <col min="5130" max="5130" width="17.26953125" style="199" hidden="1"/>
    <col min="5131" max="5131" width="9.7265625" style="199" hidden="1"/>
    <col min="5132" max="5132" width="20.26953125" style="199" hidden="1"/>
    <col min="5133" max="5133" width="18.54296875" style="199" hidden="1"/>
    <col min="5134" max="5134" width="15.26953125" style="199" hidden="1"/>
    <col min="5135" max="5135" width="16.453125" style="199" hidden="1"/>
    <col min="5136" max="5136" width="48" style="199" hidden="1"/>
    <col min="5137" max="5137" width="5.26953125" style="199" hidden="1"/>
    <col min="5138" max="5138" width="15.7265625" style="199" hidden="1"/>
    <col min="5139" max="5139" width="21.26953125" style="199" hidden="1"/>
    <col min="5140" max="5140" width="49.453125" style="199" hidden="1"/>
    <col min="5141" max="5141" width="43" style="199" hidden="1"/>
    <col min="5142" max="5142" width="46.7265625" style="199" hidden="1"/>
    <col min="5143" max="5143" width="58.453125" style="199" hidden="1"/>
    <col min="5144" max="5377" width="18.7265625" style="199" hidden="1"/>
    <col min="5378" max="5378" width="11.26953125" style="199" hidden="1"/>
    <col min="5379" max="5379" width="7.26953125" style="199" hidden="1"/>
    <col min="5380" max="5380" width="18.453125" style="199" hidden="1"/>
    <col min="5381" max="5381" width="14.7265625" style="199" hidden="1"/>
    <col min="5382" max="5382" width="27.54296875" style="199" hidden="1"/>
    <col min="5383" max="5383" width="31.54296875" style="199" hidden="1"/>
    <col min="5384" max="5384" width="34.7265625" style="199" hidden="1"/>
    <col min="5385" max="5385" width="20.26953125" style="199" hidden="1"/>
    <col min="5386" max="5386" width="17.26953125" style="199" hidden="1"/>
    <col min="5387" max="5387" width="9.7265625" style="199" hidden="1"/>
    <col min="5388" max="5388" width="20.26953125" style="199" hidden="1"/>
    <col min="5389" max="5389" width="18.54296875" style="199" hidden="1"/>
    <col min="5390" max="5390" width="15.26953125" style="199" hidden="1"/>
    <col min="5391" max="5391" width="16.453125" style="199" hidden="1"/>
    <col min="5392" max="5392" width="48" style="199" hidden="1"/>
    <col min="5393" max="5393" width="5.26953125" style="199" hidden="1"/>
    <col min="5394" max="5394" width="15.7265625" style="199" hidden="1"/>
    <col min="5395" max="5395" width="21.26953125" style="199" hidden="1"/>
    <col min="5396" max="5396" width="49.453125" style="199" hidden="1"/>
    <col min="5397" max="5397" width="43" style="199" hidden="1"/>
    <col min="5398" max="5398" width="46.7265625" style="199" hidden="1"/>
    <col min="5399" max="5399" width="58.453125" style="199" hidden="1"/>
    <col min="5400" max="5633" width="18.7265625" style="199" hidden="1"/>
    <col min="5634" max="5634" width="11.26953125" style="199" hidden="1"/>
    <col min="5635" max="5635" width="7.26953125" style="199" hidden="1"/>
    <col min="5636" max="5636" width="18.453125" style="199" hidden="1"/>
    <col min="5637" max="5637" width="14.7265625" style="199" hidden="1"/>
    <col min="5638" max="5638" width="27.54296875" style="199" hidden="1"/>
    <col min="5639" max="5639" width="31.54296875" style="199" hidden="1"/>
    <col min="5640" max="5640" width="34.7265625" style="199" hidden="1"/>
    <col min="5641" max="5641" width="20.26953125" style="199" hidden="1"/>
    <col min="5642" max="5642" width="17.26953125" style="199" hidden="1"/>
    <col min="5643" max="5643" width="9.7265625" style="199" hidden="1"/>
    <col min="5644" max="5644" width="20.26953125" style="199" hidden="1"/>
    <col min="5645" max="5645" width="18.54296875" style="199" hidden="1"/>
    <col min="5646" max="5646" width="15.26953125" style="199" hidden="1"/>
    <col min="5647" max="5647" width="16.453125" style="199" hidden="1"/>
    <col min="5648" max="5648" width="48" style="199" hidden="1"/>
    <col min="5649" max="5649" width="5.26953125" style="199" hidden="1"/>
    <col min="5650" max="5650" width="15.7265625" style="199" hidden="1"/>
    <col min="5651" max="5651" width="21.26953125" style="199" hidden="1"/>
    <col min="5652" max="5652" width="49.453125" style="199" hidden="1"/>
    <col min="5653" max="5653" width="43" style="199" hidden="1"/>
    <col min="5654" max="5654" width="46.7265625" style="199" hidden="1"/>
    <col min="5655" max="5655" width="58.453125" style="199" hidden="1"/>
    <col min="5656" max="5889" width="18.7265625" style="199" hidden="1"/>
    <col min="5890" max="5890" width="11.26953125" style="199" hidden="1"/>
    <col min="5891" max="5891" width="7.26953125" style="199" hidden="1"/>
    <col min="5892" max="5892" width="18.453125" style="199" hidden="1"/>
    <col min="5893" max="5893" width="14.7265625" style="199" hidden="1"/>
    <col min="5894" max="5894" width="27.54296875" style="199" hidden="1"/>
    <col min="5895" max="5895" width="31.54296875" style="199" hidden="1"/>
    <col min="5896" max="5896" width="34.7265625" style="199" hidden="1"/>
    <col min="5897" max="5897" width="20.26953125" style="199" hidden="1"/>
    <col min="5898" max="5898" width="17.26953125" style="199" hidden="1"/>
    <col min="5899" max="5899" width="9.7265625" style="199" hidden="1"/>
    <col min="5900" max="5900" width="20.26953125" style="199" hidden="1"/>
    <col min="5901" max="5901" width="18.54296875" style="199" hidden="1"/>
    <col min="5902" max="5902" width="15.26953125" style="199" hidden="1"/>
    <col min="5903" max="5903" width="16.453125" style="199" hidden="1"/>
    <col min="5904" max="5904" width="48" style="199" hidden="1"/>
    <col min="5905" max="5905" width="5.26953125" style="199" hidden="1"/>
    <col min="5906" max="5906" width="15.7265625" style="199" hidden="1"/>
    <col min="5907" max="5907" width="21.26953125" style="199" hidden="1"/>
    <col min="5908" max="5908" width="49.453125" style="199" hidden="1"/>
    <col min="5909" max="5909" width="43" style="199" hidden="1"/>
    <col min="5910" max="5910" width="46.7265625" style="199" hidden="1"/>
    <col min="5911" max="5911" width="58.453125" style="199" hidden="1"/>
    <col min="5912" max="6145" width="18.7265625" style="199" hidden="1"/>
    <col min="6146" max="6146" width="11.26953125" style="199" hidden="1"/>
    <col min="6147" max="6147" width="7.26953125" style="199" hidden="1"/>
    <col min="6148" max="6148" width="18.453125" style="199" hidden="1"/>
    <col min="6149" max="6149" width="14.7265625" style="199" hidden="1"/>
    <col min="6150" max="6150" width="27.54296875" style="199" hidden="1"/>
    <col min="6151" max="6151" width="31.54296875" style="199" hidden="1"/>
    <col min="6152" max="6152" width="34.7265625" style="199" hidden="1"/>
    <col min="6153" max="6153" width="20.26953125" style="199" hidden="1"/>
    <col min="6154" max="6154" width="17.26953125" style="199" hidden="1"/>
    <col min="6155" max="6155" width="9.7265625" style="199" hidden="1"/>
    <col min="6156" max="6156" width="20.26953125" style="199" hidden="1"/>
    <col min="6157" max="6157" width="18.54296875" style="199" hidden="1"/>
    <col min="6158" max="6158" width="15.26953125" style="199" hidden="1"/>
    <col min="6159" max="6159" width="16.453125" style="199" hidden="1"/>
    <col min="6160" max="6160" width="48" style="199" hidden="1"/>
    <col min="6161" max="6161" width="5.26953125" style="199" hidden="1"/>
    <col min="6162" max="6162" width="15.7265625" style="199" hidden="1"/>
    <col min="6163" max="6163" width="21.26953125" style="199" hidden="1"/>
    <col min="6164" max="6164" width="49.453125" style="199" hidden="1"/>
    <col min="6165" max="6165" width="43" style="199" hidden="1"/>
    <col min="6166" max="6166" width="46.7265625" style="199" hidden="1"/>
    <col min="6167" max="6167" width="58.453125" style="199" hidden="1"/>
    <col min="6168" max="6401" width="18.7265625" style="199" hidden="1"/>
    <col min="6402" max="6402" width="11.26953125" style="199" hidden="1"/>
    <col min="6403" max="6403" width="7.26953125" style="199" hidden="1"/>
    <col min="6404" max="6404" width="18.453125" style="199" hidden="1"/>
    <col min="6405" max="6405" width="14.7265625" style="199" hidden="1"/>
    <col min="6406" max="6406" width="27.54296875" style="199" hidden="1"/>
    <col min="6407" max="6407" width="31.54296875" style="199" hidden="1"/>
    <col min="6408" max="6408" width="34.7265625" style="199" hidden="1"/>
    <col min="6409" max="6409" width="20.26953125" style="199" hidden="1"/>
    <col min="6410" max="6410" width="17.26953125" style="199" hidden="1"/>
    <col min="6411" max="6411" width="9.7265625" style="199" hidden="1"/>
    <col min="6412" max="6412" width="20.26953125" style="199" hidden="1"/>
    <col min="6413" max="6413" width="18.54296875" style="199" hidden="1"/>
    <col min="6414" max="6414" width="15.26953125" style="199" hidden="1"/>
    <col min="6415" max="6415" width="16.453125" style="199" hidden="1"/>
    <col min="6416" max="6416" width="48" style="199" hidden="1"/>
    <col min="6417" max="6417" width="5.26953125" style="199" hidden="1"/>
    <col min="6418" max="6418" width="15.7265625" style="199" hidden="1"/>
    <col min="6419" max="6419" width="21.26953125" style="199" hidden="1"/>
    <col min="6420" max="6420" width="49.453125" style="199" hidden="1"/>
    <col min="6421" max="6421" width="43" style="199" hidden="1"/>
    <col min="6422" max="6422" width="46.7265625" style="199" hidden="1"/>
    <col min="6423" max="6423" width="58.453125" style="199" hidden="1"/>
    <col min="6424" max="6657" width="18.7265625" style="199" hidden="1"/>
    <col min="6658" max="6658" width="11.26953125" style="199" hidden="1"/>
    <col min="6659" max="6659" width="7.26953125" style="199" hidden="1"/>
    <col min="6660" max="6660" width="18.453125" style="199" hidden="1"/>
    <col min="6661" max="6661" width="14.7265625" style="199" hidden="1"/>
    <col min="6662" max="6662" width="27.54296875" style="199" hidden="1"/>
    <col min="6663" max="6663" width="31.54296875" style="199" hidden="1"/>
    <col min="6664" max="6664" width="34.7265625" style="199" hidden="1"/>
    <col min="6665" max="6665" width="20.26953125" style="199" hidden="1"/>
    <col min="6666" max="6666" width="17.26953125" style="199" hidden="1"/>
    <col min="6667" max="6667" width="9.7265625" style="199" hidden="1"/>
    <col min="6668" max="6668" width="20.26953125" style="199" hidden="1"/>
    <col min="6669" max="6669" width="18.54296875" style="199" hidden="1"/>
    <col min="6670" max="6670" width="15.26953125" style="199" hidden="1"/>
    <col min="6671" max="6671" width="16.453125" style="199" hidden="1"/>
    <col min="6672" max="6672" width="48" style="199" hidden="1"/>
    <col min="6673" max="6673" width="5.26953125" style="199" hidden="1"/>
    <col min="6674" max="6674" width="15.7265625" style="199" hidden="1"/>
    <col min="6675" max="6675" width="21.26953125" style="199" hidden="1"/>
    <col min="6676" max="6676" width="49.453125" style="199" hidden="1"/>
    <col min="6677" max="6677" width="43" style="199" hidden="1"/>
    <col min="6678" max="6678" width="46.7265625" style="199" hidden="1"/>
    <col min="6679" max="6679" width="58.453125" style="199" hidden="1"/>
    <col min="6680" max="6913" width="18.7265625" style="199" hidden="1"/>
    <col min="6914" max="6914" width="11.26953125" style="199" hidden="1"/>
    <col min="6915" max="6915" width="7.26953125" style="199" hidden="1"/>
    <col min="6916" max="6916" width="18.453125" style="199" hidden="1"/>
    <col min="6917" max="6917" width="14.7265625" style="199" hidden="1"/>
    <col min="6918" max="6918" width="27.54296875" style="199" hidden="1"/>
    <col min="6919" max="6919" width="31.54296875" style="199" hidden="1"/>
    <col min="6920" max="6920" width="34.7265625" style="199" hidden="1"/>
    <col min="6921" max="6921" width="20.26953125" style="199" hidden="1"/>
    <col min="6922" max="6922" width="17.26953125" style="199" hidden="1"/>
    <col min="6923" max="6923" width="9.7265625" style="199" hidden="1"/>
    <col min="6924" max="6924" width="20.26953125" style="199" hidden="1"/>
    <col min="6925" max="6925" width="18.54296875" style="199" hidden="1"/>
    <col min="6926" max="6926" width="15.26953125" style="199" hidden="1"/>
    <col min="6927" max="6927" width="16.453125" style="199" hidden="1"/>
    <col min="6928" max="6928" width="48" style="199" hidden="1"/>
    <col min="6929" max="6929" width="5.26953125" style="199" hidden="1"/>
    <col min="6930" max="6930" width="15.7265625" style="199" hidden="1"/>
    <col min="6931" max="6931" width="21.26953125" style="199" hidden="1"/>
    <col min="6932" max="6932" width="49.453125" style="199" hidden="1"/>
    <col min="6933" max="6933" width="43" style="199" hidden="1"/>
    <col min="6934" max="6934" width="46.7265625" style="199" hidden="1"/>
    <col min="6935" max="6935" width="58.453125" style="199" hidden="1"/>
    <col min="6936" max="7169" width="18.7265625" style="199" hidden="1"/>
    <col min="7170" max="7170" width="11.26953125" style="199" hidden="1"/>
    <col min="7171" max="7171" width="7.26953125" style="199" hidden="1"/>
    <col min="7172" max="7172" width="18.453125" style="199" hidden="1"/>
    <col min="7173" max="7173" width="14.7265625" style="199" hidden="1"/>
    <col min="7174" max="7174" width="27.54296875" style="199" hidden="1"/>
    <col min="7175" max="7175" width="31.54296875" style="199" hidden="1"/>
    <col min="7176" max="7176" width="34.7265625" style="199" hidden="1"/>
    <col min="7177" max="7177" width="20.26953125" style="199" hidden="1"/>
    <col min="7178" max="7178" width="17.26953125" style="199" hidden="1"/>
    <col min="7179" max="7179" width="9.7265625" style="199" hidden="1"/>
    <col min="7180" max="7180" width="20.26953125" style="199" hidden="1"/>
    <col min="7181" max="7181" width="18.54296875" style="199" hidden="1"/>
    <col min="7182" max="7182" width="15.26953125" style="199" hidden="1"/>
    <col min="7183" max="7183" width="16.453125" style="199" hidden="1"/>
    <col min="7184" max="7184" width="48" style="199" hidden="1"/>
    <col min="7185" max="7185" width="5.26953125" style="199" hidden="1"/>
    <col min="7186" max="7186" width="15.7265625" style="199" hidden="1"/>
    <col min="7187" max="7187" width="21.26953125" style="199" hidden="1"/>
    <col min="7188" max="7188" width="49.453125" style="199" hidden="1"/>
    <col min="7189" max="7189" width="43" style="199" hidden="1"/>
    <col min="7190" max="7190" width="46.7265625" style="199" hidden="1"/>
    <col min="7191" max="7191" width="58.453125" style="199" hidden="1"/>
    <col min="7192" max="7425" width="18.7265625" style="199" hidden="1"/>
    <col min="7426" max="7426" width="11.26953125" style="199" hidden="1"/>
    <col min="7427" max="7427" width="7.26953125" style="199" hidden="1"/>
    <col min="7428" max="7428" width="18.453125" style="199" hidden="1"/>
    <col min="7429" max="7429" width="14.7265625" style="199" hidden="1"/>
    <col min="7430" max="7430" width="27.54296875" style="199" hidden="1"/>
    <col min="7431" max="7431" width="31.54296875" style="199" hidden="1"/>
    <col min="7432" max="7432" width="34.7265625" style="199" hidden="1"/>
    <col min="7433" max="7433" width="20.26953125" style="199" hidden="1"/>
    <col min="7434" max="7434" width="17.26953125" style="199" hidden="1"/>
    <col min="7435" max="7435" width="9.7265625" style="199" hidden="1"/>
    <col min="7436" max="7436" width="20.26953125" style="199" hidden="1"/>
    <col min="7437" max="7437" width="18.54296875" style="199" hidden="1"/>
    <col min="7438" max="7438" width="15.26953125" style="199" hidden="1"/>
    <col min="7439" max="7439" width="16.453125" style="199" hidden="1"/>
    <col min="7440" max="7440" width="48" style="199" hidden="1"/>
    <col min="7441" max="7441" width="5.26953125" style="199" hidden="1"/>
    <col min="7442" max="7442" width="15.7265625" style="199" hidden="1"/>
    <col min="7443" max="7443" width="21.26953125" style="199" hidden="1"/>
    <col min="7444" max="7444" width="49.453125" style="199" hidden="1"/>
    <col min="7445" max="7445" width="43" style="199" hidden="1"/>
    <col min="7446" max="7446" width="46.7265625" style="199" hidden="1"/>
    <col min="7447" max="7447" width="58.453125" style="199" hidden="1"/>
    <col min="7448" max="7681" width="18.7265625" style="199" hidden="1"/>
    <col min="7682" max="7682" width="11.26953125" style="199" hidden="1"/>
    <col min="7683" max="7683" width="7.26953125" style="199" hidden="1"/>
    <col min="7684" max="7684" width="18.453125" style="199" hidden="1"/>
    <col min="7685" max="7685" width="14.7265625" style="199" hidden="1"/>
    <col min="7686" max="7686" width="27.54296875" style="199" hidden="1"/>
    <col min="7687" max="7687" width="31.54296875" style="199" hidden="1"/>
    <col min="7688" max="7688" width="34.7265625" style="199" hidden="1"/>
    <col min="7689" max="7689" width="20.26953125" style="199" hidden="1"/>
    <col min="7690" max="7690" width="17.26953125" style="199" hidden="1"/>
    <col min="7691" max="7691" width="9.7265625" style="199" hidden="1"/>
    <col min="7692" max="7692" width="20.26953125" style="199" hidden="1"/>
    <col min="7693" max="7693" width="18.54296875" style="199" hidden="1"/>
    <col min="7694" max="7694" width="15.26953125" style="199" hidden="1"/>
    <col min="7695" max="7695" width="16.453125" style="199" hidden="1"/>
    <col min="7696" max="7696" width="48" style="199" hidden="1"/>
    <col min="7697" max="7697" width="5.26953125" style="199" hidden="1"/>
    <col min="7698" max="7698" width="15.7265625" style="199" hidden="1"/>
    <col min="7699" max="7699" width="21.26953125" style="199" hidden="1"/>
    <col min="7700" max="7700" width="49.453125" style="199" hidden="1"/>
    <col min="7701" max="7701" width="43" style="199" hidden="1"/>
    <col min="7702" max="7702" width="46.7265625" style="199" hidden="1"/>
    <col min="7703" max="7703" width="58.453125" style="199" hidden="1"/>
    <col min="7704" max="7937" width="18.7265625" style="199" hidden="1"/>
    <col min="7938" max="7938" width="11.26953125" style="199" hidden="1"/>
    <col min="7939" max="7939" width="7.26953125" style="199" hidden="1"/>
    <col min="7940" max="7940" width="18.453125" style="199" hidden="1"/>
    <col min="7941" max="7941" width="14.7265625" style="199" hidden="1"/>
    <col min="7942" max="7942" width="27.54296875" style="199" hidden="1"/>
    <col min="7943" max="7943" width="31.54296875" style="199" hidden="1"/>
    <col min="7944" max="7944" width="34.7265625" style="199" hidden="1"/>
    <col min="7945" max="7945" width="20.26953125" style="199" hidden="1"/>
    <col min="7946" max="7946" width="17.26953125" style="199" hidden="1"/>
    <col min="7947" max="7947" width="9.7265625" style="199" hidden="1"/>
    <col min="7948" max="7948" width="20.26953125" style="199" hidden="1"/>
    <col min="7949" max="7949" width="18.54296875" style="199" hidden="1"/>
    <col min="7950" max="7950" width="15.26953125" style="199" hidden="1"/>
    <col min="7951" max="7951" width="16.453125" style="199" hidden="1"/>
    <col min="7952" max="7952" width="48" style="199" hidden="1"/>
    <col min="7953" max="7953" width="5.26953125" style="199" hidden="1"/>
    <col min="7954" max="7954" width="15.7265625" style="199" hidden="1"/>
    <col min="7955" max="7955" width="21.26953125" style="199" hidden="1"/>
    <col min="7956" max="7956" width="49.453125" style="199" hidden="1"/>
    <col min="7957" max="7957" width="43" style="199" hidden="1"/>
    <col min="7958" max="7958" width="46.7265625" style="199" hidden="1"/>
    <col min="7959" max="7959" width="58.453125" style="199" hidden="1"/>
    <col min="7960" max="8193" width="18.7265625" style="199" hidden="1"/>
    <col min="8194" max="8194" width="11.26953125" style="199" hidden="1"/>
    <col min="8195" max="8195" width="7.26953125" style="199" hidden="1"/>
    <col min="8196" max="8196" width="18.453125" style="199" hidden="1"/>
    <col min="8197" max="8197" width="14.7265625" style="199" hidden="1"/>
    <col min="8198" max="8198" width="27.54296875" style="199" hidden="1"/>
    <col min="8199" max="8199" width="31.54296875" style="199" hidden="1"/>
    <col min="8200" max="8200" width="34.7265625" style="199" hidden="1"/>
    <col min="8201" max="8201" width="20.26953125" style="199" hidden="1"/>
    <col min="8202" max="8202" width="17.26953125" style="199" hidden="1"/>
    <col min="8203" max="8203" width="9.7265625" style="199" hidden="1"/>
    <col min="8204" max="8204" width="20.26953125" style="199" hidden="1"/>
    <col min="8205" max="8205" width="18.54296875" style="199" hidden="1"/>
    <col min="8206" max="8206" width="15.26953125" style="199" hidden="1"/>
    <col min="8207" max="8207" width="16.453125" style="199" hidden="1"/>
    <col min="8208" max="8208" width="48" style="199" hidden="1"/>
    <col min="8209" max="8209" width="5.26953125" style="199" hidden="1"/>
    <col min="8210" max="8210" width="15.7265625" style="199" hidden="1"/>
    <col min="8211" max="8211" width="21.26953125" style="199" hidden="1"/>
    <col min="8212" max="8212" width="49.453125" style="199" hidden="1"/>
    <col min="8213" max="8213" width="43" style="199" hidden="1"/>
    <col min="8214" max="8214" width="46.7265625" style="199" hidden="1"/>
    <col min="8215" max="8215" width="58.453125" style="199" hidden="1"/>
    <col min="8216" max="8449" width="18.7265625" style="199" hidden="1"/>
    <col min="8450" max="8450" width="11.26953125" style="199" hidden="1"/>
    <col min="8451" max="8451" width="7.26953125" style="199" hidden="1"/>
    <col min="8452" max="8452" width="18.453125" style="199" hidden="1"/>
    <col min="8453" max="8453" width="14.7265625" style="199" hidden="1"/>
    <col min="8454" max="8454" width="27.54296875" style="199" hidden="1"/>
    <col min="8455" max="8455" width="31.54296875" style="199" hidden="1"/>
    <col min="8456" max="8456" width="34.7265625" style="199" hidden="1"/>
    <col min="8457" max="8457" width="20.26953125" style="199" hidden="1"/>
    <col min="8458" max="8458" width="17.26953125" style="199" hidden="1"/>
    <col min="8459" max="8459" width="9.7265625" style="199" hidden="1"/>
    <col min="8460" max="8460" width="20.26953125" style="199" hidden="1"/>
    <col min="8461" max="8461" width="18.54296875" style="199" hidden="1"/>
    <col min="8462" max="8462" width="15.26953125" style="199" hidden="1"/>
    <col min="8463" max="8463" width="16.453125" style="199" hidden="1"/>
    <col min="8464" max="8464" width="48" style="199" hidden="1"/>
    <col min="8465" max="8465" width="5.26953125" style="199" hidden="1"/>
    <col min="8466" max="8466" width="15.7265625" style="199" hidden="1"/>
    <col min="8467" max="8467" width="21.26953125" style="199" hidden="1"/>
    <col min="8468" max="8468" width="49.453125" style="199" hidden="1"/>
    <col min="8469" max="8469" width="43" style="199" hidden="1"/>
    <col min="8470" max="8470" width="46.7265625" style="199" hidden="1"/>
    <col min="8471" max="8471" width="58.453125" style="199" hidden="1"/>
    <col min="8472" max="8705" width="18.7265625" style="199" hidden="1"/>
    <col min="8706" max="8706" width="11.26953125" style="199" hidden="1"/>
    <col min="8707" max="8707" width="7.26953125" style="199" hidden="1"/>
    <col min="8708" max="8708" width="18.453125" style="199" hidden="1"/>
    <col min="8709" max="8709" width="14.7265625" style="199" hidden="1"/>
    <col min="8710" max="8710" width="27.54296875" style="199" hidden="1"/>
    <col min="8711" max="8711" width="31.54296875" style="199" hidden="1"/>
    <col min="8712" max="8712" width="34.7265625" style="199" hidden="1"/>
    <col min="8713" max="8713" width="20.26953125" style="199" hidden="1"/>
    <col min="8714" max="8714" width="17.26953125" style="199" hidden="1"/>
    <col min="8715" max="8715" width="9.7265625" style="199" hidden="1"/>
    <col min="8716" max="8716" width="20.26953125" style="199" hidden="1"/>
    <col min="8717" max="8717" width="18.54296875" style="199" hidden="1"/>
    <col min="8718" max="8718" width="15.26953125" style="199" hidden="1"/>
    <col min="8719" max="8719" width="16.453125" style="199" hidden="1"/>
    <col min="8720" max="8720" width="48" style="199" hidden="1"/>
    <col min="8721" max="8721" width="5.26953125" style="199" hidden="1"/>
    <col min="8722" max="8722" width="15.7265625" style="199" hidden="1"/>
    <col min="8723" max="8723" width="21.26953125" style="199" hidden="1"/>
    <col min="8724" max="8724" width="49.453125" style="199" hidden="1"/>
    <col min="8725" max="8725" width="43" style="199" hidden="1"/>
    <col min="8726" max="8726" width="46.7265625" style="199" hidden="1"/>
    <col min="8727" max="8727" width="58.453125" style="199" hidden="1"/>
    <col min="8728" max="8961" width="18.7265625" style="199" hidden="1"/>
    <col min="8962" max="8962" width="11.26953125" style="199" hidden="1"/>
    <col min="8963" max="8963" width="7.26953125" style="199" hidden="1"/>
    <col min="8964" max="8964" width="18.453125" style="199" hidden="1"/>
    <col min="8965" max="8965" width="14.7265625" style="199" hidden="1"/>
    <col min="8966" max="8966" width="27.54296875" style="199" hidden="1"/>
    <col min="8967" max="8967" width="31.54296875" style="199" hidden="1"/>
    <col min="8968" max="8968" width="34.7265625" style="199" hidden="1"/>
    <col min="8969" max="8969" width="20.26953125" style="199" hidden="1"/>
    <col min="8970" max="8970" width="17.26953125" style="199" hidden="1"/>
    <col min="8971" max="8971" width="9.7265625" style="199" hidden="1"/>
    <col min="8972" max="8972" width="20.26953125" style="199" hidden="1"/>
    <col min="8973" max="8973" width="18.54296875" style="199" hidden="1"/>
    <col min="8974" max="8974" width="15.26953125" style="199" hidden="1"/>
    <col min="8975" max="8975" width="16.453125" style="199" hidden="1"/>
    <col min="8976" max="8976" width="48" style="199" hidden="1"/>
    <col min="8977" max="8977" width="5.26953125" style="199" hidden="1"/>
    <col min="8978" max="8978" width="15.7265625" style="199" hidden="1"/>
    <col min="8979" max="8979" width="21.26953125" style="199" hidden="1"/>
    <col min="8980" max="8980" width="49.453125" style="199" hidden="1"/>
    <col min="8981" max="8981" width="43" style="199" hidden="1"/>
    <col min="8982" max="8982" width="46.7265625" style="199" hidden="1"/>
    <col min="8983" max="8983" width="58.453125" style="199" hidden="1"/>
    <col min="8984" max="9217" width="18.7265625" style="199" hidden="1"/>
    <col min="9218" max="9218" width="11.26953125" style="199" hidden="1"/>
    <col min="9219" max="9219" width="7.26953125" style="199" hidden="1"/>
    <col min="9220" max="9220" width="18.453125" style="199" hidden="1"/>
    <col min="9221" max="9221" width="14.7265625" style="199" hidden="1"/>
    <col min="9222" max="9222" width="27.54296875" style="199" hidden="1"/>
    <col min="9223" max="9223" width="31.54296875" style="199" hidden="1"/>
    <col min="9224" max="9224" width="34.7265625" style="199" hidden="1"/>
    <col min="9225" max="9225" width="20.26953125" style="199" hidden="1"/>
    <col min="9226" max="9226" width="17.26953125" style="199" hidden="1"/>
    <col min="9227" max="9227" width="9.7265625" style="199" hidden="1"/>
    <col min="9228" max="9228" width="20.26953125" style="199" hidden="1"/>
    <col min="9229" max="9229" width="18.54296875" style="199" hidden="1"/>
    <col min="9230" max="9230" width="15.26953125" style="199" hidden="1"/>
    <col min="9231" max="9231" width="16.453125" style="199" hidden="1"/>
    <col min="9232" max="9232" width="48" style="199" hidden="1"/>
    <col min="9233" max="9233" width="5.26953125" style="199" hidden="1"/>
    <col min="9234" max="9234" width="15.7265625" style="199" hidden="1"/>
    <col min="9235" max="9235" width="21.26953125" style="199" hidden="1"/>
    <col min="9236" max="9236" width="49.453125" style="199" hidden="1"/>
    <col min="9237" max="9237" width="43" style="199" hidden="1"/>
    <col min="9238" max="9238" width="46.7265625" style="199" hidden="1"/>
    <col min="9239" max="9239" width="58.453125" style="199" hidden="1"/>
    <col min="9240" max="9473" width="18.7265625" style="199" hidden="1"/>
    <col min="9474" max="9474" width="11.26953125" style="199" hidden="1"/>
    <col min="9475" max="9475" width="7.26953125" style="199" hidden="1"/>
    <col min="9476" max="9476" width="18.453125" style="199" hidden="1"/>
    <col min="9477" max="9477" width="14.7265625" style="199" hidden="1"/>
    <col min="9478" max="9478" width="27.54296875" style="199" hidden="1"/>
    <col min="9479" max="9479" width="31.54296875" style="199" hidden="1"/>
    <col min="9480" max="9480" width="34.7265625" style="199" hidden="1"/>
    <col min="9481" max="9481" width="20.26953125" style="199" hidden="1"/>
    <col min="9482" max="9482" width="17.26953125" style="199" hidden="1"/>
    <col min="9483" max="9483" width="9.7265625" style="199" hidden="1"/>
    <col min="9484" max="9484" width="20.26953125" style="199" hidden="1"/>
    <col min="9485" max="9485" width="18.54296875" style="199" hidden="1"/>
    <col min="9486" max="9486" width="15.26953125" style="199" hidden="1"/>
    <col min="9487" max="9487" width="16.453125" style="199" hidden="1"/>
    <col min="9488" max="9488" width="48" style="199" hidden="1"/>
    <col min="9489" max="9489" width="5.26953125" style="199" hidden="1"/>
    <col min="9490" max="9490" width="15.7265625" style="199" hidden="1"/>
    <col min="9491" max="9491" width="21.26953125" style="199" hidden="1"/>
    <col min="9492" max="9492" width="49.453125" style="199" hidden="1"/>
    <col min="9493" max="9493" width="43" style="199" hidden="1"/>
    <col min="9494" max="9494" width="46.7265625" style="199" hidden="1"/>
    <col min="9495" max="9495" width="58.453125" style="199" hidden="1"/>
    <col min="9496" max="9729" width="18.7265625" style="199" hidden="1"/>
    <col min="9730" max="9730" width="11.26953125" style="199" hidden="1"/>
    <col min="9731" max="9731" width="7.26953125" style="199" hidden="1"/>
    <col min="9732" max="9732" width="18.453125" style="199" hidden="1"/>
    <col min="9733" max="9733" width="14.7265625" style="199" hidden="1"/>
    <col min="9734" max="9734" width="27.54296875" style="199" hidden="1"/>
    <col min="9735" max="9735" width="31.54296875" style="199" hidden="1"/>
    <col min="9736" max="9736" width="34.7265625" style="199" hidden="1"/>
    <col min="9737" max="9737" width="20.26953125" style="199" hidden="1"/>
    <col min="9738" max="9738" width="17.26953125" style="199" hidden="1"/>
    <col min="9739" max="9739" width="9.7265625" style="199" hidden="1"/>
    <col min="9740" max="9740" width="20.26953125" style="199" hidden="1"/>
    <col min="9741" max="9741" width="18.54296875" style="199" hidden="1"/>
    <col min="9742" max="9742" width="15.26953125" style="199" hidden="1"/>
    <col min="9743" max="9743" width="16.453125" style="199" hidden="1"/>
    <col min="9744" max="9744" width="48" style="199" hidden="1"/>
    <col min="9745" max="9745" width="5.26953125" style="199" hidden="1"/>
    <col min="9746" max="9746" width="15.7265625" style="199" hidden="1"/>
    <col min="9747" max="9747" width="21.26953125" style="199" hidden="1"/>
    <col min="9748" max="9748" width="49.453125" style="199" hidden="1"/>
    <col min="9749" max="9749" width="43" style="199" hidden="1"/>
    <col min="9750" max="9750" width="46.7265625" style="199" hidden="1"/>
    <col min="9751" max="9751" width="58.453125" style="199" hidden="1"/>
    <col min="9752" max="9985" width="18.7265625" style="199" hidden="1"/>
    <col min="9986" max="9986" width="11.26953125" style="199" hidden="1"/>
    <col min="9987" max="9987" width="7.26953125" style="199" hidden="1"/>
    <col min="9988" max="9988" width="18.453125" style="199" hidden="1"/>
    <col min="9989" max="9989" width="14.7265625" style="199" hidden="1"/>
    <col min="9990" max="9990" width="27.54296875" style="199" hidden="1"/>
    <col min="9991" max="9991" width="31.54296875" style="199" hidden="1"/>
    <col min="9992" max="9992" width="34.7265625" style="199" hidden="1"/>
    <col min="9993" max="9993" width="20.26953125" style="199" hidden="1"/>
    <col min="9994" max="9994" width="17.26953125" style="199" hidden="1"/>
    <col min="9995" max="9995" width="9.7265625" style="199" hidden="1"/>
    <col min="9996" max="9996" width="20.26953125" style="199" hidden="1"/>
    <col min="9997" max="9997" width="18.54296875" style="199" hidden="1"/>
    <col min="9998" max="9998" width="15.26953125" style="199" hidden="1"/>
    <col min="9999" max="9999" width="16.453125" style="199" hidden="1"/>
    <col min="10000" max="10000" width="48" style="199" hidden="1"/>
    <col min="10001" max="10001" width="5.26953125" style="199" hidden="1"/>
    <col min="10002" max="10002" width="15.7265625" style="199" hidden="1"/>
    <col min="10003" max="10003" width="21.26953125" style="199" hidden="1"/>
    <col min="10004" max="10004" width="49.453125" style="199" hidden="1"/>
    <col min="10005" max="10005" width="43" style="199" hidden="1"/>
    <col min="10006" max="10006" width="46.7265625" style="199" hidden="1"/>
    <col min="10007" max="10007" width="58.453125" style="199" hidden="1"/>
    <col min="10008" max="10241" width="18.7265625" style="199" hidden="1"/>
    <col min="10242" max="10242" width="11.26953125" style="199" hidden="1"/>
    <col min="10243" max="10243" width="7.26953125" style="199" hidden="1"/>
    <col min="10244" max="10244" width="18.453125" style="199" hidden="1"/>
    <col min="10245" max="10245" width="14.7265625" style="199" hidden="1"/>
    <col min="10246" max="10246" width="27.54296875" style="199" hidden="1"/>
    <col min="10247" max="10247" width="31.54296875" style="199" hidden="1"/>
    <col min="10248" max="10248" width="34.7265625" style="199" hidden="1"/>
    <col min="10249" max="10249" width="20.26953125" style="199" hidden="1"/>
    <col min="10250" max="10250" width="17.26953125" style="199" hidden="1"/>
    <col min="10251" max="10251" width="9.7265625" style="199" hidden="1"/>
    <col min="10252" max="10252" width="20.26953125" style="199" hidden="1"/>
    <col min="10253" max="10253" width="18.54296875" style="199" hidden="1"/>
    <col min="10254" max="10254" width="15.26953125" style="199" hidden="1"/>
    <col min="10255" max="10255" width="16.453125" style="199" hidden="1"/>
    <col min="10256" max="10256" width="48" style="199" hidden="1"/>
    <col min="10257" max="10257" width="5.26953125" style="199" hidden="1"/>
    <col min="10258" max="10258" width="15.7265625" style="199" hidden="1"/>
    <col min="10259" max="10259" width="21.26953125" style="199" hidden="1"/>
    <col min="10260" max="10260" width="49.453125" style="199" hidden="1"/>
    <col min="10261" max="10261" width="43" style="199" hidden="1"/>
    <col min="10262" max="10262" width="46.7265625" style="199" hidden="1"/>
    <col min="10263" max="10263" width="58.453125" style="199" hidden="1"/>
    <col min="10264" max="10497" width="18.7265625" style="199" hidden="1"/>
    <col min="10498" max="10498" width="11.26953125" style="199" hidden="1"/>
    <col min="10499" max="10499" width="7.26953125" style="199" hidden="1"/>
    <col min="10500" max="10500" width="18.453125" style="199" hidden="1"/>
    <col min="10501" max="10501" width="14.7265625" style="199" hidden="1"/>
    <col min="10502" max="10502" width="27.54296875" style="199" hidden="1"/>
    <col min="10503" max="10503" width="31.54296875" style="199" hidden="1"/>
    <col min="10504" max="10504" width="34.7265625" style="199" hidden="1"/>
    <col min="10505" max="10505" width="20.26953125" style="199" hidden="1"/>
    <col min="10506" max="10506" width="17.26953125" style="199" hidden="1"/>
    <col min="10507" max="10507" width="9.7265625" style="199" hidden="1"/>
    <col min="10508" max="10508" width="20.26953125" style="199" hidden="1"/>
    <col min="10509" max="10509" width="18.54296875" style="199" hidden="1"/>
    <col min="10510" max="10510" width="15.26953125" style="199" hidden="1"/>
    <col min="10511" max="10511" width="16.453125" style="199" hidden="1"/>
    <col min="10512" max="10512" width="48" style="199" hidden="1"/>
    <col min="10513" max="10513" width="5.26953125" style="199" hidden="1"/>
    <col min="10514" max="10514" width="15.7265625" style="199" hidden="1"/>
    <col min="10515" max="10515" width="21.26953125" style="199" hidden="1"/>
    <col min="10516" max="10516" width="49.453125" style="199" hidden="1"/>
    <col min="10517" max="10517" width="43" style="199" hidden="1"/>
    <col min="10518" max="10518" width="46.7265625" style="199" hidden="1"/>
    <col min="10519" max="10519" width="58.453125" style="199" hidden="1"/>
    <col min="10520" max="10753" width="18.7265625" style="199" hidden="1"/>
    <col min="10754" max="10754" width="11.26953125" style="199" hidden="1"/>
    <col min="10755" max="10755" width="7.26953125" style="199" hidden="1"/>
    <col min="10756" max="10756" width="18.453125" style="199" hidden="1"/>
    <col min="10757" max="10757" width="14.7265625" style="199" hidden="1"/>
    <col min="10758" max="10758" width="27.54296875" style="199" hidden="1"/>
    <col min="10759" max="10759" width="31.54296875" style="199" hidden="1"/>
    <col min="10760" max="10760" width="34.7265625" style="199" hidden="1"/>
    <col min="10761" max="10761" width="20.26953125" style="199" hidden="1"/>
    <col min="10762" max="10762" width="17.26953125" style="199" hidden="1"/>
    <col min="10763" max="10763" width="9.7265625" style="199" hidden="1"/>
    <col min="10764" max="10764" width="20.26953125" style="199" hidden="1"/>
    <col min="10765" max="10765" width="18.54296875" style="199" hidden="1"/>
    <col min="10766" max="10766" width="15.26953125" style="199" hidden="1"/>
    <col min="10767" max="10767" width="16.453125" style="199" hidden="1"/>
    <col min="10768" max="10768" width="48" style="199" hidden="1"/>
    <col min="10769" max="10769" width="5.26953125" style="199" hidden="1"/>
    <col min="10770" max="10770" width="15.7265625" style="199" hidden="1"/>
    <col min="10771" max="10771" width="21.26953125" style="199" hidden="1"/>
    <col min="10772" max="10772" width="49.453125" style="199" hidden="1"/>
    <col min="10773" max="10773" width="43" style="199" hidden="1"/>
    <col min="10774" max="10774" width="46.7265625" style="199" hidden="1"/>
    <col min="10775" max="10775" width="58.453125" style="199" hidden="1"/>
    <col min="10776" max="11009" width="18.7265625" style="199" hidden="1"/>
    <col min="11010" max="11010" width="11.26953125" style="199" hidden="1"/>
    <col min="11011" max="11011" width="7.26953125" style="199" hidden="1"/>
    <col min="11012" max="11012" width="18.453125" style="199" hidden="1"/>
    <col min="11013" max="11013" width="14.7265625" style="199" hidden="1"/>
    <col min="11014" max="11014" width="27.54296875" style="199" hidden="1"/>
    <col min="11015" max="11015" width="31.54296875" style="199" hidden="1"/>
    <col min="11016" max="11016" width="34.7265625" style="199" hidden="1"/>
    <col min="11017" max="11017" width="20.26953125" style="199" hidden="1"/>
    <col min="11018" max="11018" width="17.26953125" style="199" hidden="1"/>
    <col min="11019" max="11019" width="9.7265625" style="199" hidden="1"/>
    <col min="11020" max="11020" width="20.26953125" style="199" hidden="1"/>
    <col min="11021" max="11021" width="18.54296875" style="199" hidden="1"/>
    <col min="11022" max="11022" width="15.26953125" style="199" hidden="1"/>
    <col min="11023" max="11023" width="16.453125" style="199" hidden="1"/>
    <col min="11024" max="11024" width="48" style="199" hidden="1"/>
    <col min="11025" max="11025" width="5.26953125" style="199" hidden="1"/>
    <col min="11026" max="11026" width="15.7265625" style="199" hidden="1"/>
    <col min="11027" max="11027" width="21.26953125" style="199" hidden="1"/>
    <col min="11028" max="11028" width="49.453125" style="199" hidden="1"/>
    <col min="11029" max="11029" width="43" style="199" hidden="1"/>
    <col min="11030" max="11030" width="46.7265625" style="199" hidden="1"/>
    <col min="11031" max="11031" width="58.453125" style="199" hidden="1"/>
    <col min="11032" max="11265" width="18.7265625" style="199" hidden="1"/>
    <col min="11266" max="11266" width="11.26953125" style="199" hidden="1"/>
    <col min="11267" max="11267" width="7.26953125" style="199" hidden="1"/>
    <col min="11268" max="11268" width="18.453125" style="199" hidden="1"/>
    <col min="11269" max="11269" width="14.7265625" style="199" hidden="1"/>
    <col min="11270" max="11270" width="27.54296875" style="199" hidden="1"/>
    <col min="11271" max="11271" width="31.54296875" style="199" hidden="1"/>
    <col min="11272" max="11272" width="34.7265625" style="199" hidden="1"/>
    <col min="11273" max="11273" width="20.26953125" style="199" hidden="1"/>
    <col min="11274" max="11274" width="17.26953125" style="199" hidden="1"/>
    <col min="11275" max="11275" width="9.7265625" style="199" hidden="1"/>
    <col min="11276" max="11276" width="20.26953125" style="199" hidden="1"/>
    <col min="11277" max="11277" width="18.54296875" style="199" hidden="1"/>
    <col min="11278" max="11278" width="15.26953125" style="199" hidden="1"/>
    <col min="11279" max="11279" width="16.453125" style="199" hidden="1"/>
    <col min="11280" max="11280" width="48" style="199" hidden="1"/>
    <col min="11281" max="11281" width="5.26953125" style="199" hidden="1"/>
    <col min="11282" max="11282" width="15.7265625" style="199" hidden="1"/>
    <col min="11283" max="11283" width="21.26953125" style="199" hidden="1"/>
    <col min="11284" max="11284" width="49.453125" style="199" hidden="1"/>
    <col min="11285" max="11285" width="43" style="199" hidden="1"/>
    <col min="11286" max="11286" width="46.7265625" style="199" hidden="1"/>
    <col min="11287" max="11287" width="58.453125" style="199" hidden="1"/>
    <col min="11288" max="11521" width="18.7265625" style="199" hidden="1"/>
    <col min="11522" max="11522" width="11.26953125" style="199" hidden="1"/>
    <col min="11523" max="11523" width="7.26953125" style="199" hidden="1"/>
    <col min="11524" max="11524" width="18.453125" style="199" hidden="1"/>
    <col min="11525" max="11525" width="14.7265625" style="199" hidden="1"/>
    <col min="11526" max="11526" width="27.54296875" style="199" hidden="1"/>
    <col min="11527" max="11527" width="31.54296875" style="199" hidden="1"/>
    <col min="11528" max="11528" width="34.7265625" style="199" hidden="1"/>
    <col min="11529" max="11529" width="20.26953125" style="199" hidden="1"/>
    <col min="11530" max="11530" width="17.26953125" style="199" hidden="1"/>
    <col min="11531" max="11531" width="9.7265625" style="199" hidden="1"/>
    <col min="11532" max="11532" width="20.26953125" style="199" hidden="1"/>
    <col min="11533" max="11533" width="18.54296875" style="199" hidden="1"/>
    <col min="11534" max="11534" width="15.26953125" style="199" hidden="1"/>
    <col min="11535" max="11535" width="16.453125" style="199" hidden="1"/>
    <col min="11536" max="11536" width="48" style="199" hidden="1"/>
    <col min="11537" max="11537" width="5.26953125" style="199" hidden="1"/>
    <col min="11538" max="11538" width="15.7265625" style="199" hidden="1"/>
    <col min="11539" max="11539" width="21.26953125" style="199" hidden="1"/>
    <col min="11540" max="11540" width="49.453125" style="199" hidden="1"/>
    <col min="11541" max="11541" width="43" style="199" hidden="1"/>
    <col min="11542" max="11542" width="46.7265625" style="199" hidden="1"/>
    <col min="11543" max="11543" width="58.453125" style="199" hidden="1"/>
    <col min="11544" max="11777" width="18.7265625" style="199" hidden="1"/>
    <col min="11778" max="11778" width="11.26953125" style="199" hidden="1"/>
    <col min="11779" max="11779" width="7.26953125" style="199" hidden="1"/>
    <col min="11780" max="11780" width="18.453125" style="199" hidden="1"/>
    <col min="11781" max="11781" width="14.7265625" style="199" hidden="1"/>
    <col min="11782" max="11782" width="27.54296875" style="199" hidden="1"/>
    <col min="11783" max="11783" width="31.54296875" style="199" hidden="1"/>
    <col min="11784" max="11784" width="34.7265625" style="199" hidden="1"/>
    <col min="11785" max="11785" width="20.26953125" style="199" hidden="1"/>
    <col min="11786" max="11786" width="17.26953125" style="199" hidden="1"/>
    <col min="11787" max="11787" width="9.7265625" style="199" hidden="1"/>
    <col min="11788" max="11788" width="20.26953125" style="199" hidden="1"/>
    <col min="11789" max="11789" width="18.54296875" style="199" hidden="1"/>
    <col min="11790" max="11790" width="15.26953125" style="199" hidden="1"/>
    <col min="11791" max="11791" width="16.453125" style="199" hidden="1"/>
    <col min="11792" max="11792" width="48" style="199" hidden="1"/>
    <col min="11793" max="11793" width="5.26953125" style="199" hidden="1"/>
    <col min="11794" max="11794" width="15.7265625" style="199" hidden="1"/>
    <col min="11795" max="11795" width="21.26953125" style="199" hidden="1"/>
    <col min="11796" max="11796" width="49.453125" style="199" hidden="1"/>
    <col min="11797" max="11797" width="43" style="199" hidden="1"/>
    <col min="11798" max="11798" width="46.7265625" style="199" hidden="1"/>
    <col min="11799" max="11799" width="58.453125" style="199" hidden="1"/>
    <col min="11800" max="12033" width="18.7265625" style="199" hidden="1"/>
    <col min="12034" max="12034" width="11.26953125" style="199" hidden="1"/>
    <col min="12035" max="12035" width="7.26953125" style="199" hidden="1"/>
    <col min="12036" max="12036" width="18.453125" style="199" hidden="1"/>
    <col min="12037" max="12037" width="14.7265625" style="199" hidden="1"/>
    <col min="12038" max="12038" width="27.54296875" style="199" hidden="1"/>
    <col min="12039" max="12039" width="31.54296875" style="199" hidden="1"/>
    <col min="12040" max="12040" width="34.7265625" style="199" hidden="1"/>
    <col min="12041" max="12041" width="20.26953125" style="199" hidden="1"/>
    <col min="12042" max="12042" width="17.26953125" style="199" hidden="1"/>
    <col min="12043" max="12043" width="9.7265625" style="199" hidden="1"/>
    <col min="12044" max="12044" width="20.26953125" style="199" hidden="1"/>
    <col min="12045" max="12045" width="18.54296875" style="199" hidden="1"/>
    <col min="12046" max="12046" width="15.26953125" style="199" hidden="1"/>
    <col min="12047" max="12047" width="16.453125" style="199" hidden="1"/>
    <col min="12048" max="12048" width="48" style="199" hidden="1"/>
    <col min="12049" max="12049" width="5.26953125" style="199" hidden="1"/>
    <col min="12050" max="12050" width="15.7265625" style="199" hidden="1"/>
    <col min="12051" max="12051" width="21.26953125" style="199" hidden="1"/>
    <col min="12052" max="12052" width="49.453125" style="199" hidden="1"/>
    <col min="12053" max="12053" width="43" style="199" hidden="1"/>
    <col min="12054" max="12054" width="46.7265625" style="199" hidden="1"/>
    <col min="12055" max="12055" width="58.453125" style="199" hidden="1"/>
    <col min="12056" max="12289" width="18.7265625" style="199" hidden="1"/>
    <col min="12290" max="12290" width="11.26953125" style="199" hidden="1"/>
    <col min="12291" max="12291" width="7.26953125" style="199" hidden="1"/>
    <col min="12292" max="12292" width="18.453125" style="199" hidden="1"/>
    <col min="12293" max="12293" width="14.7265625" style="199" hidden="1"/>
    <col min="12294" max="12294" width="27.54296875" style="199" hidden="1"/>
    <col min="12295" max="12295" width="31.54296875" style="199" hidden="1"/>
    <col min="12296" max="12296" width="34.7265625" style="199" hidden="1"/>
    <col min="12297" max="12297" width="20.26953125" style="199" hidden="1"/>
    <col min="12298" max="12298" width="17.26953125" style="199" hidden="1"/>
    <col min="12299" max="12299" width="9.7265625" style="199" hidden="1"/>
    <col min="12300" max="12300" width="20.26953125" style="199" hidden="1"/>
    <col min="12301" max="12301" width="18.54296875" style="199" hidden="1"/>
    <col min="12302" max="12302" width="15.26953125" style="199" hidden="1"/>
    <col min="12303" max="12303" width="16.453125" style="199" hidden="1"/>
    <col min="12304" max="12304" width="48" style="199" hidden="1"/>
    <col min="12305" max="12305" width="5.26953125" style="199" hidden="1"/>
    <col min="12306" max="12306" width="15.7265625" style="199" hidden="1"/>
    <col min="12307" max="12307" width="21.26953125" style="199" hidden="1"/>
    <col min="12308" max="12308" width="49.453125" style="199" hidden="1"/>
    <col min="12309" max="12309" width="43" style="199" hidden="1"/>
    <col min="12310" max="12310" width="46.7265625" style="199" hidden="1"/>
    <col min="12311" max="12311" width="58.453125" style="199" hidden="1"/>
    <col min="12312" max="12545" width="18.7265625" style="199" hidden="1"/>
    <col min="12546" max="12546" width="11.26953125" style="199" hidden="1"/>
    <col min="12547" max="12547" width="7.26953125" style="199" hidden="1"/>
    <col min="12548" max="12548" width="18.453125" style="199" hidden="1"/>
    <col min="12549" max="12549" width="14.7265625" style="199" hidden="1"/>
    <col min="12550" max="12550" width="27.54296875" style="199" hidden="1"/>
    <col min="12551" max="12551" width="31.54296875" style="199" hidden="1"/>
    <col min="12552" max="12552" width="34.7265625" style="199" hidden="1"/>
    <col min="12553" max="12553" width="20.26953125" style="199" hidden="1"/>
    <col min="12554" max="12554" width="17.26953125" style="199" hidden="1"/>
    <col min="12555" max="12555" width="9.7265625" style="199" hidden="1"/>
    <col min="12556" max="12556" width="20.26953125" style="199" hidden="1"/>
    <col min="12557" max="12557" width="18.54296875" style="199" hidden="1"/>
    <col min="12558" max="12558" width="15.26953125" style="199" hidden="1"/>
    <col min="12559" max="12559" width="16.453125" style="199" hidden="1"/>
    <col min="12560" max="12560" width="48" style="199" hidden="1"/>
    <col min="12561" max="12561" width="5.26953125" style="199" hidden="1"/>
    <col min="12562" max="12562" width="15.7265625" style="199" hidden="1"/>
    <col min="12563" max="12563" width="21.26953125" style="199" hidden="1"/>
    <col min="12564" max="12564" width="49.453125" style="199" hidden="1"/>
    <col min="12565" max="12565" width="43" style="199" hidden="1"/>
    <col min="12566" max="12566" width="46.7265625" style="199" hidden="1"/>
    <col min="12567" max="12567" width="58.453125" style="199" hidden="1"/>
    <col min="12568" max="12801" width="18.7265625" style="199" hidden="1"/>
    <col min="12802" max="12802" width="11.26953125" style="199" hidden="1"/>
    <col min="12803" max="12803" width="7.26953125" style="199" hidden="1"/>
    <col min="12804" max="12804" width="18.453125" style="199" hidden="1"/>
    <col min="12805" max="12805" width="14.7265625" style="199" hidden="1"/>
    <col min="12806" max="12806" width="27.54296875" style="199" hidden="1"/>
    <col min="12807" max="12807" width="31.54296875" style="199" hidden="1"/>
    <col min="12808" max="12808" width="34.7265625" style="199" hidden="1"/>
    <col min="12809" max="12809" width="20.26953125" style="199" hidden="1"/>
    <col min="12810" max="12810" width="17.26953125" style="199" hidden="1"/>
    <col min="12811" max="12811" width="9.7265625" style="199" hidden="1"/>
    <col min="12812" max="12812" width="20.26953125" style="199" hidden="1"/>
    <col min="12813" max="12813" width="18.54296875" style="199" hidden="1"/>
    <col min="12814" max="12814" width="15.26953125" style="199" hidden="1"/>
    <col min="12815" max="12815" width="16.453125" style="199" hidden="1"/>
    <col min="12816" max="12816" width="48" style="199" hidden="1"/>
    <col min="12817" max="12817" width="5.26953125" style="199" hidden="1"/>
    <col min="12818" max="12818" width="15.7265625" style="199" hidden="1"/>
    <col min="12819" max="12819" width="21.26953125" style="199" hidden="1"/>
    <col min="12820" max="12820" width="49.453125" style="199" hidden="1"/>
    <col min="12821" max="12821" width="43" style="199" hidden="1"/>
    <col min="12822" max="12822" width="46.7265625" style="199" hidden="1"/>
    <col min="12823" max="12823" width="58.453125" style="199" hidden="1"/>
    <col min="12824" max="13057" width="18.7265625" style="199" hidden="1"/>
    <col min="13058" max="13058" width="11.26953125" style="199" hidden="1"/>
    <col min="13059" max="13059" width="7.26953125" style="199" hidden="1"/>
    <col min="13060" max="13060" width="18.453125" style="199" hidden="1"/>
    <col min="13061" max="13061" width="14.7265625" style="199" hidden="1"/>
    <col min="13062" max="13062" width="27.54296875" style="199" hidden="1"/>
    <col min="13063" max="13063" width="31.54296875" style="199" hidden="1"/>
    <col min="13064" max="13064" width="34.7265625" style="199" hidden="1"/>
    <col min="13065" max="13065" width="20.26953125" style="199" hidden="1"/>
    <col min="13066" max="13066" width="17.26953125" style="199" hidden="1"/>
    <col min="13067" max="13067" width="9.7265625" style="199" hidden="1"/>
    <col min="13068" max="13068" width="20.26953125" style="199" hidden="1"/>
    <col min="13069" max="13069" width="18.54296875" style="199" hidden="1"/>
    <col min="13070" max="13070" width="15.26953125" style="199" hidden="1"/>
    <col min="13071" max="13071" width="16.453125" style="199" hidden="1"/>
    <col min="13072" max="13072" width="48" style="199" hidden="1"/>
    <col min="13073" max="13073" width="5.26953125" style="199" hidden="1"/>
    <col min="13074" max="13074" width="15.7265625" style="199" hidden="1"/>
    <col min="13075" max="13075" width="21.26953125" style="199" hidden="1"/>
    <col min="13076" max="13076" width="49.453125" style="199" hidden="1"/>
    <col min="13077" max="13077" width="43" style="199" hidden="1"/>
    <col min="13078" max="13078" width="46.7265625" style="199" hidden="1"/>
    <col min="13079" max="13079" width="58.453125" style="199" hidden="1"/>
    <col min="13080" max="13313" width="18.7265625" style="199" hidden="1"/>
    <col min="13314" max="13314" width="11.26953125" style="199" hidden="1"/>
    <col min="13315" max="13315" width="7.26953125" style="199" hidden="1"/>
    <col min="13316" max="13316" width="18.453125" style="199" hidden="1"/>
    <col min="13317" max="13317" width="14.7265625" style="199" hidden="1"/>
    <col min="13318" max="13318" width="27.54296875" style="199" hidden="1"/>
    <col min="13319" max="13319" width="31.54296875" style="199" hidden="1"/>
    <col min="13320" max="13320" width="34.7265625" style="199" hidden="1"/>
    <col min="13321" max="13321" width="20.26953125" style="199" hidden="1"/>
    <col min="13322" max="13322" width="17.26953125" style="199" hidden="1"/>
    <col min="13323" max="13323" width="9.7265625" style="199" hidden="1"/>
    <col min="13324" max="13324" width="20.26953125" style="199" hidden="1"/>
    <col min="13325" max="13325" width="18.54296875" style="199" hidden="1"/>
    <col min="13326" max="13326" width="15.26953125" style="199" hidden="1"/>
    <col min="13327" max="13327" width="16.453125" style="199" hidden="1"/>
    <col min="13328" max="13328" width="48" style="199" hidden="1"/>
    <col min="13329" max="13329" width="5.26953125" style="199" hidden="1"/>
    <col min="13330" max="13330" width="15.7265625" style="199" hidden="1"/>
    <col min="13331" max="13331" width="21.26953125" style="199" hidden="1"/>
    <col min="13332" max="13332" width="49.453125" style="199" hidden="1"/>
    <col min="13333" max="13333" width="43" style="199" hidden="1"/>
    <col min="13334" max="13334" width="46.7265625" style="199" hidden="1"/>
    <col min="13335" max="13335" width="58.453125" style="199" hidden="1"/>
    <col min="13336" max="13569" width="18.7265625" style="199" hidden="1"/>
    <col min="13570" max="13570" width="11.26953125" style="199" hidden="1"/>
    <col min="13571" max="13571" width="7.26953125" style="199" hidden="1"/>
    <col min="13572" max="13572" width="18.453125" style="199" hidden="1"/>
    <col min="13573" max="13573" width="14.7265625" style="199" hidden="1"/>
    <col min="13574" max="13574" width="27.54296875" style="199" hidden="1"/>
    <col min="13575" max="13575" width="31.54296875" style="199" hidden="1"/>
    <col min="13576" max="13576" width="34.7265625" style="199" hidden="1"/>
    <col min="13577" max="13577" width="20.26953125" style="199" hidden="1"/>
    <col min="13578" max="13578" width="17.26953125" style="199" hidden="1"/>
    <col min="13579" max="13579" width="9.7265625" style="199" hidden="1"/>
    <col min="13580" max="13580" width="20.26953125" style="199" hidden="1"/>
    <col min="13581" max="13581" width="18.54296875" style="199" hidden="1"/>
    <col min="13582" max="13582" width="15.26953125" style="199" hidden="1"/>
    <col min="13583" max="13583" width="16.453125" style="199" hidden="1"/>
    <col min="13584" max="13584" width="48" style="199" hidden="1"/>
    <col min="13585" max="13585" width="5.26953125" style="199" hidden="1"/>
    <col min="13586" max="13586" width="15.7265625" style="199" hidden="1"/>
    <col min="13587" max="13587" width="21.26953125" style="199" hidden="1"/>
    <col min="13588" max="13588" width="49.453125" style="199" hidden="1"/>
    <col min="13589" max="13589" width="43" style="199" hidden="1"/>
    <col min="13590" max="13590" width="46.7265625" style="199" hidden="1"/>
    <col min="13591" max="13591" width="58.453125" style="199" hidden="1"/>
    <col min="13592" max="13825" width="18.7265625" style="199" hidden="1"/>
    <col min="13826" max="13826" width="11.26953125" style="199" hidden="1"/>
    <col min="13827" max="13827" width="7.26953125" style="199" hidden="1"/>
    <col min="13828" max="13828" width="18.453125" style="199" hidden="1"/>
    <col min="13829" max="13829" width="14.7265625" style="199" hidden="1"/>
    <col min="13830" max="13830" width="27.54296875" style="199" hidden="1"/>
    <col min="13831" max="13831" width="31.54296875" style="199" hidden="1"/>
    <col min="13832" max="13832" width="34.7265625" style="199" hidden="1"/>
    <col min="13833" max="13833" width="20.26953125" style="199" hidden="1"/>
    <col min="13834" max="13834" width="17.26953125" style="199" hidden="1"/>
    <col min="13835" max="13835" width="9.7265625" style="199" hidden="1"/>
    <col min="13836" max="13836" width="20.26953125" style="199" hidden="1"/>
    <col min="13837" max="13837" width="18.54296875" style="199" hidden="1"/>
    <col min="13838" max="13838" width="15.26953125" style="199" hidden="1"/>
    <col min="13839" max="13839" width="16.453125" style="199" hidden="1"/>
    <col min="13840" max="13840" width="48" style="199" hidden="1"/>
    <col min="13841" max="13841" width="5.26953125" style="199" hidden="1"/>
    <col min="13842" max="13842" width="15.7265625" style="199" hidden="1"/>
    <col min="13843" max="13843" width="21.26953125" style="199" hidden="1"/>
    <col min="13844" max="13844" width="49.453125" style="199" hidden="1"/>
    <col min="13845" max="13845" width="43" style="199" hidden="1"/>
    <col min="13846" max="13846" width="46.7265625" style="199" hidden="1"/>
    <col min="13847" max="13847" width="58.453125" style="199" hidden="1"/>
    <col min="13848" max="14081" width="18.7265625" style="199" hidden="1"/>
    <col min="14082" max="14082" width="11.26953125" style="199" hidden="1"/>
    <col min="14083" max="14083" width="7.26953125" style="199" hidden="1"/>
    <col min="14084" max="14084" width="18.453125" style="199" hidden="1"/>
    <col min="14085" max="14085" width="14.7265625" style="199" hidden="1"/>
    <col min="14086" max="14086" width="27.54296875" style="199" hidden="1"/>
    <col min="14087" max="14087" width="31.54296875" style="199" hidden="1"/>
    <col min="14088" max="14088" width="34.7265625" style="199" hidden="1"/>
    <col min="14089" max="14089" width="20.26953125" style="199" hidden="1"/>
    <col min="14090" max="14090" width="17.26953125" style="199" hidden="1"/>
    <col min="14091" max="14091" width="9.7265625" style="199" hidden="1"/>
    <col min="14092" max="14092" width="20.26953125" style="199" hidden="1"/>
    <col min="14093" max="14093" width="18.54296875" style="199" hidden="1"/>
    <col min="14094" max="14094" width="15.26953125" style="199" hidden="1"/>
    <col min="14095" max="14095" width="16.453125" style="199" hidden="1"/>
    <col min="14096" max="14096" width="48" style="199" hidden="1"/>
    <col min="14097" max="14097" width="5.26953125" style="199" hidden="1"/>
    <col min="14098" max="14098" width="15.7265625" style="199" hidden="1"/>
    <col min="14099" max="14099" width="21.26953125" style="199" hidden="1"/>
    <col min="14100" max="14100" width="49.453125" style="199" hidden="1"/>
    <col min="14101" max="14101" width="43" style="199" hidden="1"/>
    <col min="14102" max="14102" width="46.7265625" style="199" hidden="1"/>
    <col min="14103" max="14103" width="58.453125" style="199" hidden="1"/>
    <col min="14104" max="14337" width="18.7265625" style="199" hidden="1"/>
    <col min="14338" max="14338" width="11.26953125" style="199" hidden="1"/>
    <col min="14339" max="14339" width="7.26953125" style="199" hidden="1"/>
    <col min="14340" max="14340" width="18.453125" style="199" hidden="1"/>
    <col min="14341" max="14341" width="14.7265625" style="199" hidden="1"/>
    <col min="14342" max="14342" width="27.54296875" style="199" hidden="1"/>
    <col min="14343" max="14343" width="31.54296875" style="199" hidden="1"/>
    <col min="14344" max="14344" width="34.7265625" style="199" hidden="1"/>
    <col min="14345" max="14345" width="20.26953125" style="199" hidden="1"/>
    <col min="14346" max="14346" width="17.26953125" style="199" hidden="1"/>
    <col min="14347" max="14347" width="9.7265625" style="199" hidden="1"/>
    <col min="14348" max="14348" width="20.26953125" style="199" hidden="1"/>
    <col min="14349" max="14349" width="18.54296875" style="199" hidden="1"/>
    <col min="14350" max="14350" width="15.26953125" style="199" hidden="1"/>
    <col min="14351" max="14351" width="16.453125" style="199" hidden="1"/>
    <col min="14352" max="14352" width="48" style="199" hidden="1"/>
    <col min="14353" max="14353" width="5.26953125" style="199" hidden="1"/>
    <col min="14354" max="14354" width="15.7265625" style="199" hidden="1"/>
    <col min="14355" max="14355" width="21.26953125" style="199" hidden="1"/>
    <col min="14356" max="14356" width="49.453125" style="199" hidden="1"/>
    <col min="14357" max="14357" width="43" style="199" hidden="1"/>
    <col min="14358" max="14358" width="46.7265625" style="199" hidden="1"/>
    <col min="14359" max="14359" width="58.453125" style="199" hidden="1"/>
    <col min="14360" max="14593" width="18.7265625" style="199" hidden="1"/>
    <col min="14594" max="14594" width="11.26953125" style="199" hidden="1"/>
    <col min="14595" max="14595" width="7.26953125" style="199" hidden="1"/>
    <col min="14596" max="14596" width="18.453125" style="199" hidden="1"/>
    <col min="14597" max="14597" width="14.7265625" style="199" hidden="1"/>
    <col min="14598" max="14598" width="27.54296875" style="199" hidden="1"/>
    <col min="14599" max="14599" width="31.54296875" style="199" hidden="1"/>
    <col min="14600" max="14600" width="34.7265625" style="199" hidden="1"/>
    <col min="14601" max="14601" width="20.26953125" style="199" hidden="1"/>
    <col min="14602" max="14602" width="17.26953125" style="199" hidden="1"/>
    <col min="14603" max="14603" width="9.7265625" style="199" hidden="1"/>
    <col min="14604" max="14604" width="20.26953125" style="199" hidden="1"/>
    <col min="14605" max="14605" width="18.54296875" style="199" hidden="1"/>
    <col min="14606" max="14606" width="15.26953125" style="199" hidden="1"/>
    <col min="14607" max="14607" width="16.453125" style="199" hidden="1"/>
    <col min="14608" max="14608" width="48" style="199" hidden="1"/>
    <col min="14609" max="14609" width="5.26953125" style="199" hidden="1"/>
    <col min="14610" max="14610" width="15.7265625" style="199" hidden="1"/>
    <col min="14611" max="14611" width="21.26953125" style="199" hidden="1"/>
    <col min="14612" max="14612" width="49.453125" style="199" hidden="1"/>
    <col min="14613" max="14613" width="43" style="199" hidden="1"/>
    <col min="14614" max="14614" width="46.7265625" style="199" hidden="1"/>
    <col min="14615" max="14615" width="58.453125" style="199" hidden="1"/>
    <col min="14616" max="14849" width="18.7265625" style="199" hidden="1"/>
    <col min="14850" max="14850" width="11.26953125" style="199" hidden="1"/>
    <col min="14851" max="14851" width="7.26953125" style="199" hidden="1"/>
    <col min="14852" max="14852" width="18.453125" style="199" hidden="1"/>
    <col min="14853" max="14853" width="14.7265625" style="199" hidden="1"/>
    <col min="14854" max="14854" width="27.54296875" style="199" hidden="1"/>
    <col min="14855" max="14855" width="31.54296875" style="199" hidden="1"/>
    <col min="14856" max="14856" width="34.7265625" style="199" hidden="1"/>
    <col min="14857" max="14857" width="20.26953125" style="199" hidden="1"/>
    <col min="14858" max="14858" width="17.26953125" style="199" hidden="1"/>
    <col min="14859" max="14859" width="9.7265625" style="199" hidden="1"/>
    <col min="14860" max="14860" width="20.26953125" style="199" hidden="1"/>
    <col min="14861" max="14861" width="18.54296875" style="199" hidden="1"/>
    <col min="14862" max="14862" width="15.26953125" style="199" hidden="1"/>
    <col min="14863" max="14863" width="16.453125" style="199" hidden="1"/>
    <col min="14864" max="14864" width="48" style="199" hidden="1"/>
    <col min="14865" max="14865" width="5.26953125" style="199" hidden="1"/>
    <col min="14866" max="14866" width="15.7265625" style="199" hidden="1"/>
    <col min="14867" max="14867" width="21.26953125" style="199" hidden="1"/>
    <col min="14868" max="14868" width="49.453125" style="199" hidden="1"/>
    <col min="14869" max="14869" width="43" style="199" hidden="1"/>
    <col min="14870" max="14870" width="46.7265625" style="199" hidden="1"/>
    <col min="14871" max="14871" width="58.453125" style="199" hidden="1"/>
    <col min="14872" max="15105" width="18.7265625" style="199" hidden="1"/>
    <col min="15106" max="15106" width="11.26953125" style="199" hidden="1"/>
    <col min="15107" max="15107" width="7.26953125" style="199" hidden="1"/>
    <col min="15108" max="15108" width="18.453125" style="199" hidden="1"/>
    <col min="15109" max="15109" width="14.7265625" style="199" hidden="1"/>
    <col min="15110" max="15110" width="27.54296875" style="199" hidden="1"/>
    <col min="15111" max="15111" width="31.54296875" style="199" hidden="1"/>
    <col min="15112" max="15112" width="34.7265625" style="199" hidden="1"/>
    <col min="15113" max="15113" width="20.26953125" style="199" hidden="1"/>
    <col min="15114" max="15114" width="17.26953125" style="199" hidden="1"/>
    <col min="15115" max="15115" width="9.7265625" style="199" hidden="1"/>
    <col min="15116" max="15116" width="20.26953125" style="199" hidden="1"/>
    <col min="15117" max="15117" width="18.54296875" style="199" hidden="1"/>
    <col min="15118" max="15118" width="15.26953125" style="199" hidden="1"/>
    <col min="15119" max="15119" width="16.453125" style="199" hidden="1"/>
    <col min="15120" max="15120" width="48" style="199" hidden="1"/>
    <col min="15121" max="15121" width="5.26953125" style="199" hidden="1"/>
    <col min="15122" max="15122" width="15.7265625" style="199" hidden="1"/>
    <col min="15123" max="15123" width="21.26953125" style="199" hidden="1"/>
    <col min="15124" max="15124" width="49.453125" style="199" hidden="1"/>
    <col min="15125" max="15125" width="43" style="199" hidden="1"/>
    <col min="15126" max="15126" width="46.7265625" style="199" hidden="1"/>
    <col min="15127" max="15127" width="58.453125" style="199" hidden="1"/>
    <col min="15128" max="15361" width="18.7265625" style="199" hidden="1"/>
    <col min="15362" max="15362" width="11.26953125" style="199" hidden="1"/>
    <col min="15363" max="15363" width="7.26953125" style="199" hidden="1"/>
    <col min="15364" max="15364" width="18.453125" style="199" hidden="1"/>
    <col min="15365" max="15365" width="14.7265625" style="199" hidden="1"/>
    <col min="15366" max="15366" width="27.54296875" style="199" hidden="1"/>
    <col min="15367" max="15367" width="31.54296875" style="199" hidden="1"/>
    <col min="15368" max="15368" width="34.7265625" style="199" hidden="1"/>
    <col min="15369" max="15369" width="20.26953125" style="199" hidden="1"/>
    <col min="15370" max="15370" width="17.26953125" style="199" hidden="1"/>
    <col min="15371" max="15371" width="9.7265625" style="199" hidden="1"/>
    <col min="15372" max="15372" width="20.26953125" style="199" hidden="1"/>
    <col min="15373" max="15373" width="18.54296875" style="199" hidden="1"/>
    <col min="15374" max="15374" width="15.26953125" style="199" hidden="1"/>
    <col min="15375" max="15375" width="16.453125" style="199" hidden="1"/>
    <col min="15376" max="15376" width="48" style="199" hidden="1"/>
    <col min="15377" max="15377" width="5.26953125" style="199" hidden="1"/>
    <col min="15378" max="15378" width="15.7265625" style="199" hidden="1"/>
    <col min="15379" max="15379" width="21.26953125" style="199" hidden="1"/>
    <col min="15380" max="15380" width="49.453125" style="199" hidden="1"/>
    <col min="15381" max="15381" width="43" style="199" hidden="1"/>
    <col min="15382" max="15382" width="46.7265625" style="199" hidden="1"/>
    <col min="15383" max="15383" width="58.453125" style="199" hidden="1"/>
    <col min="15384" max="15617" width="18.7265625" style="199" hidden="1"/>
    <col min="15618" max="15618" width="11.26953125" style="199" hidden="1"/>
    <col min="15619" max="15619" width="7.26953125" style="199" hidden="1"/>
    <col min="15620" max="15620" width="18.453125" style="199" hidden="1"/>
    <col min="15621" max="15621" width="14.7265625" style="199" hidden="1"/>
    <col min="15622" max="15622" width="27.54296875" style="199" hidden="1"/>
    <col min="15623" max="15623" width="31.54296875" style="199" hidden="1"/>
    <col min="15624" max="15624" width="34.7265625" style="199" hidden="1"/>
    <col min="15625" max="15625" width="20.26953125" style="199" hidden="1"/>
    <col min="15626" max="15626" width="17.26953125" style="199" hidden="1"/>
    <col min="15627" max="15627" width="9.7265625" style="199" hidden="1"/>
    <col min="15628" max="15628" width="20.26953125" style="199" hidden="1"/>
    <col min="15629" max="15629" width="18.54296875" style="199" hidden="1"/>
    <col min="15630" max="15630" width="15.26953125" style="199" hidden="1"/>
    <col min="15631" max="15631" width="16.453125" style="199" hidden="1"/>
    <col min="15632" max="15632" width="48" style="199" hidden="1"/>
    <col min="15633" max="15633" width="5.26953125" style="199" hidden="1"/>
    <col min="15634" max="15634" width="15.7265625" style="199" hidden="1"/>
    <col min="15635" max="15635" width="21.26953125" style="199" hidden="1"/>
    <col min="15636" max="15636" width="49.453125" style="199" hidden="1"/>
    <col min="15637" max="15637" width="43" style="199" hidden="1"/>
    <col min="15638" max="15638" width="46.7265625" style="199" hidden="1"/>
    <col min="15639" max="15639" width="58.453125" style="199" hidden="1"/>
    <col min="15640" max="15873" width="18.7265625" style="199" hidden="1"/>
    <col min="15874" max="15874" width="11.26953125" style="199" hidden="1"/>
    <col min="15875" max="15875" width="7.26953125" style="199" hidden="1"/>
    <col min="15876" max="15876" width="18.453125" style="199" hidden="1"/>
    <col min="15877" max="15877" width="14.7265625" style="199" hidden="1"/>
    <col min="15878" max="15878" width="27.54296875" style="199" hidden="1"/>
    <col min="15879" max="15879" width="31.54296875" style="199" hidden="1"/>
    <col min="15880" max="15880" width="34.7265625" style="199" hidden="1"/>
    <col min="15881" max="15881" width="20.26953125" style="199" hidden="1"/>
    <col min="15882" max="15882" width="17.26953125" style="199" hidden="1"/>
    <col min="15883" max="15883" width="9.7265625" style="199" hidden="1"/>
    <col min="15884" max="15884" width="20.26953125" style="199" hidden="1"/>
    <col min="15885" max="15885" width="18.54296875" style="199" hidden="1"/>
    <col min="15886" max="15886" width="15.26953125" style="199" hidden="1"/>
    <col min="15887" max="15887" width="16.453125" style="199" hidden="1"/>
    <col min="15888" max="15888" width="48" style="199" hidden="1"/>
    <col min="15889" max="15889" width="5.26953125" style="199" hidden="1"/>
    <col min="15890" max="15890" width="15.7265625" style="199" hidden="1"/>
    <col min="15891" max="15891" width="21.26953125" style="199" hidden="1"/>
    <col min="15892" max="15892" width="49.453125" style="199" hidden="1"/>
    <col min="15893" max="15893" width="43" style="199" hidden="1"/>
    <col min="15894" max="15894" width="46.7265625" style="199" hidden="1"/>
    <col min="15895" max="15895" width="58.453125" style="199" hidden="1"/>
    <col min="15896" max="16129" width="18.7265625" style="199" hidden="1"/>
    <col min="16130" max="16130" width="11.26953125" style="199" hidden="1"/>
    <col min="16131" max="16131" width="7.26953125" style="199" hidden="1"/>
    <col min="16132" max="16132" width="18.453125" style="199" hidden="1"/>
    <col min="16133" max="16133" width="14.7265625" style="199" hidden="1"/>
    <col min="16134" max="16134" width="27.54296875" style="199" hidden="1"/>
    <col min="16135" max="16135" width="31.54296875" style="199" hidden="1"/>
    <col min="16136" max="16136" width="34.7265625" style="199" hidden="1"/>
    <col min="16137" max="16137" width="20.26953125" style="199" hidden="1"/>
    <col min="16138" max="16138" width="17.26953125" style="199" hidden="1"/>
    <col min="16139" max="16139" width="9.7265625" style="199" hidden="1"/>
    <col min="16140" max="16140" width="20.26953125" style="199" hidden="1"/>
    <col min="16141" max="16141" width="18.54296875" style="199" hidden="1"/>
    <col min="16142" max="16142" width="15.26953125" style="199" hidden="1"/>
    <col min="16143" max="16143" width="16.453125" style="199" hidden="1"/>
    <col min="16144" max="16144" width="48" style="199" hidden="1"/>
    <col min="16145" max="16145" width="5.26953125" style="199" hidden="1"/>
    <col min="16146" max="16146" width="15.7265625" style="199" hidden="1"/>
    <col min="16147" max="16147" width="21.26953125" style="199" hidden="1"/>
    <col min="16148" max="16148" width="49.453125" style="199" hidden="1"/>
    <col min="16149" max="16149" width="43" style="199" hidden="1"/>
    <col min="16150" max="16150" width="46.7265625" style="199" hidden="1"/>
    <col min="16151" max="16151" width="58.453125" style="199" hidden="1"/>
    <col min="16152" max="16152" width="43" style="199" hidden="1"/>
    <col min="16153" max="16153" width="46.7265625" style="199" hidden="1"/>
    <col min="16154" max="16154" width="58.453125" style="199" hidden="1"/>
    <col min="16155" max="16384" width="18.7265625" style="199" hidden="1"/>
  </cols>
  <sheetData>
    <row r="1" spans="1:28" ht="13" x14ac:dyDescent="0.25">
      <c r="A1" s="198" t="s">
        <v>50</v>
      </c>
      <c r="B1" s="198"/>
      <c r="C1" s="198"/>
      <c r="D1" s="198"/>
      <c r="E1" s="198"/>
      <c r="F1" s="198"/>
      <c r="G1" s="198"/>
      <c r="H1" s="198"/>
      <c r="I1" s="198"/>
      <c r="J1" s="198"/>
      <c r="K1" s="198"/>
      <c r="L1" s="198"/>
      <c r="M1" s="198"/>
      <c r="N1" s="198"/>
      <c r="O1" s="198"/>
      <c r="P1" s="198"/>
      <c r="Q1" s="198"/>
      <c r="R1" s="198"/>
      <c r="S1" s="198"/>
      <c r="T1" s="198"/>
      <c r="U1" s="198"/>
      <c r="V1" s="198"/>
      <c r="W1" s="198"/>
      <c r="AB1" s="201"/>
    </row>
    <row r="2" spans="1:28" s="307" customFormat="1" ht="35.5" customHeight="1" x14ac:dyDescent="0.35">
      <c r="A2" s="308" t="s">
        <v>587</v>
      </c>
      <c r="B2" s="308" t="s">
        <v>98</v>
      </c>
      <c r="C2" s="308" t="s">
        <v>99</v>
      </c>
      <c r="D2" s="308" t="s">
        <v>100</v>
      </c>
      <c r="E2" s="308" t="s">
        <v>101</v>
      </c>
      <c r="F2" s="308" t="s">
        <v>102</v>
      </c>
      <c r="G2" s="308" t="s">
        <v>103</v>
      </c>
      <c r="H2" s="308" t="s">
        <v>104</v>
      </c>
      <c r="I2" s="308" t="s">
        <v>105</v>
      </c>
      <c r="J2" s="308" t="s">
        <v>106</v>
      </c>
      <c r="K2" s="309" t="s">
        <v>107</v>
      </c>
      <c r="L2" s="308" t="s">
        <v>108</v>
      </c>
      <c r="M2" s="308" t="s">
        <v>588</v>
      </c>
      <c r="N2" s="308" t="s">
        <v>109</v>
      </c>
      <c r="O2" s="308" t="s">
        <v>589</v>
      </c>
      <c r="P2" s="308"/>
      <c r="Q2" s="308" t="s">
        <v>590</v>
      </c>
      <c r="R2" s="308" t="s">
        <v>591</v>
      </c>
      <c r="S2" s="308" t="s">
        <v>495</v>
      </c>
      <c r="T2" s="308" t="s">
        <v>2552</v>
      </c>
      <c r="U2" s="308" t="s">
        <v>110</v>
      </c>
      <c r="V2" s="309" t="s">
        <v>496</v>
      </c>
      <c r="W2" s="309" t="s">
        <v>497</v>
      </c>
      <c r="X2" s="308"/>
      <c r="Y2" s="308"/>
      <c r="Z2" s="308"/>
      <c r="AA2" s="308"/>
      <c r="AB2" s="308" t="s">
        <v>592</v>
      </c>
    </row>
    <row r="3" spans="1:28" s="353" customFormat="1" ht="225" hidden="1" x14ac:dyDescent="0.35">
      <c r="A3" s="222" t="s">
        <v>2753</v>
      </c>
      <c r="B3" s="223" t="s">
        <v>111</v>
      </c>
      <c r="C3" s="222" t="s">
        <v>112</v>
      </c>
      <c r="D3" s="224" t="s">
        <v>493</v>
      </c>
      <c r="E3" s="224" t="s">
        <v>113</v>
      </c>
      <c r="F3" s="224" t="s">
        <v>114</v>
      </c>
      <c r="G3" s="225" t="s">
        <v>115</v>
      </c>
      <c r="H3" s="225" t="s">
        <v>116</v>
      </c>
      <c r="I3" s="222"/>
      <c r="J3" s="222"/>
      <c r="K3" s="222" t="s">
        <v>2902</v>
      </c>
      <c r="L3" s="226" t="s">
        <v>2946</v>
      </c>
      <c r="M3" s="222" t="s">
        <v>118</v>
      </c>
      <c r="N3" s="222" t="s">
        <v>119</v>
      </c>
      <c r="O3" s="227" t="s">
        <v>120</v>
      </c>
      <c r="P3" s="228"/>
      <c r="Q3" s="222"/>
      <c r="R3" s="351"/>
      <c r="S3" s="351"/>
      <c r="T3" s="351"/>
      <c r="U3" s="222" t="s">
        <v>121</v>
      </c>
      <c r="V3" s="230" t="s">
        <v>2903</v>
      </c>
      <c r="W3" s="231" t="s">
        <v>2904</v>
      </c>
      <c r="X3" s="355"/>
      <c r="Y3" s="356"/>
      <c r="Z3" s="356"/>
      <c r="AA3" s="356"/>
      <c r="AB3" s="234" t="e">
        <f>IF(OR(J3="Fail",ISBLANK(J3)),INDEX('Issue Code Table'!C:C,MATCH(N:N,'Issue Code Table'!A:A,0)),IF(M3="Critical",6,IF(M3="Significant",5,IF(M3="Moderate",3,2))))</f>
        <v>#N/A</v>
      </c>
    </row>
    <row r="4" spans="1:28" s="353" customFormat="1" ht="162.5" hidden="1" x14ac:dyDescent="0.35">
      <c r="A4" s="235" t="s">
        <v>2798</v>
      </c>
      <c r="B4" s="236" t="s">
        <v>122</v>
      </c>
      <c r="C4" s="235" t="s">
        <v>123</v>
      </c>
      <c r="D4" s="237" t="s">
        <v>493</v>
      </c>
      <c r="E4" s="237" t="s">
        <v>124</v>
      </c>
      <c r="F4" s="237" t="s">
        <v>125</v>
      </c>
      <c r="G4" s="238" t="s">
        <v>126</v>
      </c>
      <c r="H4" s="238" t="s">
        <v>127</v>
      </c>
      <c r="I4" s="235"/>
      <c r="J4" s="235"/>
      <c r="K4" s="239" t="s">
        <v>128</v>
      </c>
      <c r="L4" s="235"/>
      <c r="M4" s="235" t="s">
        <v>129</v>
      </c>
      <c r="N4" s="235" t="s">
        <v>130</v>
      </c>
      <c r="O4" s="235" t="s">
        <v>131</v>
      </c>
      <c r="P4" s="228"/>
      <c r="Q4" s="235"/>
      <c r="R4" s="352"/>
      <c r="S4" s="352"/>
      <c r="T4" s="352"/>
      <c r="U4" s="235" t="s">
        <v>132</v>
      </c>
      <c r="V4" s="241" t="s">
        <v>2905</v>
      </c>
      <c r="W4" s="242" t="s">
        <v>2906</v>
      </c>
      <c r="X4" s="357"/>
      <c r="Y4" s="358"/>
      <c r="Z4" s="358"/>
      <c r="AA4" s="358"/>
      <c r="AB4" s="245" t="e">
        <f>IF(OR(J4="Fail",ISBLANK(J4)),INDEX('Issue Code Table'!C:C,MATCH(N:N,'Issue Code Table'!A:A,0)),IF(M4="Critical",6,IF(M4="Significant",5,IF(M4="Moderate",3,2))))</f>
        <v>#N/A</v>
      </c>
    </row>
    <row r="5" spans="1:28" s="353" customFormat="1" ht="285.64999999999998" customHeight="1" x14ac:dyDescent="0.35">
      <c r="A5" s="222" t="s">
        <v>2799</v>
      </c>
      <c r="B5" s="223" t="s">
        <v>133</v>
      </c>
      <c r="C5" s="222" t="s">
        <v>134</v>
      </c>
      <c r="D5" s="224" t="s">
        <v>493</v>
      </c>
      <c r="E5" s="224" t="s">
        <v>135</v>
      </c>
      <c r="F5" s="224" t="s">
        <v>136</v>
      </c>
      <c r="G5" s="225" t="s">
        <v>137</v>
      </c>
      <c r="H5" s="225" t="s">
        <v>138</v>
      </c>
      <c r="I5" s="222"/>
      <c r="J5" s="222"/>
      <c r="K5" s="246" t="s">
        <v>139</v>
      </c>
      <c r="L5" s="222" t="s">
        <v>2901</v>
      </c>
      <c r="M5" s="247" t="s">
        <v>129</v>
      </c>
      <c r="N5" s="248" t="s">
        <v>141</v>
      </c>
      <c r="O5" s="222" t="s">
        <v>142</v>
      </c>
      <c r="P5" s="228"/>
      <c r="Q5" s="222"/>
      <c r="R5" s="351"/>
      <c r="S5" s="351"/>
      <c r="T5" s="351"/>
      <c r="U5" s="246" t="s">
        <v>2985</v>
      </c>
      <c r="V5" s="230" t="s">
        <v>2907</v>
      </c>
      <c r="W5" s="231" t="s">
        <v>2908</v>
      </c>
      <c r="X5" s="355"/>
      <c r="Y5" s="356"/>
      <c r="Z5" s="356"/>
      <c r="AA5" s="356"/>
      <c r="AB5" s="234" t="e">
        <f>IF(OR(J5="Fail",ISBLANK(J5)),INDEX('Issue Code Table'!C:C,MATCH(N:N,'Issue Code Table'!A:A,0)),IF(M5="Critical",6,IF(M5="Significant",5,IF(M5="Moderate",3,2))))</f>
        <v>#N/A</v>
      </c>
    </row>
    <row r="6" spans="1:28" s="353" customFormat="1" ht="300" x14ac:dyDescent="0.35">
      <c r="A6" s="235" t="s">
        <v>2800</v>
      </c>
      <c r="B6" s="237" t="s">
        <v>2788</v>
      </c>
      <c r="C6" s="237" t="s">
        <v>2789</v>
      </c>
      <c r="D6" s="237" t="s">
        <v>493</v>
      </c>
      <c r="E6" s="237" t="s">
        <v>2790</v>
      </c>
      <c r="F6" s="237" t="s">
        <v>2791</v>
      </c>
      <c r="G6" s="238" t="s">
        <v>2792</v>
      </c>
      <c r="H6" s="238" t="s">
        <v>2793</v>
      </c>
      <c r="I6" s="235"/>
      <c r="J6" s="235"/>
      <c r="K6" s="249" t="s">
        <v>2794</v>
      </c>
      <c r="L6" s="235" t="s">
        <v>2795</v>
      </c>
      <c r="M6" s="250" t="s">
        <v>129</v>
      </c>
      <c r="N6" s="251" t="s">
        <v>1970</v>
      </c>
      <c r="O6" s="235" t="s">
        <v>2796</v>
      </c>
      <c r="P6" s="228"/>
      <c r="Q6" s="235"/>
      <c r="R6" s="352"/>
      <c r="S6" s="352"/>
      <c r="T6" s="352"/>
      <c r="U6" s="249" t="s">
        <v>2797</v>
      </c>
      <c r="V6" s="241" t="s">
        <v>2909</v>
      </c>
      <c r="W6" s="242" t="s">
        <v>2910</v>
      </c>
      <c r="X6" s="357"/>
      <c r="Y6" s="358"/>
      <c r="Z6" s="358"/>
      <c r="AA6" s="358"/>
      <c r="AB6" s="234">
        <f>IF(OR(J6="Fail",ISBLANK(J6)),INDEX('Issue Code Table'!C:C,MATCH(N:N,'Issue Code Table'!A:A,0)),IF(M6="Critical",6,IF(M6="Significant",5,IF(M6="Moderate",3,2))))</f>
        <v>6</v>
      </c>
    </row>
    <row r="7" spans="1:28" s="353" customFormat="1" ht="125" hidden="1" x14ac:dyDescent="0.35">
      <c r="A7" s="222" t="s">
        <v>2801</v>
      </c>
      <c r="B7" s="223" t="s">
        <v>143</v>
      </c>
      <c r="C7" s="222" t="s">
        <v>144</v>
      </c>
      <c r="D7" s="224" t="s">
        <v>493</v>
      </c>
      <c r="E7" s="224" t="s">
        <v>145</v>
      </c>
      <c r="F7" s="225" t="s">
        <v>146</v>
      </c>
      <c r="G7" s="252" t="s">
        <v>147</v>
      </c>
      <c r="H7" s="225" t="s">
        <v>148</v>
      </c>
      <c r="I7" s="222"/>
      <c r="J7" s="222"/>
      <c r="K7" s="253" t="s">
        <v>149</v>
      </c>
      <c r="L7" s="222"/>
      <c r="M7" s="254" t="s">
        <v>129</v>
      </c>
      <c r="N7" s="222" t="s">
        <v>150</v>
      </c>
      <c r="O7" s="222" t="s">
        <v>151</v>
      </c>
      <c r="P7" s="228"/>
      <c r="Q7" s="222"/>
      <c r="R7" s="351"/>
      <c r="S7" s="351"/>
      <c r="T7" s="351"/>
      <c r="U7" s="222" t="s">
        <v>2911</v>
      </c>
      <c r="V7" s="230" t="s">
        <v>2911</v>
      </c>
      <c r="W7" s="231" t="s">
        <v>2912</v>
      </c>
      <c r="X7" s="355"/>
      <c r="Y7" s="356"/>
      <c r="Z7" s="356"/>
      <c r="AA7" s="356"/>
      <c r="AB7" s="234">
        <f>IF(OR(J7="Fail",ISBLANK(J7)),INDEX('Issue Code Table'!C:C,MATCH(N:N,'Issue Code Table'!A:A,0)),IF(M7="Critical",6,IF(M7="Significant",5,IF(M7="Moderate",3,2))))</f>
        <v>5</v>
      </c>
    </row>
    <row r="8" spans="1:28" s="353" customFormat="1" ht="162.5" hidden="1" x14ac:dyDescent="0.35">
      <c r="A8" s="235" t="s">
        <v>2802</v>
      </c>
      <c r="B8" s="236" t="s">
        <v>143</v>
      </c>
      <c r="C8" s="235" t="s">
        <v>144</v>
      </c>
      <c r="D8" s="237" t="s">
        <v>493</v>
      </c>
      <c r="E8" s="237" t="s">
        <v>152</v>
      </c>
      <c r="F8" s="238" t="s">
        <v>153</v>
      </c>
      <c r="G8" s="238" t="s">
        <v>154</v>
      </c>
      <c r="H8" s="238" t="s">
        <v>155</v>
      </c>
      <c r="I8" s="235"/>
      <c r="J8" s="235"/>
      <c r="K8" s="239" t="s">
        <v>156</v>
      </c>
      <c r="L8" s="235"/>
      <c r="M8" s="235" t="s">
        <v>129</v>
      </c>
      <c r="N8" s="235" t="s">
        <v>157</v>
      </c>
      <c r="O8" s="235" t="s">
        <v>158</v>
      </c>
      <c r="P8" s="228"/>
      <c r="Q8" s="235"/>
      <c r="R8" s="352"/>
      <c r="S8" s="352"/>
      <c r="T8" s="352"/>
      <c r="U8" s="235" t="s">
        <v>159</v>
      </c>
      <c r="V8" s="235" t="s">
        <v>159</v>
      </c>
      <c r="W8" s="242" t="s">
        <v>2913</v>
      </c>
      <c r="X8" s="357"/>
      <c r="Y8" s="358"/>
      <c r="Z8" s="358"/>
      <c r="AA8" s="358"/>
      <c r="AB8" s="245" t="e">
        <f>IF(OR(J8="Fail",ISBLANK(J8)),INDEX('Issue Code Table'!C:C,MATCH(N:N,'Issue Code Table'!A:A,0)),IF(M8="Critical",6,IF(M8="Significant",5,IF(M8="Moderate",3,2))))</f>
        <v>#N/A</v>
      </c>
    </row>
    <row r="9" spans="1:28" s="353" customFormat="1" ht="112.5" x14ac:dyDescent="0.35">
      <c r="A9" s="222" t="s">
        <v>2803</v>
      </c>
      <c r="B9" s="223" t="s">
        <v>133</v>
      </c>
      <c r="C9" s="222" t="s">
        <v>134</v>
      </c>
      <c r="D9" s="224" t="s">
        <v>493</v>
      </c>
      <c r="E9" s="224" t="s">
        <v>160</v>
      </c>
      <c r="F9" s="252" t="s">
        <v>161</v>
      </c>
      <c r="G9" s="252" t="s">
        <v>162</v>
      </c>
      <c r="H9" s="252" t="s">
        <v>163</v>
      </c>
      <c r="I9" s="222"/>
      <c r="J9" s="222"/>
      <c r="K9" s="253" t="s">
        <v>164</v>
      </c>
      <c r="L9" s="222"/>
      <c r="M9" s="222" t="s">
        <v>129</v>
      </c>
      <c r="N9" s="222" t="s">
        <v>165</v>
      </c>
      <c r="O9" s="222" t="s">
        <v>166</v>
      </c>
      <c r="P9" s="228"/>
      <c r="Q9" s="222"/>
      <c r="R9" s="351"/>
      <c r="S9" s="351"/>
      <c r="T9" s="351"/>
      <c r="U9" s="222" t="s">
        <v>167</v>
      </c>
      <c r="V9" s="222" t="s">
        <v>167</v>
      </c>
      <c r="W9" s="231" t="s">
        <v>2914</v>
      </c>
      <c r="X9" s="355"/>
      <c r="Y9" s="356"/>
      <c r="Z9" s="356"/>
      <c r="AA9" s="356"/>
      <c r="AB9" s="234" t="e">
        <f>IF(OR(J9="Fail",ISBLANK(J9)),INDEX('Issue Code Table'!C:C,MATCH(N:N,'Issue Code Table'!A:A,0)),IF(M9="Critical",6,IF(M9="Significant",5,IF(M9="Moderate",3,2))))</f>
        <v>#N/A</v>
      </c>
    </row>
    <row r="10" spans="1:28" s="353" customFormat="1" ht="50" x14ac:dyDescent="0.35">
      <c r="A10" s="235" t="s">
        <v>2804</v>
      </c>
      <c r="B10" s="236" t="s">
        <v>2788</v>
      </c>
      <c r="C10" s="235" t="s">
        <v>2789</v>
      </c>
      <c r="D10" s="237" t="s">
        <v>493</v>
      </c>
      <c r="E10" s="237" t="s">
        <v>170</v>
      </c>
      <c r="F10" s="237" t="s">
        <v>171</v>
      </c>
      <c r="G10" s="255" t="s">
        <v>172</v>
      </c>
      <c r="H10" s="237" t="s">
        <v>173</v>
      </c>
      <c r="I10" s="235"/>
      <c r="J10" s="235"/>
      <c r="K10" s="239" t="s">
        <v>174</v>
      </c>
      <c r="L10" s="235"/>
      <c r="M10" s="235" t="s">
        <v>129</v>
      </c>
      <c r="N10" s="235" t="s">
        <v>175</v>
      </c>
      <c r="O10" s="256" t="s">
        <v>176</v>
      </c>
      <c r="P10" s="228"/>
      <c r="Q10" s="235"/>
      <c r="R10" s="352"/>
      <c r="S10" s="352"/>
      <c r="T10" s="352"/>
      <c r="U10" s="235" t="s">
        <v>177</v>
      </c>
      <c r="V10" s="235" t="s">
        <v>2915</v>
      </c>
      <c r="W10" s="242" t="s">
        <v>2916</v>
      </c>
      <c r="X10" s="357"/>
      <c r="Y10" s="358"/>
      <c r="Z10" s="358"/>
      <c r="AA10" s="358"/>
      <c r="AB10" s="245">
        <f>IF(OR(J10="Fail",ISBLANK(J10)),INDEX('Issue Code Table'!C:C,MATCH(N:N,'Issue Code Table'!A:A,0)),IF(M10="Critical",6,IF(M10="Significant",5,IF(M10="Moderate",3,2))))</f>
        <v>6</v>
      </c>
    </row>
    <row r="11" spans="1:28" s="353" customFormat="1" ht="125" x14ac:dyDescent="0.35">
      <c r="A11" s="222" t="s">
        <v>2805</v>
      </c>
      <c r="B11" s="223" t="s">
        <v>133</v>
      </c>
      <c r="C11" s="222" t="s">
        <v>134</v>
      </c>
      <c r="D11" s="224" t="s">
        <v>493</v>
      </c>
      <c r="E11" s="224" t="s">
        <v>178</v>
      </c>
      <c r="F11" s="225" t="s">
        <v>179</v>
      </c>
      <c r="G11" s="225" t="s">
        <v>180</v>
      </c>
      <c r="H11" s="225" t="s">
        <v>181</v>
      </c>
      <c r="I11" s="222"/>
      <c r="J11" s="222"/>
      <c r="K11" s="253" t="s">
        <v>182</v>
      </c>
      <c r="L11" s="222"/>
      <c r="M11" s="222" t="s">
        <v>129</v>
      </c>
      <c r="N11" s="222" t="s">
        <v>183</v>
      </c>
      <c r="O11" s="222" t="s">
        <v>184</v>
      </c>
      <c r="P11" s="228"/>
      <c r="Q11" s="222"/>
      <c r="R11" s="351"/>
      <c r="S11" s="351"/>
      <c r="T11" s="351"/>
      <c r="U11" s="222" t="s">
        <v>185</v>
      </c>
      <c r="V11" s="222" t="s">
        <v>185</v>
      </c>
      <c r="W11" s="231" t="s">
        <v>2917</v>
      </c>
      <c r="X11" s="355"/>
      <c r="Y11" s="356"/>
      <c r="Z11" s="356"/>
      <c r="AA11" s="356"/>
      <c r="AB11" s="234" t="e">
        <f>IF(OR(J11="Fail",ISBLANK(J11)),INDEX('Issue Code Table'!C:C,MATCH(N:N,'Issue Code Table'!A:A,0)),IF(M11="Critical",6,IF(M11="Significant",5,IF(M11="Moderate",3,2))))</f>
        <v>#N/A</v>
      </c>
    </row>
    <row r="12" spans="1:28" s="353" customFormat="1" ht="100" hidden="1" x14ac:dyDescent="0.35">
      <c r="A12" s="235" t="s">
        <v>2806</v>
      </c>
      <c r="B12" s="236" t="s">
        <v>186</v>
      </c>
      <c r="C12" s="235" t="s">
        <v>187</v>
      </c>
      <c r="D12" s="237" t="s">
        <v>493</v>
      </c>
      <c r="E12" s="237" t="s">
        <v>188</v>
      </c>
      <c r="F12" s="235" t="s">
        <v>189</v>
      </c>
      <c r="G12" s="257" t="s">
        <v>2962</v>
      </c>
      <c r="H12" s="237" t="s">
        <v>2963</v>
      </c>
      <c r="I12" s="235"/>
      <c r="J12" s="235"/>
      <c r="K12" s="239" t="s">
        <v>192</v>
      </c>
      <c r="L12" s="235"/>
      <c r="M12" s="235" t="s">
        <v>129</v>
      </c>
      <c r="N12" s="235" t="s">
        <v>193</v>
      </c>
      <c r="O12" s="235" t="s">
        <v>194</v>
      </c>
      <c r="P12" s="228"/>
      <c r="Q12" s="235"/>
      <c r="R12" s="352"/>
      <c r="S12" s="352"/>
      <c r="T12" s="352"/>
      <c r="U12" s="235" t="s">
        <v>195</v>
      </c>
      <c r="V12" s="235" t="s">
        <v>2977</v>
      </c>
      <c r="W12" s="242" t="s">
        <v>2919</v>
      </c>
      <c r="X12" s="357"/>
      <c r="Y12" s="358"/>
      <c r="Z12" s="358"/>
      <c r="AA12" s="358"/>
      <c r="AB12" s="245">
        <f>IF(OR(J12="Fail",ISBLANK(J12)),INDEX('Issue Code Table'!C:C,MATCH(N:N,'Issue Code Table'!A:A,0)),IF(M12="Critical",6,IF(M12="Significant",5,IF(M12="Moderate",3,2))))</f>
        <v>5</v>
      </c>
    </row>
    <row r="13" spans="1:28" s="354" customFormat="1" ht="409.5" hidden="1" x14ac:dyDescent="0.35">
      <c r="A13" s="222" t="s">
        <v>2807</v>
      </c>
      <c r="B13" s="223" t="s">
        <v>196</v>
      </c>
      <c r="C13" s="222" t="s">
        <v>197</v>
      </c>
      <c r="D13" s="224" t="s">
        <v>493</v>
      </c>
      <c r="E13" s="258" t="s">
        <v>198</v>
      </c>
      <c r="F13" s="224" t="s">
        <v>199</v>
      </c>
      <c r="G13" s="225" t="s">
        <v>200</v>
      </c>
      <c r="H13" s="225" t="s">
        <v>201</v>
      </c>
      <c r="I13" s="222"/>
      <c r="J13" s="222"/>
      <c r="K13" s="222" t="s">
        <v>202</v>
      </c>
      <c r="L13" s="222"/>
      <c r="M13" s="223" t="s">
        <v>129</v>
      </c>
      <c r="N13" s="223" t="s">
        <v>203</v>
      </c>
      <c r="O13" s="223" t="s">
        <v>204</v>
      </c>
      <c r="P13" s="228"/>
      <c r="Q13" s="222"/>
      <c r="R13" s="351"/>
      <c r="S13" s="351"/>
      <c r="T13" s="351"/>
      <c r="U13" s="222" t="s">
        <v>205</v>
      </c>
      <c r="V13" s="222" t="s">
        <v>205</v>
      </c>
      <c r="W13" s="231" t="s">
        <v>2920</v>
      </c>
      <c r="X13" s="355"/>
      <c r="Y13" s="356"/>
      <c r="Z13" s="356"/>
      <c r="AA13" s="356"/>
      <c r="AB13" s="234">
        <f>IF(OR(J13="Fail",ISBLANK(J13)),INDEX('Issue Code Table'!C:C,MATCH(N:N,'Issue Code Table'!A:A,0)),IF(M13="Critical",6,IF(M13="Significant",5,IF(M13="Moderate",3,2))))</f>
        <v>6</v>
      </c>
    </row>
    <row r="14" spans="1:28" s="354" customFormat="1" ht="409.5" hidden="1" x14ac:dyDescent="0.35">
      <c r="A14" s="235" t="s">
        <v>2808</v>
      </c>
      <c r="B14" s="236" t="s">
        <v>206</v>
      </c>
      <c r="C14" s="235" t="s">
        <v>207</v>
      </c>
      <c r="D14" s="237" t="s">
        <v>493</v>
      </c>
      <c r="E14" s="235" t="s">
        <v>208</v>
      </c>
      <c r="F14" s="237" t="s">
        <v>209</v>
      </c>
      <c r="G14" s="238" t="s">
        <v>210</v>
      </c>
      <c r="H14" s="238" t="s">
        <v>211</v>
      </c>
      <c r="I14" s="235"/>
      <c r="J14" s="235"/>
      <c r="K14" s="235" t="s">
        <v>212</v>
      </c>
      <c r="L14" s="235"/>
      <c r="M14" s="236" t="s">
        <v>129</v>
      </c>
      <c r="N14" s="236" t="s">
        <v>203</v>
      </c>
      <c r="O14" s="236" t="s">
        <v>204</v>
      </c>
      <c r="P14" s="228"/>
      <c r="Q14" s="235"/>
      <c r="R14" s="352"/>
      <c r="S14" s="352"/>
      <c r="T14" s="352"/>
      <c r="U14" s="235" t="s">
        <v>213</v>
      </c>
      <c r="V14" s="235" t="s">
        <v>2921</v>
      </c>
      <c r="W14" s="242" t="s">
        <v>2922</v>
      </c>
      <c r="X14" s="357"/>
      <c r="Y14" s="358"/>
      <c r="Z14" s="358"/>
      <c r="AA14" s="358"/>
      <c r="AB14" s="245">
        <f>IF(OR(J14="Fail",ISBLANK(J14)),INDEX('Issue Code Table'!C:C,MATCH(N:N,'Issue Code Table'!A:A,0)),IF(M14="Critical",6,IF(M14="Significant",5,IF(M14="Moderate",3,2))))</f>
        <v>6</v>
      </c>
    </row>
    <row r="15" spans="1:28" s="354" customFormat="1" ht="200" hidden="1" x14ac:dyDescent="0.35">
      <c r="A15" s="222" t="s">
        <v>2809</v>
      </c>
      <c r="B15" s="223" t="s">
        <v>206</v>
      </c>
      <c r="C15" s="222" t="s">
        <v>207</v>
      </c>
      <c r="D15" s="224" t="s">
        <v>493</v>
      </c>
      <c r="E15" s="222" t="s">
        <v>214</v>
      </c>
      <c r="F15" s="224" t="s">
        <v>215</v>
      </c>
      <c r="G15" s="225" t="s">
        <v>216</v>
      </c>
      <c r="H15" s="225" t="s">
        <v>217</v>
      </c>
      <c r="I15" s="222"/>
      <c r="J15" s="222"/>
      <c r="K15" s="222" t="s">
        <v>218</v>
      </c>
      <c r="L15" s="222"/>
      <c r="M15" s="223" t="s">
        <v>129</v>
      </c>
      <c r="N15" s="223" t="s">
        <v>203</v>
      </c>
      <c r="O15" s="223" t="s">
        <v>204</v>
      </c>
      <c r="P15" s="228"/>
      <c r="Q15" s="222"/>
      <c r="R15" s="351"/>
      <c r="S15" s="351"/>
      <c r="T15" s="351"/>
      <c r="U15" s="222" t="s">
        <v>219</v>
      </c>
      <c r="V15" s="222" t="s">
        <v>2923</v>
      </c>
      <c r="W15" s="231" t="s">
        <v>2924</v>
      </c>
      <c r="X15" s="355"/>
      <c r="Y15" s="356"/>
      <c r="Z15" s="356"/>
      <c r="AA15" s="356"/>
      <c r="AB15" s="234">
        <f>IF(OR(J15="Fail",ISBLANK(J15)),INDEX('Issue Code Table'!C:C,MATCH(N:N,'Issue Code Table'!A:A,0)),IF(M15="Critical",6,IF(M15="Significant",5,IF(M15="Moderate",3,2))))</f>
        <v>6</v>
      </c>
    </row>
    <row r="16" spans="1:28" s="353" customFormat="1" ht="137.5" hidden="1" x14ac:dyDescent="0.35">
      <c r="A16" s="235" t="s">
        <v>2810</v>
      </c>
      <c r="B16" s="236" t="s">
        <v>220</v>
      </c>
      <c r="C16" s="235" t="s">
        <v>221</v>
      </c>
      <c r="D16" s="237" t="s">
        <v>493</v>
      </c>
      <c r="E16" s="258" t="s">
        <v>222</v>
      </c>
      <c r="F16" s="237" t="s">
        <v>223</v>
      </c>
      <c r="G16" s="238" t="s">
        <v>224</v>
      </c>
      <c r="H16" s="238" t="s">
        <v>225</v>
      </c>
      <c r="I16" s="235"/>
      <c r="J16" s="235"/>
      <c r="K16" s="235" t="s">
        <v>226</v>
      </c>
      <c r="L16" s="235"/>
      <c r="M16" s="235" t="s">
        <v>227</v>
      </c>
      <c r="N16" s="235" t="s">
        <v>228</v>
      </c>
      <c r="O16" s="235" t="s">
        <v>229</v>
      </c>
      <c r="P16" s="228"/>
      <c r="Q16" s="235"/>
      <c r="R16" s="352"/>
      <c r="S16" s="352"/>
      <c r="T16" s="352"/>
      <c r="U16" s="235" t="s">
        <v>230</v>
      </c>
      <c r="V16" s="235" t="s">
        <v>230</v>
      </c>
      <c r="W16" s="352"/>
      <c r="X16" s="357"/>
      <c r="Y16" s="358"/>
      <c r="Z16" s="358"/>
      <c r="AA16" s="358"/>
      <c r="AB16" s="245">
        <f>IF(OR(J16="Fail",ISBLANK(J16)),INDEX('Issue Code Table'!C:C,MATCH(N:N,'Issue Code Table'!A:A,0)),IF(M16="Critical",6,IF(M16="Significant",5,IF(M16="Moderate",3,2))))</f>
        <v>4</v>
      </c>
    </row>
    <row r="17" spans="1:28" s="353" customFormat="1" ht="409.5" hidden="1" x14ac:dyDescent="0.35">
      <c r="A17" s="222" t="s">
        <v>2811</v>
      </c>
      <c r="B17" s="223" t="s">
        <v>231</v>
      </c>
      <c r="C17" s="222" t="s">
        <v>232</v>
      </c>
      <c r="D17" s="224" t="s">
        <v>493</v>
      </c>
      <c r="E17" s="222" t="s">
        <v>233</v>
      </c>
      <c r="F17" s="224" t="s">
        <v>234</v>
      </c>
      <c r="G17" s="225" t="s">
        <v>235</v>
      </c>
      <c r="H17" s="225" t="s">
        <v>236</v>
      </c>
      <c r="I17" s="222"/>
      <c r="J17" s="222"/>
      <c r="K17" s="222" t="s">
        <v>237</v>
      </c>
      <c r="L17" s="222"/>
      <c r="M17" s="222" t="s">
        <v>227</v>
      </c>
      <c r="N17" s="222" t="s">
        <v>238</v>
      </c>
      <c r="O17" s="222" t="s">
        <v>239</v>
      </c>
      <c r="P17" s="228"/>
      <c r="Q17" s="222"/>
      <c r="R17" s="351"/>
      <c r="S17" s="351"/>
      <c r="T17" s="351"/>
      <c r="U17" s="222" t="s">
        <v>240</v>
      </c>
      <c r="V17" s="222" t="s">
        <v>240</v>
      </c>
      <c r="W17" s="351"/>
      <c r="X17" s="355"/>
      <c r="Y17" s="356"/>
      <c r="Z17" s="356"/>
      <c r="AA17" s="356"/>
      <c r="AB17" s="234">
        <f>IF(OR(J17="Fail",ISBLANK(J17)),INDEX('Issue Code Table'!C:C,MATCH(N:N,'Issue Code Table'!A:A,0)),IF(M17="Critical",6,IF(M17="Significant",5,IF(M17="Moderate",3,2))))</f>
        <v>4</v>
      </c>
    </row>
    <row r="18" spans="1:28" s="353" customFormat="1" ht="187.5" hidden="1" x14ac:dyDescent="0.35">
      <c r="A18" s="235" t="s">
        <v>2812</v>
      </c>
      <c r="B18" s="236" t="s">
        <v>220</v>
      </c>
      <c r="C18" s="235" t="s">
        <v>221</v>
      </c>
      <c r="D18" s="237" t="s">
        <v>493</v>
      </c>
      <c r="E18" s="235" t="s">
        <v>241</v>
      </c>
      <c r="F18" s="237" t="s">
        <v>242</v>
      </c>
      <c r="G18" s="238" t="s">
        <v>243</v>
      </c>
      <c r="H18" s="238" t="s">
        <v>244</v>
      </c>
      <c r="I18" s="235"/>
      <c r="J18" s="235"/>
      <c r="K18" s="235" t="s">
        <v>245</v>
      </c>
      <c r="L18" s="235"/>
      <c r="M18" s="235" t="s">
        <v>227</v>
      </c>
      <c r="N18" s="235" t="s">
        <v>228</v>
      </c>
      <c r="O18" s="235" t="s">
        <v>229</v>
      </c>
      <c r="P18" s="228"/>
      <c r="Q18" s="235"/>
      <c r="R18" s="352"/>
      <c r="S18" s="352"/>
      <c r="T18" s="352"/>
      <c r="U18" s="235" t="s">
        <v>241</v>
      </c>
      <c r="V18" s="235" t="s">
        <v>241</v>
      </c>
      <c r="W18" s="352"/>
      <c r="X18" s="357"/>
      <c r="Y18" s="358"/>
      <c r="Z18" s="358"/>
      <c r="AA18" s="358"/>
      <c r="AB18" s="245">
        <f>IF(OR(J18="Fail",ISBLANK(J18)),INDEX('Issue Code Table'!C:C,MATCH(N:N,'Issue Code Table'!A:A,0)),IF(M18="Critical",6,IF(M18="Significant",5,IF(M18="Moderate",3,2))))</f>
        <v>4</v>
      </c>
    </row>
    <row r="19" spans="1:28" s="353" customFormat="1" ht="262.5" hidden="1" x14ac:dyDescent="0.35">
      <c r="A19" s="222" t="s">
        <v>2813</v>
      </c>
      <c r="B19" s="223" t="s">
        <v>246</v>
      </c>
      <c r="C19" s="222" t="s">
        <v>247</v>
      </c>
      <c r="D19" s="224" t="s">
        <v>493</v>
      </c>
      <c r="E19" s="259" t="s">
        <v>248</v>
      </c>
      <c r="F19" s="224" t="s">
        <v>249</v>
      </c>
      <c r="G19" s="225" t="s">
        <v>250</v>
      </c>
      <c r="H19" s="225" t="s">
        <v>251</v>
      </c>
      <c r="I19" s="222"/>
      <c r="J19" s="222"/>
      <c r="K19" s="222" t="s">
        <v>252</v>
      </c>
      <c r="L19" s="222"/>
      <c r="M19" s="222" t="s">
        <v>227</v>
      </c>
      <c r="N19" s="222" t="s">
        <v>253</v>
      </c>
      <c r="O19" s="222" t="s">
        <v>254</v>
      </c>
      <c r="P19" s="228"/>
      <c r="Q19" s="222"/>
      <c r="R19" s="351"/>
      <c r="S19" s="351"/>
      <c r="T19" s="351"/>
      <c r="U19" s="222" t="s">
        <v>255</v>
      </c>
      <c r="V19" s="222" t="s">
        <v>255</v>
      </c>
      <c r="W19" s="351"/>
      <c r="X19" s="355"/>
      <c r="Y19" s="356"/>
      <c r="Z19" s="356"/>
      <c r="AA19" s="356"/>
      <c r="AB19" s="234">
        <f>IF(OR(J19="Fail",ISBLANK(J19)),INDEX('Issue Code Table'!C:C,MATCH(N:N,'Issue Code Table'!A:A,0)),IF(M19="Critical",6,IF(M19="Significant",5,IF(M19="Moderate",3,2))))</f>
        <v>4</v>
      </c>
    </row>
    <row r="20" spans="1:28" s="353" customFormat="1" ht="325" hidden="1" x14ac:dyDescent="0.35">
      <c r="A20" s="235" t="s">
        <v>2814</v>
      </c>
      <c r="B20" s="236" t="s">
        <v>220</v>
      </c>
      <c r="C20" s="235" t="s">
        <v>221</v>
      </c>
      <c r="D20" s="237" t="s">
        <v>493</v>
      </c>
      <c r="E20" s="260" t="s">
        <v>256</v>
      </c>
      <c r="F20" s="237" t="s">
        <v>257</v>
      </c>
      <c r="G20" s="238" t="s">
        <v>258</v>
      </c>
      <c r="H20" s="238" t="s">
        <v>259</v>
      </c>
      <c r="I20" s="235"/>
      <c r="J20" s="235"/>
      <c r="K20" s="235" t="s">
        <v>260</v>
      </c>
      <c r="L20" s="235"/>
      <c r="M20" s="260" t="s">
        <v>129</v>
      </c>
      <c r="N20" s="235" t="s">
        <v>261</v>
      </c>
      <c r="O20" s="235" t="s">
        <v>262</v>
      </c>
      <c r="P20" s="228"/>
      <c r="Q20" s="235"/>
      <c r="R20" s="352"/>
      <c r="S20" s="352"/>
      <c r="T20" s="352"/>
      <c r="U20" s="235" t="s">
        <v>263</v>
      </c>
      <c r="V20" s="235" t="s">
        <v>263</v>
      </c>
      <c r="W20" s="352"/>
      <c r="X20" s="357"/>
      <c r="Y20" s="358"/>
      <c r="Z20" s="358"/>
      <c r="AA20" s="358"/>
      <c r="AB20" s="245">
        <f>IF(OR(J20="Fail",ISBLANK(J20)),INDEX('Issue Code Table'!C:C,MATCH(N:N,'Issue Code Table'!A:A,0)),IF(M20="Critical",6,IF(M20="Significant",5,IF(M20="Moderate",3,2))))</f>
        <v>5</v>
      </c>
    </row>
    <row r="21" spans="1:28" s="353" customFormat="1" ht="237.5" hidden="1" x14ac:dyDescent="0.35">
      <c r="A21" s="222" t="s">
        <v>2815</v>
      </c>
      <c r="B21" s="261" t="s">
        <v>264</v>
      </c>
      <c r="C21" s="222" t="s">
        <v>265</v>
      </c>
      <c r="D21" s="224" t="s">
        <v>493</v>
      </c>
      <c r="E21" s="258" t="s">
        <v>266</v>
      </c>
      <c r="F21" s="224" t="s">
        <v>267</v>
      </c>
      <c r="G21" s="225" t="s">
        <v>268</v>
      </c>
      <c r="H21" s="225" t="s">
        <v>269</v>
      </c>
      <c r="I21" s="222"/>
      <c r="J21" s="222"/>
      <c r="K21" s="222" t="s">
        <v>270</v>
      </c>
      <c r="L21" s="222"/>
      <c r="M21" s="222" t="s">
        <v>227</v>
      </c>
      <c r="N21" s="222" t="s">
        <v>271</v>
      </c>
      <c r="O21" s="222" t="s">
        <v>272</v>
      </c>
      <c r="P21" s="228"/>
      <c r="Q21" s="222"/>
      <c r="R21" s="351"/>
      <c r="S21" s="351"/>
      <c r="T21" s="351"/>
      <c r="U21" s="222" t="s">
        <v>273</v>
      </c>
      <c r="V21" s="222" t="s">
        <v>2925</v>
      </c>
      <c r="W21" s="351"/>
      <c r="X21" s="355"/>
      <c r="Y21" s="356"/>
      <c r="Z21" s="356"/>
      <c r="AA21" s="356"/>
      <c r="AB21" s="234">
        <f>IF(OR(J21="Fail",ISBLANK(J21)),INDEX('Issue Code Table'!C:C,MATCH(N:N,'Issue Code Table'!A:A,0)),IF(M21="Critical",6,IF(M21="Significant",5,IF(M21="Moderate",3,2))))</f>
        <v>3</v>
      </c>
    </row>
    <row r="22" spans="1:28" s="353" customFormat="1" ht="287.5" hidden="1" x14ac:dyDescent="0.35">
      <c r="A22" s="235" t="s">
        <v>2816</v>
      </c>
      <c r="B22" s="262" t="s">
        <v>206</v>
      </c>
      <c r="C22" s="235" t="s">
        <v>207</v>
      </c>
      <c r="D22" s="237" t="s">
        <v>493</v>
      </c>
      <c r="E22" s="258" t="s">
        <v>274</v>
      </c>
      <c r="F22" s="237" t="s">
        <v>275</v>
      </c>
      <c r="G22" s="238" t="s">
        <v>276</v>
      </c>
      <c r="H22" s="238" t="s">
        <v>277</v>
      </c>
      <c r="I22" s="235"/>
      <c r="J22" s="235"/>
      <c r="K22" s="235" t="s">
        <v>278</v>
      </c>
      <c r="L22" s="235"/>
      <c r="M22" s="235" t="s">
        <v>227</v>
      </c>
      <c r="N22" s="235" t="s">
        <v>279</v>
      </c>
      <c r="O22" s="235" t="s">
        <v>280</v>
      </c>
      <c r="P22" s="228"/>
      <c r="Q22" s="235"/>
      <c r="R22" s="352"/>
      <c r="S22" s="352"/>
      <c r="T22" s="352"/>
      <c r="U22" s="235" t="s">
        <v>281</v>
      </c>
      <c r="V22" s="235" t="s">
        <v>2926</v>
      </c>
      <c r="W22" s="352"/>
      <c r="X22" s="357"/>
      <c r="Y22" s="358"/>
      <c r="Z22" s="358"/>
      <c r="AA22" s="358"/>
      <c r="AB22" s="245">
        <f>IF(OR(J22="Fail",ISBLANK(J22)),INDEX('Issue Code Table'!C:C,MATCH(N:N,'Issue Code Table'!A:A,0)),IF(M22="Critical",6,IF(M22="Significant",5,IF(M22="Moderate",3,2))))</f>
        <v>4</v>
      </c>
    </row>
    <row r="23" spans="1:28" s="353" customFormat="1" ht="112.5" hidden="1" x14ac:dyDescent="0.35">
      <c r="A23" s="224" t="s">
        <v>2817</v>
      </c>
      <c r="B23" s="224" t="s">
        <v>196</v>
      </c>
      <c r="C23" s="224" t="s">
        <v>197</v>
      </c>
      <c r="D23" s="224" t="s">
        <v>493</v>
      </c>
      <c r="E23" s="224" t="s">
        <v>282</v>
      </c>
      <c r="F23" s="224" t="s">
        <v>283</v>
      </c>
      <c r="G23" s="224" t="s">
        <v>284</v>
      </c>
      <c r="H23" s="224" t="s">
        <v>285</v>
      </c>
      <c r="I23" s="224"/>
      <c r="J23" s="224"/>
      <c r="K23" s="224" t="s">
        <v>286</v>
      </c>
      <c r="L23" s="224"/>
      <c r="M23" s="222" t="s">
        <v>129</v>
      </c>
      <c r="N23" s="222" t="s">
        <v>287</v>
      </c>
      <c r="O23" s="222" t="s">
        <v>288</v>
      </c>
      <c r="P23" s="228"/>
      <c r="Q23" s="222"/>
      <c r="R23" s="351"/>
      <c r="S23" s="351"/>
      <c r="T23" s="351"/>
      <c r="U23" s="222" t="s">
        <v>289</v>
      </c>
      <c r="V23" s="222" t="s">
        <v>2927</v>
      </c>
      <c r="W23" s="351"/>
      <c r="X23" s="355"/>
      <c r="Y23" s="356"/>
      <c r="Z23" s="356"/>
      <c r="AA23" s="356"/>
      <c r="AB23" s="234">
        <f>IF(OR(J23="Fail",ISBLANK(J23)),INDEX('Issue Code Table'!C:C,MATCH(N:N,'Issue Code Table'!A:A,0)),IF(M23="Critical",6,IF(M23="Significant",5,IF(M23="Moderate",3,2))))</f>
        <v>6</v>
      </c>
    </row>
    <row r="24" spans="1:28" s="353" customFormat="1" ht="175" hidden="1" x14ac:dyDescent="0.35">
      <c r="A24" s="235" t="s">
        <v>2818</v>
      </c>
      <c r="B24" s="262" t="s">
        <v>206</v>
      </c>
      <c r="C24" s="235" t="s">
        <v>207</v>
      </c>
      <c r="D24" s="237" t="s">
        <v>493</v>
      </c>
      <c r="E24" s="258" t="s">
        <v>290</v>
      </c>
      <c r="F24" s="237" t="s">
        <v>291</v>
      </c>
      <c r="G24" s="238" t="s">
        <v>292</v>
      </c>
      <c r="H24" s="238" t="s">
        <v>293</v>
      </c>
      <c r="I24" s="235"/>
      <c r="J24" s="235"/>
      <c r="K24" s="235" t="s">
        <v>294</v>
      </c>
      <c r="L24" s="235"/>
      <c r="M24" s="236" t="s">
        <v>129</v>
      </c>
      <c r="N24" s="236" t="s">
        <v>203</v>
      </c>
      <c r="O24" s="236" t="s">
        <v>204</v>
      </c>
      <c r="P24" s="228"/>
      <c r="Q24" s="235"/>
      <c r="R24" s="352"/>
      <c r="S24" s="352"/>
      <c r="T24" s="352"/>
      <c r="U24" s="235" t="s">
        <v>295</v>
      </c>
      <c r="V24" s="235" t="s">
        <v>295</v>
      </c>
      <c r="W24" s="242" t="s">
        <v>2931</v>
      </c>
      <c r="X24" s="357"/>
      <c r="Y24" s="358"/>
      <c r="Z24" s="358"/>
      <c r="AA24" s="358"/>
      <c r="AB24" s="245">
        <f>IF(OR(J24="Fail",ISBLANK(J24)),INDEX('Issue Code Table'!C:C,MATCH(N:N,'Issue Code Table'!A:A,0)),IF(M24="Critical",6,IF(M24="Significant",5,IF(M24="Moderate",3,2))))</f>
        <v>6</v>
      </c>
    </row>
    <row r="25" spans="1:28" s="353" customFormat="1" ht="409.5" hidden="1" x14ac:dyDescent="0.35">
      <c r="A25" s="222" t="s">
        <v>2819</v>
      </c>
      <c r="B25" s="261" t="s">
        <v>296</v>
      </c>
      <c r="C25" s="222" t="s">
        <v>297</v>
      </c>
      <c r="D25" s="224" t="s">
        <v>493</v>
      </c>
      <c r="E25" s="225" t="s">
        <v>298</v>
      </c>
      <c r="F25" s="224" t="s">
        <v>299</v>
      </c>
      <c r="G25" s="225" t="s">
        <v>300</v>
      </c>
      <c r="H25" s="225" t="s">
        <v>301</v>
      </c>
      <c r="I25" s="222"/>
      <c r="J25" s="222"/>
      <c r="K25" s="222" t="s">
        <v>302</v>
      </c>
      <c r="L25" s="222"/>
      <c r="M25" s="222" t="s">
        <v>129</v>
      </c>
      <c r="N25" s="222" t="s">
        <v>287</v>
      </c>
      <c r="O25" s="222" t="s">
        <v>288</v>
      </c>
      <c r="P25" s="228"/>
      <c r="Q25" s="222"/>
      <c r="R25" s="351"/>
      <c r="S25" s="351"/>
      <c r="T25" s="351"/>
      <c r="U25" s="222" t="s">
        <v>303</v>
      </c>
      <c r="V25" s="222" t="s">
        <v>303</v>
      </c>
      <c r="W25" s="231" t="s">
        <v>2932</v>
      </c>
      <c r="X25" s="355"/>
      <c r="Y25" s="356"/>
      <c r="Z25" s="356"/>
      <c r="AA25" s="356"/>
      <c r="AB25" s="234">
        <f>IF(OR(J25="Fail",ISBLANK(J25)),INDEX('Issue Code Table'!C:C,MATCH(N:N,'Issue Code Table'!A:A,0)),IF(M25="Critical",6,IF(M25="Significant",5,IF(M25="Moderate",3,2))))</f>
        <v>6</v>
      </c>
    </row>
    <row r="26" spans="1:28" s="354" customFormat="1" ht="137.5" hidden="1" x14ac:dyDescent="0.35">
      <c r="A26" s="235" t="s">
        <v>2820</v>
      </c>
      <c r="B26" s="262" t="s">
        <v>304</v>
      </c>
      <c r="C26" s="235" t="s">
        <v>305</v>
      </c>
      <c r="D26" s="237" t="s">
        <v>493</v>
      </c>
      <c r="E26" s="264" t="s">
        <v>306</v>
      </c>
      <c r="F26" s="237" t="s">
        <v>307</v>
      </c>
      <c r="G26" s="238" t="s">
        <v>308</v>
      </c>
      <c r="H26" s="238" t="s">
        <v>309</v>
      </c>
      <c r="I26" s="235"/>
      <c r="J26" s="235"/>
      <c r="K26" s="235" t="s">
        <v>310</v>
      </c>
      <c r="L26" s="235"/>
      <c r="M26" s="236" t="s">
        <v>227</v>
      </c>
      <c r="N26" s="236" t="s">
        <v>311</v>
      </c>
      <c r="O26" s="236" t="s">
        <v>312</v>
      </c>
      <c r="P26" s="228"/>
      <c r="Q26" s="235"/>
      <c r="R26" s="352"/>
      <c r="S26" s="352"/>
      <c r="T26" s="352"/>
      <c r="U26" s="235" t="s">
        <v>313</v>
      </c>
      <c r="V26" s="235" t="s">
        <v>2928</v>
      </c>
      <c r="W26" s="352"/>
      <c r="X26" s="357"/>
      <c r="Y26" s="357"/>
      <c r="Z26" s="358"/>
      <c r="AA26" s="358"/>
      <c r="AB26" s="245">
        <f>IF(OR(J26="Fail",ISBLANK(J26)),INDEX('Issue Code Table'!C:C,MATCH(N:N,'Issue Code Table'!A:A,0)),IF(M26="Critical",6,IF(M26="Significant",5,IF(M26="Moderate",3,2))))</f>
        <v>4</v>
      </c>
    </row>
    <row r="27" spans="1:28" s="353" customFormat="1" ht="287.5" hidden="1" x14ac:dyDescent="0.35">
      <c r="A27" s="222" t="s">
        <v>2821</v>
      </c>
      <c r="B27" s="261" t="s">
        <v>304</v>
      </c>
      <c r="C27" s="222" t="s">
        <v>305</v>
      </c>
      <c r="D27" s="224" t="s">
        <v>493</v>
      </c>
      <c r="E27" s="224" t="s">
        <v>314</v>
      </c>
      <c r="F27" s="224" t="s">
        <v>315</v>
      </c>
      <c r="G27" s="225" t="s">
        <v>316</v>
      </c>
      <c r="H27" s="225" t="s">
        <v>317</v>
      </c>
      <c r="I27" s="222"/>
      <c r="J27" s="222"/>
      <c r="K27" s="222" t="s">
        <v>318</v>
      </c>
      <c r="L27" s="222"/>
      <c r="M27" s="223" t="s">
        <v>227</v>
      </c>
      <c r="N27" s="223" t="s">
        <v>311</v>
      </c>
      <c r="O27" s="223" t="s">
        <v>312</v>
      </c>
      <c r="P27" s="228"/>
      <c r="Q27" s="222"/>
      <c r="R27" s="351"/>
      <c r="S27" s="351"/>
      <c r="T27" s="351"/>
      <c r="U27" s="222" t="s">
        <v>319</v>
      </c>
      <c r="V27" s="222" t="s">
        <v>2929</v>
      </c>
      <c r="W27" s="351"/>
      <c r="X27" s="355"/>
      <c r="Y27" s="355"/>
      <c r="Z27" s="356"/>
      <c r="AA27" s="356"/>
      <c r="AB27" s="234">
        <f>IF(OR(J27="Fail",ISBLANK(J27)),INDEX('Issue Code Table'!C:C,MATCH(N:N,'Issue Code Table'!A:A,0)),IF(M27="Critical",6,IF(M27="Significant",5,IF(M27="Moderate",3,2))))</f>
        <v>4</v>
      </c>
    </row>
    <row r="28" spans="1:28" s="353" customFormat="1" ht="237.5" hidden="1" x14ac:dyDescent="0.35">
      <c r="A28" s="235" t="s">
        <v>2822</v>
      </c>
      <c r="B28" s="235" t="s">
        <v>220</v>
      </c>
      <c r="C28" s="235" t="s">
        <v>221</v>
      </c>
      <c r="D28" s="237" t="s">
        <v>493</v>
      </c>
      <c r="E28" s="258" t="s">
        <v>320</v>
      </c>
      <c r="F28" s="237" t="s">
        <v>321</v>
      </c>
      <c r="G28" s="238" t="s">
        <v>322</v>
      </c>
      <c r="H28" s="238" t="s">
        <v>323</v>
      </c>
      <c r="I28" s="235"/>
      <c r="J28" s="235"/>
      <c r="K28" s="235" t="s">
        <v>324</v>
      </c>
      <c r="L28" s="235"/>
      <c r="M28" s="235" t="s">
        <v>129</v>
      </c>
      <c r="N28" s="235" t="s">
        <v>325</v>
      </c>
      <c r="O28" s="235" t="s">
        <v>326</v>
      </c>
      <c r="P28" s="228"/>
      <c r="Q28" s="235"/>
      <c r="R28" s="352"/>
      <c r="S28" s="352"/>
      <c r="T28" s="352"/>
      <c r="U28" s="235" t="s">
        <v>327</v>
      </c>
      <c r="V28" s="235" t="s">
        <v>327</v>
      </c>
      <c r="W28" s="242" t="s">
        <v>2933</v>
      </c>
      <c r="X28" s="357"/>
      <c r="Y28" s="357"/>
      <c r="Z28" s="358"/>
      <c r="AA28" s="358"/>
      <c r="AB28" s="245">
        <f>IF(OR(J28="Fail",ISBLANK(J28)),INDEX('Issue Code Table'!C:C,MATCH(N:N,'Issue Code Table'!A:A,0)),IF(M28="Critical",6,IF(M28="Significant",5,IF(M28="Moderate",3,2))))</f>
        <v>5</v>
      </c>
    </row>
    <row r="29" spans="1:28" s="353" customFormat="1" ht="275" hidden="1" x14ac:dyDescent="0.35">
      <c r="A29" s="222" t="s">
        <v>2823</v>
      </c>
      <c r="B29" s="225" t="s">
        <v>328</v>
      </c>
      <c r="C29" s="222" t="s">
        <v>329</v>
      </c>
      <c r="D29" s="224" t="s">
        <v>493</v>
      </c>
      <c r="E29" s="224" t="s">
        <v>330</v>
      </c>
      <c r="F29" s="224" t="s">
        <v>331</v>
      </c>
      <c r="G29" s="225" t="s">
        <v>332</v>
      </c>
      <c r="H29" s="225" t="s">
        <v>333</v>
      </c>
      <c r="I29" s="222"/>
      <c r="J29" s="222"/>
      <c r="K29" s="222" t="s">
        <v>334</v>
      </c>
      <c r="L29" s="222"/>
      <c r="M29" s="222" t="s">
        <v>129</v>
      </c>
      <c r="N29" s="223" t="s">
        <v>325</v>
      </c>
      <c r="O29" s="223" t="s">
        <v>326</v>
      </c>
      <c r="P29" s="228"/>
      <c r="Q29" s="222"/>
      <c r="R29" s="351"/>
      <c r="S29" s="351"/>
      <c r="T29" s="351"/>
      <c r="U29" s="222" t="s">
        <v>335</v>
      </c>
      <c r="V29" s="222" t="s">
        <v>2930</v>
      </c>
      <c r="W29" s="231" t="s">
        <v>2934</v>
      </c>
      <c r="X29" s="355"/>
      <c r="Y29" s="355"/>
      <c r="Z29" s="356"/>
      <c r="AA29" s="356"/>
      <c r="AB29" s="234">
        <f>IF(OR(J29="Fail",ISBLANK(J29)),INDEX('Issue Code Table'!C:C,MATCH(N:N,'Issue Code Table'!A:A,0)),IF(M29="Critical",6,IF(M29="Significant",5,IF(M29="Moderate",3,2))))</f>
        <v>5</v>
      </c>
    </row>
    <row r="30" spans="1:28" s="353" customFormat="1" ht="337.5" hidden="1" x14ac:dyDescent="0.35">
      <c r="A30" s="235" t="s">
        <v>2824</v>
      </c>
      <c r="B30" s="262" t="s">
        <v>246</v>
      </c>
      <c r="C30" s="235" t="s">
        <v>247</v>
      </c>
      <c r="D30" s="237" t="s">
        <v>493</v>
      </c>
      <c r="E30" s="235" t="s">
        <v>336</v>
      </c>
      <c r="F30" s="237" t="s">
        <v>337</v>
      </c>
      <c r="G30" s="238" t="s">
        <v>338</v>
      </c>
      <c r="H30" s="238" t="s">
        <v>339</v>
      </c>
      <c r="I30" s="235"/>
      <c r="J30" s="235"/>
      <c r="K30" s="235" t="s">
        <v>340</v>
      </c>
      <c r="L30" s="235"/>
      <c r="M30" s="235" t="s">
        <v>227</v>
      </c>
      <c r="N30" s="235" t="s">
        <v>253</v>
      </c>
      <c r="O30" s="235" t="s">
        <v>254</v>
      </c>
      <c r="P30" s="228"/>
      <c r="Q30" s="235"/>
      <c r="R30" s="352"/>
      <c r="S30" s="352"/>
      <c r="T30" s="352"/>
      <c r="U30" s="235" t="s">
        <v>341</v>
      </c>
      <c r="V30" s="235" t="s">
        <v>2935</v>
      </c>
      <c r="W30" s="352"/>
      <c r="X30" s="265"/>
      <c r="Y30" s="357"/>
      <c r="Z30" s="358"/>
      <c r="AA30" s="358"/>
      <c r="AB30" s="245">
        <f>IF(OR(J30="Fail",ISBLANK(J30)),INDEX('Issue Code Table'!C:C,MATCH(N:N,'Issue Code Table'!A:A,0)),IF(M30="Critical",6,IF(M30="Significant",5,IF(M30="Moderate",3,2))))</f>
        <v>4</v>
      </c>
    </row>
    <row r="31" spans="1:28" s="354" customFormat="1" ht="87.5" hidden="1" x14ac:dyDescent="0.35">
      <c r="A31" s="222" t="s">
        <v>2825</v>
      </c>
      <c r="B31" s="261" t="s">
        <v>304</v>
      </c>
      <c r="C31" s="222" t="s">
        <v>305</v>
      </c>
      <c r="D31" s="224" t="s">
        <v>493</v>
      </c>
      <c r="E31" s="266" t="s">
        <v>342</v>
      </c>
      <c r="F31" s="224" t="s">
        <v>343</v>
      </c>
      <c r="G31" s="225" t="s">
        <v>344</v>
      </c>
      <c r="H31" s="225" t="s">
        <v>345</v>
      </c>
      <c r="I31" s="224"/>
      <c r="J31" s="222"/>
      <c r="K31" s="267" t="s">
        <v>346</v>
      </c>
      <c r="L31" s="222"/>
      <c r="M31" s="259" t="s">
        <v>129</v>
      </c>
      <c r="N31" s="222" t="s">
        <v>347</v>
      </c>
      <c r="O31" s="268" t="s">
        <v>348</v>
      </c>
      <c r="P31" s="228"/>
      <c r="Q31" s="222"/>
      <c r="R31" s="351"/>
      <c r="S31" s="351"/>
      <c r="T31" s="351"/>
      <c r="U31" s="222" t="s">
        <v>349</v>
      </c>
      <c r="V31" s="222" t="s">
        <v>349</v>
      </c>
      <c r="W31" s="231" t="s">
        <v>2936</v>
      </c>
      <c r="X31" s="269"/>
      <c r="Y31" s="355"/>
      <c r="Z31" s="356"/>
      <c r="AA31" s="356"/>
      <c r="AB31" s="234">
        <f>IF(OR(J31="Fail",ISBLANK(J31)),INDEX('Issue Code Table'!C:C,MATCH(N:N,'Issue Code Table'!A:A,0)),IF(M31="Critical",6,IF(M31="Significant",5,IF(M31="Moderate",3,2))))</f>
        <v>5</v>
      </c>
    </row>
    <row r="32" spans="1:28" s="353" customFormat="1" ht="287.5" hidden="1" x14ac:dyDescent="0.35">
      <c r="A32" s="235" t="s">
        <v>2826</v>
      </c>
      <c r="B32" s="238" t="s">
        <v>328</v>
      </c>
      <c r="C32" s="235" t="s">
        <v>329</v>
      </c>
      <c r="D32" s="237" t="s">
        <v>493</v>
      </c>
      <c r="E32" s="258" t="s">
        <v>350</v>
      </c>
      <c r="F32" s="237" t="s">
        <v>351</v>
      </c>
      <c r="G32" s="238" t="s">
        <v>352</v>
      </c>
      <c r="H32" s="238" t="s">
        <v>353</v>
      </c>
      <c r="I32" s="235"/>
      <c r="J32" s="235"/>
      <c r="K32" s="235" t="s">
        <v>354</v>
      </c>
      <c r="L32" s="235"/>
      <c r="M32" s="236" t="s">
        <v>227</v>
      </c>
      <c r="N32" s="236" t="s">
        <v>355</v>
      </c>
      <c r="O32" s="242" t="s">
        <v>356</v>
      </c>
      <c r="P32" s="228"/>
      <c r="Q32" s="235"/>
      <c r="R32" s="352"/>
      <c r="S32" s="352"/>
      <c r="T32" s="352"/>
      <c r="U32" s="238" t="s">
        <v>2937</v>
      </c>
      <c r="V32" s="238" t="s">
        <v>2937</v>
      </c>
      <c r="W32" s="352"/>
      <c r="X32" s="357"/>
      <c r="Y32" s="357"/>
      <c r="Z32" s="358"/>
      <c r="AA32" s="358"/>
      <c r="AB32" s="245">
        <f>IF(OR(J32="Fail",ISBLANK(J32)),INDEX('Issue Code Table'!C:C,MATCH(N:N,'Issue Code Table'!A:A,0)),IF(M32="Critical",6,IF(M32="Significant",5,IF(M32="Moderate",3,2))))</f>
        <v>4</v>
      </c>
    </row>
    <row r="33" spans="1:28" s="353" customFormat="1" ht="187.5" hidden="1" x14ac:dyDescent="0.35">
      <c r="A33" s="222" t="s">
        <v>2827</v>
      </c>
      <c r="B33" s="222" t="s">
        <v>357</v>
      </c>
      <c r="C33" s="222" t="s">
        <v>358</v>
      </c>
      <c r="D33" s="224" t="s">
        <v>493</v>
      </c>
      <c r="E33" s="252" t="s">
        <v>359</v>
      </c>
      <c r="F33" s="224" t="s">
        <v>360</v>
      </c>
      <c r="G33" s="225" t="s">
        <v>361</v>
      </c>
      <c r="H33" s="225" t="s">
        <v>362</v>
      </c>
      <c r="I33" s="222"/>
      <c r="J33" s="222"/>
      <c r="K33" s="222" t="s">
        <v>363</v>
      </c>
      <c r="L33" s="222"/>
      <c r="M33" s="222" t="s">
        <v>129</v>
      </c>
      <c r="N33" s="222" t="s">
        <v>364</v>
      </c>
      <c r="O33" s="268" t="s">
        <v>365</v>
      </c>
      <c r="P33" s="228"/>
      <c r="Q33" s="222"/>
      <c r="R33" s="351"/>
      <c r="S33" s="351"/>
      <c r="T33" s="351"/>
      <c r="U33" s="222" t="s">
        <v>366</v>
      </c>
      <c r="V33" s="222" t="s">
        <v>366</v>
      </c>
      <c r="W33" s="231" t="s">
        <v>2938</v>
      </c>
      <c r="X33" s="355"/>
      <c r="Y33" s="355"/>
      <c r="Z33" s="356"/>
      <c r="AA33" s="356"/>
      <c r="AB33" s="234">
        <f>IF(OR(J33="Fail",ISBLANK(J33)),INDEX('Issue Code Table'!C:C,MATCH(N:N,'Issue Code Table'!A:A,0)),IF(M33="Critical",6,IF(M33="Significant",5,IF(M33="Moderate",3,2))))</f>
        <v>6</v>
      </c>
    </row>
    <row r="34" spans="1:28" s="353" customFormat="1" ht="212.5" hidden="1" x14ac:dyDescent="0.35">
      <c r="A34" s="235" t="s">
        <v>2828</v>
      </c>
      <c r="B34" s="235" t="s">
        <v>220</v>
      </c>
      <c r="C34" s="235" t="s">
        <v>221</v>
      </c>
      <c r="D34" s="237" t="s">
        <v>493</v>
      </c>
      <c r="E34" s="258" t="s">
        <v>367</v>
      </c>
      <c r="F34" s="237" t="s">
        <v>368</v>
      </c>
      <c r="G34" s="238" t="s">
        <v>369</v>
      </c>
      <c r="H34" s="238" t="s">
        <v>370</v>
      </c>
      <c r="I34" s="235"/>
      <c r="J34" s="235"/>
      <c r="K34" s="235" t="s">
        <v>371</v>
      </c>
      <c r="L34" s="235"/>
      <c r="M34" s="235" t="s">
        <v>227</v>
      </c>
      <c r="N34" s="235" t="s">
        <v>228</v>
      </c>
      <c r="O34" s="235" t="s">
        <v>229</v>
      </c>
      <c r="P34" s="228"/>
      <c r="Q34" s="235"/>
      <c r="R34" s="352"/>
      <c r="S34" s="352"/>
      <c r="T34" s="352"/>
      <c r="U34" s="235" t="s">
        <v>372</v>
      </c>
      <c r="V34" s="235" t="s">
        <v>372</v>
      </c>
      <c r="W34" s="352"/>
      <c r="X34" s="357"/>
      <c r="Y34" s="357"/>
      <c r="Z34" s="358"/>
      <c r="AA34" s="358"/>
      <c r="AB34" s="245">
        <f>IF(OR(J34="Fail",ISBLANK(J34)),INDEX('Issue Code Table'!C:C,MATCH(N:N,'Issue Code Table'!A:A,0)),IF(M34="Critical",6,IF(M34="Significant",5,IF(M34="Moderate",3,2))))</f>
        <v>4</v>
      </c>
    </row>
    <row r="35" spans="1:28" s="353" customFormat="1" ht="225" hidden="1" x14ac:dyDescent="0.35">
      <c r="A35" s="222" t="s">
        <v>2829</v>
      </c>
      <c r="B35" s="261" t="s">
        <v>373</v>
      </c>
      <c r="C35" s="222" t="s">
        <v>374</v>
      </c>
      <c r="D35" s="224" t="s">
        <v>493</v>
      </c>
      <c r="E35" s="224" t="s">
        <v>375</v>
      </c>
      <c r="F35" s="224" t="s">
        <v>376</v>
      </c>
      <c r="G35" s="225" t="s">
        <v>377</v>
      </c>
      <c r="H35" s="225" t="s">
        <v>378</v>
      </c>
      <c r="I35" s="222"/>
      <c r="J35" s="222"/>
      <c r="K35" s="222" t="s">
        <v>379</v>
      </c>
      <c r="L35" s="222"/>
      <c r="M35" s="222" t="s">
        <v>227</v>
      </c>
      <c r="N35" s="222" t="s">
        <v>228</v>
      </c>
      <c r="O35" s="222" t="s">
        <v>229</v>
      </c>
      <c r="P35" s="228"/>
      <c r="Q35" s="222"/>
      <c r="R35" s="351"/>
      <c r="S35" s="351"/>
      <c r="T35" s="351"/>
      <c r="U35" s="222" t="s">
        <v>380</v>
      </c>
      <c r="V35" s="222" t="s">
        <v>380</v>
      </c>
      <c r="W35" s="351"/>
      <c r="X35" s="355"/>
      <c r="Y35" s="355"/>
      <c r="Z35" s="356"/>
      <c r="AA35" s="356"/>
      <c r="AB35" s="234">
        <f>IF(OR(J35="Fail",ISBLANK(J35)),INDEX('Issue Code Table'!C:C,MATCH(N:N,'Issue Code Table'!A:A,0)),IF(M35="Critical",6,IF(M35="Significant",5,IF(M35="Moderate",3,2))))</f>
        <v>4</v>
      </c>
    </row>
    <row r="36" spans="1:28" s="354" customFormat="1" ht="337.5" hidden="1" x14ac:dyDescent="0.35">
      <c r="A36" s="235" t="s">
        <v>2830</v>
      </c>
      <c r="B36" s="262" t="s">
        <v>206</v>
      </c>
      <c r="C36" s="235" t="s">
        <v>207</v>
      </c>
      <c r="D36" s="237" t="s">
        <v>493</v>
      </c>
      <c r="E36" s="258" t="s">
        <v>381</v>
      </c>
      <c r="F36" s="237" t="s">
        <v>382</v>
      </c>
      <c r="G36" s="238" t="s">
        <v>383</v>
      </c>
      <c r="H36" s="238" t="s">
        <v>384</v>
      </c>
      <c r="I36" s="235"/>
      <c r="J36" s="235"/>
      <c r="K36" s="235" t="s">
        <v>385</v>
      </c>
      <c r="L36" s="235"/>
      <c r="M36" s="236" t="s">
        <v>129</v>
      </c>
      <c r="N36" s="236" t="s">
        <v>203</v>
      </c>
      <c r="O36" s="236" t="s">
        <v>204</v>
      </c>
      <c r="P36" s="228"/>
      <c r="Q36" s="235"/>
      <c r="R36" s="352"/>
      <c r="S36" s="352"/>
      <c r="T36" s="352"/>
      <c r="U36" s="235" t="s">
        <v>386</v>
      </c>
      <c r="V36" s="235" t="s">
        <v>2939</v>
      </c>
      <c r="W36" s="242" t="s">
        <v>2940</v>
      </c>
      <c r="X36" s="357"/>
      <c r="Y36" s="358"/>
      <c r="Z36" s="358"/>
      <c r="AA36" s="358"/>
      <c r="AB36" s="245">
        <f>IF(OR(J36="Fail",ISBLANK(J36)),INDEX('Issue Code Table'!C:C,MATCH(N:N,'Issue Code Table'!A:A,0)),IF(M36="Critical",6,IF(M36="Significant",5,IF(M36="Moderate",3,2))))</f>
        <v>6</v>
      </c>
    </row>
    <row r="37" spans="1:28" s="353" customFormat="1" ht="212.5" hidden="1" x14ac:dyDescent="0.35">
      <c r="A37" s="222" t="s">
        <v>2831</v>
      </c>
      <c r="B37" s="261" t="s">
        <v>304</v>
      </c>
      <c r="C37" s="270" t="s">
        <v>305</v>
      </c>
      <c r="D37" s="224" t="s">
        <v>493</v>
      </c>
      <c r="E37" s="224" t="s">
        <v>387</v>
      </c>
      <c r="F37" s="224" t="s">
        <v>388</v>
      </c>
      <c r="G37" s="225" t="s">
        <v>389</v>
      </c>
      <c r="H37" s="225" t="s">
        <v>390</v>
      </c>
      <c r="I37" s="222"/>
      <c r="J37" s="222"/>
      <c r="K37" s="222" t="s">
        <v>391</v>
      </c>
      <c r="L37" s="222"/>
      <c r="M37" s="222" t="s">
        <v>227</v>
      </c>
      <c r="N37" s="222" t="s">
        <v>279</v>
      </c>
      <c r="O37" s="222" t="s">
        <v>280</v>
      </c>
      <c r="P37" s="228"/>
      <c r="Q37" s="222"/>
      <c r="R37" s="351"/>
      <c r="S37" s="351"/>
      <c r="T37" s="351"/>
      <c r="U37" s="222" t="s">
        <v>392</v>
      </c>
      <c r="V37" s="222" t="s">
        <v>392</v>
      </c>
      <c r="W37" s="351"/>
      <c r="X37" s="355"/>
      <c r="Y37" s="356"/>
      <c r="Z37" s="356"/>
      <c r="AA37" s="356"/>
      <c r="AB37" s="234">
        <f>IF(OR(J37="Fail",ISBLANK(J37)),INDEX('Issue Code Table'!C:C,MATCH(N:N,'Issue Code Table'!A:A,0)),IF(M37="Critical",6,IF(M37="Significant",5,IF(M37="Moderate",3,2))))</f>
        <v>4</v>
      </c>
    </row>
    <row r="38" spans="1:28" s="354" customFormat="1" ht="212.5" hidden="1" x14ac:dyDescent="0.35">
      <c r="A38" s="235" t="s">
        <v>2832</v>
      </c>
      <c r="B38" s="262" t="s">
        <v>206</v>
      </c>
      <c r="C38" s="271" t="s">
        <v>207</v>
      </c>
      <c r="D38" s="237" t="s">
        <v>493</v>
      </c>
      <c r="E38" s="235" t="s">
        <v>393</v>
      </c>
      <c r="F38" s="237" t="s">
        <v>394</v>
      </c>
      <c r="G38" s="238" t="s">
        <v>395</v>
      </c>
      <c r="H38" s="238" t="s">
        <v>396</v>
      </c>
      <c r="I38" s="235"/>
      <c r="J38" s="235"/>
      <c r="K38" s="235" t="s">
        <v>397</v>
      </c>
      <c r="L38" s="235"/>
      <c r="M38" s="235" t="s">
        <v>227</v>
      </c>
      <c r="N38" s="235" t="s">
        <v>279</v>
      </c>
      <c r="O38" s="235" t="s">
        <v>280</v>
      </c>
      <c r="P38" s="228"/>
      <c r="Q38" s="235"/>
      <c r="R38" s="352"/>
      <c r="S38" s="352"/>
      <c r="T38" s="352"/>
      <c r="U38" s="235" t="s">
        <v>398</v>
      </c>
      <c r="V38" s="235" t="s">
        <v>2941</v>
      </c>
      <c r="W38" s="352"/>
      <c r="X38" s="357"/>
      <c r="Y38" s="358"/>
      <c r="Z38" s="358"/>
      <c r="AA38" s="358"/>
      <c r="AB38" s="245">
        <f>IF(OR(J38="Fail",ISBLANK(J38)),INDEX('Issue Code Table'!C:C,MATCH(N:N,'Issue Code Table'!A:A,0)),IF(M38="Critical",6,IF(M38="Significant",5,IF(M38="Moderate",3,2))))</f>
        <v>4</v>
      </c>
    </row>
    <row r="39" spans="1:28" s="353" customFormat="1" ht="237.5" hidden="1" x14ac:dyDescent="0.35">
      <c r="A39" s="222" t="s">
        <v>2833</v>
      </c>
      <c r="B39" s="261" t="s">
        <v>304</v>
      </c>
      <c r="C39" s="270" t="s">
        <v>305</v>
      </c>
      <c r="D39" s="224" t="s">
        <v>493</v>
      </c>
      <c r="E39" s="224" t="s">
        <v>399</v>
      </c>
      <c r="F39" s="224" t="s">
        <v>400</v>
      </c>
      <c r="G39" s="225" t="s">
        <v>401</v>
      </c>
      <c r="H39" s="225" t="s">
        <v>402</v>
      </c>
      <c r="I39" s="222"/>
      <c r="J39" s="222"/>
      <c r="K39" s="222" t="s">
        <v>403</v>
      </c>
      <c r="L39" s="222"/>
      <c r="M39" s="222" t="s">
        <v>227</v>
      </c>
      <c r="N39" s="222" t="s">
        <v>279</v>
      </c>
      <c r="O39" s="222" t="s">
        <v>280</v>
      </c>
      <c r="P39" s="228"/>
      <c r="Q39" s="222"/>
      <c r="R39" s="351"/>
      <c r="S39" s="351"/>
      <c r="T39" s="351"/>
      <c r="U39" s="222" t="s">
        <v>399</v>
      </c>
      <c r="V39" s="222" t="s">
        <v>399</v>
      </c>
      <c r="W39" s="351"/>
      <c r="X39" s="355"/>
      <c r="Y39" s="356"/>
      <c r="Z39" s="356"/>
      <c r="AA39" s="356"/>
      <c r="AB39" s="234">
        <f>IF(OR(J39="Fail",ISBLANK(J39)),INDEX('Issue Code Table'!C:C,MATCH(N:N,'Issue Code Table'!A:A,0)),IF(M39="Critical",6,IF(M39="Significant",5,IF(M39="Moderate",3,2))))</f>
        <v>4</v>
      </c>
    </row>
    <row r="40" spans="1:28" s="353" customFormat="1" ht="200" hidden="1" x14ac:dyDescent="0.35">
      <c r="A40" s="235" t="s">
        <v>2834</v>
      </c>
      <c r="B40" s="262" t="s">
        <v>206</v>
      </c>
      <c r="C40" s="271" t="s">
        <v>207</v>
      </c>
      <c r="D40" s="237" t="s">
        <v>493</v>
      </c>
      <c r="E40" s="258" t="s">
        <v>404</v>
      </c>
      <c r="F40" s="237" t="s">
        <v>405</v>
      </c>
      <c r="G40" s="238" t="s">
        <v>406</v>
      </c>
      <c r="H40" s="238" t="s">
        <v>407</v>
      </c>
      <c r="I40" s="235"/>
      <c r="J40" s="235"/>
      <c r="K40" s="235" t="s">
        <v>408</v>
      </c>
      <c r="L40" s="235"/>
      <c r="M40" s="235" t="s">
        <v>227</v>
      </c>
      <c r="N40" s="235" t="s">
        <v>279</v>
      </c>
      <c r="O40" s="235" t="s">
        <v>280</v>
      </c>
      <c r="P40" s="228"/>
      <c r="Q40" s="235"/>
      <c r="R40" s="352"/>
      <c r="S40" s="352"/>
      <c r="T40" s="352"/>
      <c r="U40" s="235" t="s">
        <v>409</v>
      </c>
      <c r="V40" s="235" t="s">
        <v>409</v>
      </c>
      <c r="W40" s="352"/>
      <c r="X40" s="357"/>
      <c r="Y40" s="358"/>
      <c r="Z40" s="358"/>
      <c r="AA40" s="358"/>
      <c r="AB40" s="245">
        <f>IF(OR(J40="Fail",ISBLANK(J40)),INDEX('Issue Code Table'!C:C,MATCH(N:N,'Issue Code Table'!A:A,0)),IF(M40="Critical",6,IF(M40="Significant",5,IF(M40="Moderate",3,2))))</f>
        <v>4</v>
      </c>
    </row>
    <row r="41" spans="1:28" s="354" customFormat="1" ht="300" hidden="1" x14ac:dyDescent="0.35">
      <c r="A41" s="222" t="s">
        <v>2835</v>
      </c>
      <c r="B41" s="261" t="s">
        <v>304</v>
      </c>
      <c r="C41" s="270" t="s">
        <v>305</v>
      </c>
      <c r="D41" s="224" t="s">
        <v>493</v>
      </c>
      <c r="E41" s="272" t="s">
        <v>410</v>
      </c>
      <c r="F41" s="224" t="s">
        <v>411</v>
      </c>
      <c r="G41" s="225" t="s">
        <v>412</v>
      </c>
      <c r="H41" s="225" t="s">
        <v>413</v>
      </c>
      <c r="I41" s="222"/>
      <c r="J41" s="222"/>
      <c r="K41" s="222" t="s">
        <v>413</v>
      </c>
      <c r="L41" s="222"/>
      <c r="M41" s="222" t="s">
        <v>227</v>
      </c>
      <c r="N41" s="222" t="s">
        <v>279</v>
      </c>
      <c r="O41" s="222" t="s">
        <v>280</v>
      </c>
      <c r="P41" s="228"/>
      <c r="Q41" s="222"/>
      <c r="R41" s="351"/>
      <c r="S41" s="351"/>
      <c r="T41" s="351"/>
      <c r="U41" s="222" t="s">
        <v>414</v>
      </c>
      <c r="V41" s="222" t="s">
        <v>414</v>
      </c>
      <c r="W41" s="351"/>
      <c r="X41" s="355"/>
      <c r="Y41" s="356"/>
      <c r="Z41" s="356"/>
      <c r="AA41" s="356"/>
      <c r="AB41" s="234">
        <f>IF(OR(J41="Fail",ISBLANK(J41)),INDEX('Issue Code Table'!C:C,MATCH(N:N,'Issue Code Table'!A:A,0)),IF(M41="Critical",6,IF(M41="Significant",5,IF(M41="Moderate",3,2))))</f>
        <v>4</v>
      </c>
    </row>
    <row r="42" spans="1:28" s="353" customFormat="1" ht="200" hidden="1" x14ac:dyDescent="0.35">
      <c r="A42" s="235" t="s">
        <v>2836</v>
      </c>
      <c r="B42" s="235" t="s">
        <v>220</v>
      </c>
      <c r="C42" s="273" t="s">
        <v>221</v>
      </c>
      <c r="D42" s="237" t="s">
        <v>493</v>
      </c>
      <c r="E42" s="258" t="s">
        <v>415</v>
      </c>
      <c r="F42" s="237" t="s">
        <v>416</v>
      </c>
      <c r="G42" s="238" t="s">
        <v>417</v>
      </c>
      <c r="H42" s="238" t="s">
        <v>418</v>
      </c>
      <c r="I42" s="235"/>
      <c r="J42" s="235"/>
      <c r="K42" s="235" t="s">
        <v>419</v>
      </c>
      <c r="L42" s="235"/>
      <c r="M42" s="235" t="s">
        <v>227</v>
      </c>
      <c r="N42" s="235" t="s">
        <v>228</v>
      </c>
      <c r="O42" s="235" t="s">
        <v>229</v>
      </c>
      <c r="P42" s="228"/>
      <c r="Q42" s="235"/>
      <c r="R42" s="352"/>
      <c r="S42" s="352"/>
      <c r="T42" s="352"/>
      <c r="U42" s="235" t="s">
        <v>420</v>
      </c>
      <c r="V42" s="235" t="s">
        <v>420</v>
      </c>
      <c r="W42" s="352"/>
      <c r="X42" s="357"/>
      <c r="Y42" s="358"/>
      <c r="Z42" s="358"/>
      <c r="AA42" s="358"/>
      <c r="AB42" s="245">
        <f>IF(OR(J42="Fail",ISBLANK(J42)),INDEX('Issue Code Table'!C:C,MATCH(N:N,'Issue Code Table'!A:A,0)),IF(M42="Critical",6,IF(M42="Significant",5,IF(M42="Moderate",3,2))))</f>
        <v>4</v>
      </c>
    </row>
    <row r="43" spans="1:28" s="353" customFormat="1" ht="187.5" hidden="1" x14ac:dyDescent="0.35">
      <c r="A43" s="222" t="s">
        <v>2837</v>
      </c>
      <c r="B43" s="261" t="s">
        <v>206</v>
      </c>
      <c r="C43" s="270" t="s">
        <v>207</v>
      </c>
      <c r="D43" s="224" t="s">
        <v>493</v>
      </c>
      <c r="E43" s="224" t="s">
        <v>421</v>
      </c>
      <c r="F43" s="224" t="s">
        <v>422</v>
      </c>
      <c r="G43" s="225" t="s">
        <v>423</v>
      </c>
      <c r="H43" s="225" t="s">
        <v>424</v>
      </c>
      <c r="I43" s="222"/>
      <c r="J43" s="222"/>
      <c r="K43" s="222" t="s">
        <v>425</v>
      </c>
      <c r="L43" s="222"/>
      <c r="M43" s="222" t="s">
        <v>227</v>
      </c>
      <c r="N43" s="222" t="s">
        <v>279</v>
      </c>
      <c r="O43" s="222" t="s">
        <v>280</v>
      </c>
      <c r="P43" s="228"/>
      <c r="Q43" s="222"/>
      <c r="R43" s="351"/>
      <c r="S43" s="351"/>
      <c r="T43" s="351"/>
      <c r="U43" s="222" t="s">
        <v>426</v>
      </c>
      <c r="V43" s="222" t="s">
        <v>2942</v>
      </c>
      <c r="W43" s="351"/>
      <c r="X43" s="355"/>
      <c r="Y43" s="356"/>
      <c r="Z43" s="356"/>
      <c r="AA43" s="356"/>
      <c r="AB43" s="234">
        <f>IF(OR(J43="Fail",ISBLANK(J43)),INDEX('Issue Code Table'!C:C,MATCH(N:N,'Issue Code Table'!A:A,0)),IF(M43="Critical",6,IF(M43="Significant",5,IF(M43="Moderate",3,2))))</f>
        <v>4</v>
      </c>
    </row>
    <row r="44" spans="1:28" s="353" customFormat="1" ht="409.5" hidden="1" x14ac:dyDescent="0.35">
      <c r="A44" s="235" t="s">
        <v>2838</v>
      </c>
      <c r="B44" s="262" t="s">
        <v>206</v>
      </c>
      <c r="C44" s="271" t="s">
        <v>207</v>
      </c>
      <c r="D44" s="237" t="s">
        <v>493</v>
      </c>
      <c r="E44" s="258" t="s">
        <v>427</v>
      </c>
      <c r="F44" s="237" t="s">
        <v>428</v>
      </c>
      <c r="G44" s="238" t="s">
        <v>429</v>
      </c>
      <c r="H44" s="238" t="s">
        <v>430</v>
      </c>
      <c r="I44" s="235"/>
      <c r="J44" s="235"/>
      <c r="K44" s="235" t="s">
        <v>431</v>
      </c>
      <c r="L44" s="235"/>
      <c r="M44" s="235" t="s">
        <v>227</v>
      </c>
      <c r="N44" s="235" t="s">
        <v>279</v>
      </c>
      <c r="O44" s="235" t="s">
        <v>280</v>
      </c>
      <c r="P44" s="228"/>
      <c r="Q44" s="235"/>
      <c r="R44" s="352"/>
      <c r="S44" s="352"/>
      <c r="T44" s="352"/>
      <c r="U44" s="235" t="s">
        <v>432</v>
      </c>
      <c r="V44" s="235" t="s">
        <v>2943</v>
      </c>
      <c r="W44" s="352"/>
      <c r="X44" s="357"/>
      <c r="Y44" s="358"/>
      <c r="Z44" s="358"/>
      <c r="AA44" s="358"/>
      <c r="AB44" s="245">
        <f>IF(OR(J44="Fail",ISBLANK(J44)),INDEX('Issue Code Table'!C:C,MATCH(N:N,'Issue Code Table'!A:A,0)),IF(M44="Critical",6,IF(M44="Significant",5,IF(M44="Moderate",3,2))))</f>
        <v>4</v>
      </c>
    </row>
    <row r="45" spans="1:28" s="354" customFormat="1" ht="112.5" hidden="1" x14ac:dyDescent="0.35">
      <c r="A45" s="222" t="s">
        <v>2839</v>
      </c>
      <c r="B45" s="261" t="s">
        <v>220</v>
      </c>
      <c r="C45" s="270" t="s">
        <v>221</v>
      </c>
      <c r="D45" s="224" t="s">
        <v>493</v>
      </c>
      <c r="E45" s="224" t="s">
        <v>433</v>
      </c>
      <c r="F45" s="224" t="s">
        <v>434</v>
      </c>
      <c r="G45" s="225" t="s">
        <v>435</v>
      </c>
      <c r="H45" s="225" t="s">
        <v>436</v>
      </c>
      <c r="I45" s="222"/>
      <c r="J45" s="222"/>
      <c r="K45" s="222" t="s">
        <v>437</v>
      </c>
      <c r="L45" s="222"/>
      <c r="M45" s="222" t="s">
        <v>227</v>
      </c>
      <c r="N45" s="222" t="s">
        <v>228</v>
      </c>
      <c r="O45" s="222" t="s">
        <v>229</v>
      </c>
      <c r="P45" s="228"/>
      <c r="Q45" s="222"/>
      <c r="R45" s="351"/>
      <c r="S45" s="351"/>
      <c r="T45" s="351"/>
      <c r="U45" s="222" t="s">
        <v>438</v>
      </c>
      <c r="V45" s="222" t="s">
        <v>2944</v>
      </c>
      <c r="W45" s="351"/>
      <c r="X45" s="355"/>
      <c r="Y45" s="356"/>
      <c r="Z45" s="356"/>
      <c r="AA45" s="356"/>
      <c r="AB45" s="234">
        <f>IF(OR(J45="Fail",ISBLANK(J45)),INDEX('Issue Code Table'!C:C,MATCH(N:N,'Issue Code Table'!A:A,0)),IF(M45="Critical",6,IF(M45="Significant",5,IF(M45="Moderate",3,2))))</f>
        <v>4</v>
      </c>
    </row>
    <row r="46" spans="1:28" s="353" customFormat="1" ht="275" hidden="1" x14ac:dyDescent="0.35">
      <c r="A46" s="235" t="s">
        <v>2840</v>
      </c>
      <c r="B46" s="274" t="s">
        <v>439</v>
      </c>
      <c r="C46" s="275" t="s">
        <v>440</v>
      </c>
      <c r="D46" s="237" t="s">
        <v>493</v>
      </c>
      <c r="E46" s="258" t="s">
        <v>441</v>
      </c>
      <c r="F46" s="237" t="s">
        <v>442</v>
      </c>
      <c r="G46" s="238" t="s">
        <v>443</v>
      </c>
      <c r="H46" s="238" t="s">
        <v>444</v>
      </c>
      <c r="I46" s="235"/>
      <c r="J46" s="235"/>
      <c r="K46" s="235" t="s">
        <v>445</v>
      </c>
      <c r="L46" s="235"/>
      <c r="M46" s="235" t="s">
        <v>227</v>
      </c>
      <c r="N46" s="235" t="s">
        <v>446</v>
      </c>
      <c r="O46" s="256" t="s">
        <v>447</v>
      </c>
      <c r="P46" s="228"/>
      <c r="Q46" s="235"/>
      <c r="R46" s="352"/>
      <c r="S46" s="352"/>
      <c r="T46" s="352"/>
      <c r="U46" s="235" t="s">
        <v>448</v>
      </c>
      <c r="V46" s="235" t="s">
        <v>448</v>
      </c>
      <c r="W46" s="352"/>
      <c r="X46" s="357"/>
      <c r="Y46" s="358"/>
      <c r="Z46" s="358"/>
      <c r="AA46" s="358"/>
      <c r="AB46" s="245" t="e">
        <f>IF(OR(J46="Fail",ISBLANK(J46)),INDEX('Issue Code Table'!C:C,MATCH(N:N,'Issue Code Table'!A:A,0)),IF(M46="Critical",6,IF(M46="Significant",5,IF(M46="Moderate",3,2))))</f>
        <v>#N/A</v>
      </c>
    </row>
    <row r="47" spans="1:28" s="353" customFormat="1" ht="187.5" hidden="1" x14ac:dyDescent="0.35">
      <c r="A47" s="222" t="s">
        <v>2841</v>
      </c>
      <c r="B47" s="224" t="s">
        <v>220</v>
      </c>
      <c r="C47" s="224" t="s">
        <v>221</v>
      </c>
      <c r="D47" s="224" t="s">
        <v>493</v>
      </c>
      <c r="E47" s="224" t="s">
        <v>449</v>
      </c>
      <c r="F47" s="224" t="s">
        <v>450</v>
      </c>
      <c r="G47" s="225" t="s">
        <v>451</v>
      </c>
      <c r="H47" s="225" t="s">
        <v>452</v>
      </c>
      <c r="I47" s="222"/>
      <c r="J47" s="222"/>
      <c r="K47" s="222" t="s">
        <v>453</v>
      </c>
      <c r="L47" s="222"/>
      <c r="M47" s="222" t="s">
        <v>227</v>
      </c>
      <c r="N47" s="222" t="s">
        <v>228</v>
      </c>
      <c r="O47" s="222" t="s">
        <v>229</v>
      </c>
      <c r="P47" s="228"/>
      <c r="Q47" s="222"/>
      <c r="R47" s="351"/>
      <c r="S47" s="351"/>
      <c r="T47" s="351"/>
      <c r="U47" s="222" t="s">
        <v>454</v>
      </c>
      <c r="V47" s="222" t="s">
        <v>454</v>
      </c>
      <c r="W47" s="351"/>
      <c r="X47" s="355"/>
      <c r="Y47" s="356"/>
      <c r="Z47" s="356"/>
      <c r="AA47" s="356"/>
      <c r="AB47" s="234">
        <f>IF(OR(J47="Fail",ISBLANK(J47)),INDEX('Issue Code Table'!C:C,MATCH(N:N,'Issue Code Table'!A:A,0)),IF(M47="Critical",6,IF(M47="Significant",5,IF(M47="Moderate",3,2))))</f>
        <v>4</v>
      </c>
    </row>
    <row r="48" spans="1:28" s="353" customFormat="1" ht="87.5" hidden="1" x14ac:dyDescent="0.35">
      <c r="A48" s="235" t="s">
        <v>2842</v>
      </c>
      <c r="B48" s="263" t="s">
        <v>455</v>
      </c>
      <c r="C48" s="263" t="s">
        <v>456</v>
      </c>
      <c r="D48" s="237" t="s">
        <v>493</v>
      </c>
      <c r="E48" s="258" t="s">
        <v>457</v>
      </c>
      <c r="F48" s="237" t="s">
        <v>458</v>
      </c>
      <c r="G48" s="238" t="s">
        <v>459</v>
      </c>
      <c r="H48" s="238" t="s">
        <v>460</v>
      </c>
      <c r="I48" s="235"/>
      <c r="J48" s="235"/>
      <c r="K48" s="235" t="s">
        <v>461</v>
      </c>
      <c r="L48" s="235"/>
      <c r="M48" s="235" t="s">
        <v>462</v>
      </c>
      <c r="N48" s="235" t="s">
        <v>463</v>
      </c>
      <c r="O48" s="235" t="s">
        <v>464</v>
      </c>
      <c r="P48" s="228"/>
      <c r="Q48" s="235"/>
      <c r="R48" s="352"/>
      <c r="S48" s="352"/>
      <c r="T48" s="352"/>
      <c r="U48" s="235" t="s">
        <v>465</v>
      </c>
      <c r="V48" s="235" t="s">
        <v>465</v>
      </c>
      <c r="W48" s="352"/>
      <c r="X48" s="357"/>
      <c r="Y48" s="358"/>
      <c r="Z48" s="358"/>
      <c r="AA48" s="358"/>
      <c r="AB48" s="245" t="e">
        <f>IF(OR(J48="Fail",ISBLANK(J48)),INDEX('Issue Code Table'!C:C,MATCH(N:N,'Issue Code Table'!A:A,0)),IF(M48="Critical",6,IF(M48="Significant",5,IF(M48="Moderate",3,2))))</f>
        <v>#N/A</v>
      </c>
    </row>
    <row r="49" spans="1:63" s="353" customFormat="1" ht="337.5" hidden="1" x14ac:dyDescent="0.35">
      <c r="A49" s="222" t="s">
        <v>2843</v>
      </c>
      <c r="B49" s="225" t="s">
        <v>466</v>
      </c>
      <c r="C49" s="225" t="s">
        <v>467</v>
      </c>
      <c r="D49" s="224" t="s">
        <v>493</v>
      </c>
      <c r="E49" s="222" t="s">
        <v>468</v>
      </c>
      <c r="F49" s="224" t="s">
        <v>469</v>
      </c>
      <c r="G49" s="225" t="s">
        <v>470</v>
      </c>
      <c r="H49" s="225" t="s">
        <v>471</v>
      </c>
      <c r="I49" s="222"/>
      <c r="J49" s="222"/>
      <c r="K49" s="222" t="s">
        <v>472</v>
      </c>
      <c r="L49" s="222"/>
      <c r="M49" s="222" t="s">
        <v>129</v>
      </c>
      <c r="N49" s="222" t="s">
        <v>473</v>
      </c>
      <c r="O49" s="223" t="s">
        <v>474</v>
      </c>
      <c r="P49" s="228"/>
      <c r="Q49" s="222"/>
      <c r="R49" s="351"/>
      <c r="S49" s="351"/>
      <c r="T49" s="351"/>
      <c r="U49" s="222" t="s">
        <v>475</v>
      </c>
      <c r="V49" s="222" t="s">
        <v>475</v>
      </c>
      <c r="W49" s="231" t="s">
        <v>2945</v>
      </c>
      <c r="X49" s="355"/>
      <c r="Y49" s="356"/>
      <c r="Z49" s="356"/>
      <c r="AA49" s="356"/>
      <c r="AB49" s="234" t="e">
        <f>IF(OR(J49="Fail",ISBLANK(J49)),INDEX('Issue Code Table'!C:C,MATCH(N:N,'Issue Code Table'!A:A,0)),IF(M49="Critical",6,IF(M49="Significant",5,IF(M49="Moderate",3,2))))</f>
        <v>#N/A</v>
      </c>
    </row>
    <row r="50" spans="1:63" s="354" customFormat="1" ht="200" hidden="1" x14ac:dyDescent="0.35">
      <c r="A50" s="235" t="s">
        <v>2844</v>
      </c>
      <c r="B50" s="263" t="s">
        <v>357</v>
      </c>
      <c r="C50" s="263" t="s">
        <v>358</v>
      </c>
      <c r="D50" s="237" t="s">
        <v>493</v>
      </c>
      <c r="E50" s="235" t="s">
        <v>476</v>
      </c>
      <c r="F50" s="237" t="s">
        <v>477</v>
      </c>
      <c r="G50" s="238" t="s">
        <v>2847</v>
      </c>
      <c r="H50" s="238" t="s">
        <v>2846</v>
      </c>
      <c r="I50" s="235"/>
      <c r="J50" s="235"/>
      <c r="K50" s="235" t="s">
        <v>478</v>
      </c>
      <c r="L50" s="235"/>
      <c r="M50" s="235" t="s">
        <v>227</v>
      </c>
      <c r="N50" s="235" t="s">
        <v>479</v>
      </c>
      <c r="O50" s="235" t="s">
        <v>480</v>
      </c>
      <c r="P50" s="228"/>
      <c r="Q50" s="235"/>
      <c r="R50" s="352"/>
      <c r="S50" s="352"/>
      <c r="T50" s="352"/>
      <c r="U50" s="235" t="s">
        <v>2848</v>
      </c>
      <c r="V50" s="235" t="s">
        <v>2848</v>
      </c>
      <c r="W50" s="352"/>
      <c r="X50" s="357"/>
      <c r="Y50" s="358"/>
      <c r="Z50" s="358"/>
      <c r="AA50" s="358"/>
      <c r="AB50" s="245">
        <f>IF(OR(J50="Fail",ISBLANK(J50)),INDEX('Issue Code Table'!C:C,MATCH(N:N,'Issue Code Table'!A:A,0)),IF(M50="Critical",6,IF(M50="Significant",5,IF(M50="Moderate",3,2))))</f>
        <v>3</v>
      </c>
    </row>
    <row r="51" spans="1:63" s="354" customFormat="1" ht="125" hidden="1" x14ac:dyDescent="0.35">
      <c r="A51" s="222" t="s">
        <v>2845</v>
      </c>
      <c r="B51" s="222" t="s">
        <v>481</v>
      </c>
      <c r="C51" s="222" t="s">
        <v>482</v>
      </c>
      <c r="D51" s="224" t="s">
        <v>493</v>
      </c>
      <c r="E51" s="222" t="s">
        <v>483</v>
      </c>
      <c r="F51" s="224" t="s">
        <v>484</v>
      </c>
      <c r="G51" s="225" t="s">
        <v>485</v>
      </c>
      <c r="H51" s="225" t="s">
        <v>486</v>
      </c>
      <c r="I51" s="222"/>
      <c r="J51" s="222"/>
      <c r="K51" s="222" t="s">
        <v>487</v>
      </c>
      <c r="L51" s="222"/>
      <c r="M51" s="222" t="s">
        <v>227</v>
      </c>
      <c r="N51" s="222" t="s">
        <v>488</v>
      </c>
      <c r="O51" s="222" t="s">
        <v>489</v>
      </c>
      <c r="P51" s="228"/>
      <c r="Q51" s="222"/>
      <c r="R51" s="351"/>
      <c r="S51" s="351"/>
      <c r="T51" s="351"/>
      <c r="U51" s="222" t="s">
        <v>490</v>
      </c>
      <c r="V51" s="222" t="s">
        <v>490</v>
      </c>
      <c r="W51" s="351"/>
      <c r="X51" s="355"/>
      <c r="Y51" s="356"/>
      <c r="Z51" s="356"/>
      <c r="AA51" s="356"/>
      <c r="AB51" s="234">
        <f>IF(OR(J51="Fail",ISBLANK(J51)),INDEX('Issue Code Table'!C:C,MATCH(N:N,'Issue Code Table'!A:A,0)),IF(M51="Critical",6,IF(M51="Significant",5,IF(M51="Moderate",3,2))))</f>
        <v>2</v>
      </c>
    </row>
    <row r="52" spans="1:63" ht="409.5" hidden="1" x14ac:dyDescent="0.35">
      <c r="A52" s="276" t="s">
        <v>2986</v>
      </c>
      <c r="B52" s="277" t="s">
        <v>526</v>
      </c>
      <c r="C52" s="278" t="s">
        <v>527</v>
      </c>
      <c r="D52" s="279" t="s">
        <v>493</v>
      </c>
      <c r="E52" s="278" t="s">
        <v>593</v>
      </c>
      <c r="F52" s="278" t="s">
        <v>575</v>
      </c>
      <c r="G52" s="278" t="s">
        <v>2690</v>
      </c>
      <c r="H52" s="278" t="s">
        <v>1093</v>
      </c>
      <c r="I52" s="280"/>
      <c r="J52" s="277"/>
      <c r="K52" s="281" t="s">
        <v>594</v>
      </c>
      <c r="L52" s="282" t="s">
        <v>595</v>
      </c>
      <c r="M52" s="277" t="s">
        <v>462</v>
      </c>
      <c r="N52" s="277" t="s">
        <v>528</v>
      </c>
      <c r="O52" s="283" t="s">
        <v>529</v>
      </c>
      <c r="P52" s="284"/>
      <c r="Q52" s="281" t="s">
        <v>499</v>
      </c>
      <c r="R52" s="281" t="s">
        <v>502</v>
      </c>
      <c r="S52" s="281" t="s">
        <v>576</v>
      </c>
      <c r="T52" s="281"/>
      <c r="U52" s="281" t="s">
        <v>596</v>
      </c>
      <c r="V52" s="281" t="s">
        <v>1094</v>
      </c>
      <c r="W52" s="281"/>
      <c r="X52" s="285"/>
      <c r="Y52" s="286"/>
      <c r="Z52" s="286"/>
      <c r="AA52" s="359"/>
      <c r="AB52" s="245" t="e">
        <v>#N/A</v>
      </c>
    </row>
    <row r="53" spans="1:63" ht="150" hidden="1" x14ac:dyDescent="0.35">
      <c r="A53" s="289" t="s">
        <v>2987</v>
      </c>
      <c r="B53" s="289" t="s">
        <v>206</v>
      </c>
      <c r="C53" s="289" t="s">
        <v>207</v>
      </c>
      <c r="D53" s="289" t="s">
        <v>493</v>
      </c>
      <c r="E53" s="289" t="s">
        <v>619</v>
      </c>
      <c r="F53" s="289" t="s">
        <v>620</v>
      </c>
      <c r="G53" s="289" t="s">
        <v>2669</v>
      </c>
      <c r="H53" s="289" t="s">
        <v>621</v>
      </c>
      <c r="I53" s="289"/>
      <c r="J53" s="289"/>
      <c r="K53" s="289" t="s">
        <v>622</v>
      </c>
      <c r="L53" s="289"/>
      <c r="M53" s="289" t="s">
        <v>118</v>
      </c>
      <c r="N53" s="289" t="s">
        <v>623</v>
      </c>
      <c r="O53" s="289" t="s">
        <v>624</v>
      </c>
      <c r="P53" s="284"/>
      <c r="Q53" s="291" t="s">
        <v>508</v>
      </c>
      <c r="R53" s="291" t="s">
        <v>510</v>
      </c>
      <c r="S53" s="291" t="s">
        <v>625</v>
      </c>
      <c r="T53" s="291"/>
      <c r="U53" s="291" t="s">
        <v>626</v>
      </c>
      <c r="V53" s="291" t="s">
        <v>627</v>
      </c>
      <c r="W53" s="291" t="s">
        <v>628</v>
      </c>
      <c r="X53" s="292"/>
      <c r="Y53" s="293"/>
      <c r="Z53" s="293"/>
      <c r="AA53" s="360"/>
      <c r="AB53" s="234">
        <v>8</v>
      </c>
    </row>
    <row r="54" spans="1:63" ht="87.5" hidden="1" x14ac:dyDescent="0.35">
      <c r="A54" s="276" t="s">
        <v>2988</v>
      </c>
      <c r="B54" s="277" t="s">
        <v>296</v>
      </c>
      <c r="C54" s="278" t="s">
        <v>297</v>
      </c>
      <c r="D54" s="294" t="s">
        <v>493</v>
      </c>
      <c r="E54" s="278" t="s">
        <v>629</v>
      </c>
      <c r="F54" s="278" t="s">
        <v>630</v>
      </c>
      <c r="G54" s="278" t="s">
        <v>2670</v>
      </c>
      <c r="H54" s="278" t="s">
        <v>631</v>
      </c>
      <c r="I54" s="281"/>
      <c r="J54" s="277"/>
      <c r="K54" s="281" t="s">
        <v>632</v>
      </c>
      <c r="L54" s="282"/>
      <c r="M54" s="277" t="s">
        <v>118</v>
      </c>
      <c r="N54" s="277" t="s">
        <v>623</v>
      </c>
      <c r="O54" s="283" t="s">
        <v>624</v>
      </c>
      <c r="P54" s="284"/>
      <c r="Q54" s="281" t="s">
        <v>508</v>
      </c>
      <c r="R54" s="281" t="s">
        <v>511</v>
      </c>
      <c r="S54" s="281" t="s">
        <v>633</v>
      </c>
      <c r="T54" s="281"/>
      <c r="U54" s="281" t="s">
        <v>634</v>
      </c>
      <c r="V54" s="281" t="s">
        <v>635</v>
      </c>
      <c r="W54" s="281" t="s">
        <v>636</v>
      </c>
      <c r="X54" s="285"/>
      <c r="Y54" s="286"/>
      <c r="Z54" s="286"/>
      <c r="AA54" s="359"/>
      <c r="AB54" s="245">
        <v>8</v>
      </c>
    </row>
    <row r="55" spans="1:63" ht="250" hidden="1" x14ac:dyDescent="0.35">
      <c r="A55" s="295" t="s">
        <v>1125</v>
      </c>
      <c r="B55" s="295" t="s">
        <v>206</v>
      </c>
      <c r="C55" s="295" t="s">
        <v>207</v>
      </c>
      <c r="D55" s="295" t="s">
        <v>493</v>
      </c>
      <c r="E55" s="295" t="s">
        <v>748</v>
      </c>
      <c r="F55" s="295" t="s">
        <v>749</v>
      </c>
      <c r="G55" s="295" t="s">
        <v>2750</v>
      </c>
      <c r="H55" s="295" t="s">
        <v>750</v>
      </c>
      <c r="I55" s="295"/>
      <c r="J55" s="295"/>
      <c r="K55" s="295" t="s">
        <v>751</v>
      </c>
      <c r="L55" s="295" t="s">
        <v>752</v>
      </c>
      <c r="M55" s="295" t="s">
        <v>129</v>
      </c>
      <c r="N55" s="295" t="s">
        <v>524</v>
      </c>
      <c r="O55" s="295" t="s">
        <v>525</v>
      </c>
      <c r="P55" s="297"/>
      <c r="Q55" s="291" t="s">
        <v>533</v>
      </c>
      <c r="R55" s="291" t="s">
        <v>537</v>
      </c>
      <c r="S55" s="291" t="s">
        <v>753</v>
      </c>
      <c r="T55" s="291" t="s">
        <v>2562</v>
      </c>
      <c r="U55" s="291" t="s">
        <v>2563</v>
      </c>
      <c r="V55" s="291" t="s">
        <v>754</v>
      </c>
      <c r="W55" s="291" t="s">
        <v>755</v>
      </c>
      <c r="X55" s="292"/>
      <c r="Y55" s="293"/>
      <c r="Z55" s="293"/>
      <c r="AA55" s="360"/>
      <c r="AB55" s="234">
        <v>5</v>
      </c>
    </row>
    <row r="56" spans="1:63" ht="112.5" hidden="1" x14ac:dyDescent="0.35">
      <c r="A56" s="276" t="s">
        <v>1126</v>
      </c>
      <c r="B56" s="277" t="s">
        <v>206</v>
      </c>
      <c r="C56" s="278" t="s">
        <v>207</v>
      </c>
      <c r="D56" s="294" t="s">
        <v>493</v>
      </c>
      <c r="E56" s="294" t="s">
        <v>756</v>
      </c>
      <c r="F56" s="278" t="s">
        <v>757</v>
      </c>
      <c r="G56" s="278" t="s">
        <v>2671</v>
      </c>
      <c r="H56" s="278" t="s">
        <v>758</v>
      </c>
      <c r="I56" s="281"/>
      <c r="J56" s="277"/>
      <c r="K56" s="281" t="s">
        <v>759</v>
      </c>
      <c r="L56" s="282"/>
      <c r="M56" s="277" t="s">
        <v>129</v>
      </c>
      <c r="N56" s="277" t="s">
        <v>524</v>
      </c>
      <c r="O56" s="283" t="s">
        <v>525</v>
      </c>
      <c r="P56" s="284"/>
      <c r="Q56" s="281" t="s">
        <v>545</v>
      </c>
      <c r="R56" s="281" t="s">
        <v>546</v>
      </c>
      <c r="S56" s="281" t="s">
        <v>760</v>
      </c>
      <c r="T56" s="281" t="s">
        <v>2564</v>
      </c>
      <c r="U56" s="281" t="s">
        <v>761</v>
      </c>
      <c r="V56" s="281" t="s">
        <v>762</v>
      </c>
      <c r="W56" s="281" t="s">
        <v>763</v>
      </c>
      <c r="X56" s="285"/>
      <c r="Y56" s="286"/>
      <c r="Z56" s="286"/>
      <c r="AA56" s="359"/>
      <c r="AB56" s="245">
        <v>5</v>
      </c>
    </row>
    <row r="57" spans="1:63" ht="150" hidden="1" x14ac:dyDescent="0.35">
      <c r="A57" s="287" t="s">
        <v>1128</v>
      </c>
      <c r="B57" s="288" t="s">
        <v>522</v>
      </c>
      <c r="C57" s="289" t="s">
        <v>523</v>
      </c>
      <c r="D57" s="295" t="s">
        <v>493</v>
      </c>
      <c r="E57" s="289" t="s">
        <v>772</v>
      </c>
      <c r="F57" s="289" t="s">
        <v>773</v>
      </c>
      <c r="G57" s="289" t="s">
        <v>2672</v>
      </c>
      <c r="H57" s="289" t="s">
        <v>774</v>
      </c>
      <c r="I57" s="291"/>
      <c r="J57" s="288"/>
      <c r="K57" s="291" t="s">
        <v>775</v>
      </c>
      <c r="L57" s="288"/>
      <c r="M57" s="288" t="s">
        <v>129</v>
      </c>
      <c r="N57" s="288" t="s">
        <v>524</v>
      </c>
      <c r="O57" s="296" t="s">
        <v>525</v>
      </c>
      <c r="P57" s="297"/>
      <c r="Q57" s="291" t="s">
        <v>545</v>
      </c>
      <c r="R57" s="291" t="s">
        <v>549</v>
      </c>
      <c r="S57" s="291" t="s">
        <v>776</v>
      </c>
      <c r="T57" s="291" t="s">
        <v>2566</v>
      </c>
      <c r="U57" s="291" t="s">
        <v>777</v>
      </c>
      <c r="V57" s="291" t="s">
        <v>778</v>
      </c>
      <c r="W57" s="291" t="s">
        <v>779</v>
      </c>
      <c r="X57" s="292"/>
      <c r="Y57" s="293"/>
      <c r="Z57" s="293"/>
      <c r="AA57" s="360"/>
      <c r="AB57" s="234">
        <v>5</v>
      </c>
    </row>
    <row r="58" spans="1:63" ht="187.5" hidden="1" x14ac:dyDescent="0.35">
      <c r="A58" s="276" t="s">
        <v>1129</v>
      </c>
      <c r="B58" s="277" t="s">
        <v>522</v>
      </c>
      <c r="C58" s="278" t="s">
        <v>523</v>
      </c>
      <c r="D58" s="290" t="s">
        <v>493</v>
      </c>
      <c r="E58" s="278" t="s">
        <v>780</v>
      </c>
      <c r="F58" s="278" t="s">
        <v>781</v>
      </c>
      <c r="G58" s="278" t="s">
        <v>2673</v>
      </c>
      <c r="H58" s="278" t="s">
        <v>782</v>
      </c>
      <c r="I58" s="281"/>
      <c r="J58" s="277"/>
      <c r="K58" s="281" t="s">
        <v>783</v>
      </c>
      <c r="L58" s="282"/>
      <c r="M58" s="277" t="s">
        <v>129</v>
      </c>
      <c r="N58" s="277" t="s">
        <v>524</v>
      </c>
      <c r="O58" s="283" t="s">
        <v>525</v>
      </c>
      <c r="P58" s="284"/>
      <c r="Q58" s="281" t="s">
        <v>545</v>
      </c>
      <c r="R58" s="281" t="s">
        <v>579</v>
      </c>
      <c r="S58" s="281" t="s">
        <v>784</v>
      </c>
      <c r="T58" s="281"/>
      <c r="U58" s="281" t="s">
        <v>785</v>
      </c>
      <c r="V58" s="281" t="s">
        <v>786</v>
      </c>
      <c r="W58" s="281" t="s">
        <v>787</v>
      </c>
      <c r="X58" s="285"/>
      <c r="Y58" s="286"/>
      <c r="Z58" s="286"/>
      <c r="AA58" s="359"/>
      <c r="AB58" s="245">
        <v>5</v>
      </c>
    </row>
    <row r="59" spans="1:63" ht="187.5" hidden="1" x14ac:dyDescent="0.35">
      <c r="A59" s="287" t="s">
        <v>1130</v>
      </c>
      <c r="B59" s="288" t="s">
        <v>206</v>
      </c>
      <c r="C59" s="289" t="s">
        <v>207</v>
      </c>
      <c r="D59" s="295" t="s">
        <v>493</v>
      </c>
      <c r="E59" s="289" t="s">
        <v>788</v>
      </c>
      <c r="F59" s="289" t="s">
        <v>789</v>
      </c>
      <c r="G59" s="289" t="s">
        <v>790</v>
      </c>
      <c r="H59" s="289" t="s">
        <v>791</v>
      </c>
      <c r="I59" s="291"/>
      <c r="J59" s="288"/>
      <c r="K59" s="291" t="s">
        <v>792</v>
      </c>
      <c r="L59" s="288"/>
      <c r="M59" s="288" t="s">
        <v>129</v>
      </c>
      <c r="N59" s="288" t="s">
        <v>524</v>
      </c>
      <c r="O59" s="296" t="s">
        <v>525</v>
      </c>
      <c r="P59" s="297"/>
      <c r="Q59" s="291" t="s">
        <v>545</v>
      </c>
      <c r="R59" s="291" t="s">
        <v>793</v>
      </c>
      <c r="S59" s="291" t="s">
        <v>794</v>
      </c>
      <c r="T59" s="291"/>
      <c r="U59" s="291" t="s">
        <v>795</v>
      </c>
      <c r="V59" s="291" t="s">
        <v>796</v>
      </c>
      <c r="W59" s="291" t="s">
        <v>797</v>
      </c>
      <c r="X59" s="292"/>
      <c r="Y59" s="293"/>
      <c r="Z59" s="293"/>
      <c r="AA59" s="360"/>
      <c r="AB59" s="234">
        <v>5</v>
      </c>
    </row>
    <row r="60" spans="1:63" ht="175" hidden="1" x14ac:dyDescent="0.35">
      <c r="A60" s="276" t="s">
        <v>1135</v>
      </c>
      <c r="B60" s="277" t="s">
        <v>584</v>
      </c>
      <c r="C60" s="278" t="s">
        <v>585</v>
      </c>
      <c r="D60" s="294" t="s">
        <v>493</v>
      </c>
      <c r="E60" s="278" t="s">
        <v>821</v>
      </c>
      <c r="F60" s="278" t="s">
        <v>822</v>
      </c>
      <c r="G60" s="278" t="s">
        <v>2674</v>
      </c>
      <c r="H60" s="278" t="s">
        <v>823</v>
      </c>
      <c r="I60" s="281"/>
      <c r="J60" s="277"/>
      <c r="K60" s="281" t="s">
        <v>824</v>
      </c>
      <c r="L60" s="282"/>
      <c r="M60" s="277" t="s">
        <v>129</v>
      </c>
      <c r="N60" s="277" t="s">
        <v>825</v>
      </c>
      <c r="O60" s="283" t="s">
        <v>826</v>
      </c>
      <c r="P60" s="284"/>
      <c r="Q60" s="281" t="s">
        <v>550</v>
      </c>
      <c r="R60" s="281" t="s">
        <v>555</v>
      </c>
      <c r="S60" s="281" t="s">
        <v>827</v>
      </c>
      <c r="T60" s="281" t="s">
        <v>2570</v>
      </c>
      <c r="U60" s="281" t="s">
        <v>828</v>
      </c>
      <c r="V60" s="281" t="s">
        <v>829</v>
      </c>
      <c r="W60" s="281" t="s">
        <v>830</v>
      </c>
      <c r="X60" s="285"/>
      <c r="Y60" s="286"/>
      <c r="Z60" s="286"/>
      <c r="AA60" s="359"/>
      <c r="AB60" s="245">
        <v>5</v>
      </c>
    </row>
    <row r="61" spans="1:63" ht="409.5" hidden="1" x14ac:dyDescent="0.35">
      <c r="A61" s="289" t="s">
        <v>1138</v>
      </c>
      <c r="B61" s="289" t="s">
        <v>231</v>
      </c>
      <c r="C61" s="289" t="s">
        <v>552</v>
      </c>
      <c r="D61" s="289" t="s">
        <v>493</v>
      </c>
      <c r="E61" s="289" t="s">
        <v>851</v>
      </c>
      <c r="F61" s="289" t="s">
        <v>2623</v>
      </c>
      <c r="G61" s="289" t="s">
        <v>2675</v>
      </c>
      <c r="H61" s="289" t="s">
        <v>852</v>
      </c>
      <c r="I61" s="289"/>
      <c r="J61" s="289"/>
      <c r="K61" s="289" t="s">
        <v>853</v>
      </c>
      <c r="L61" s="289"/>
      <c r="M61" s="289" t="s">
        <v>227</v>
      </c>
      <c r="N61" s="289" t="s">
        <v>203</v>
      </c>
      <c r="O61" s="289" t="s">
        <v>204</v>
      </c>
      <c r="P61" s="284"/>
      <c r="Q61" s="291" t="s">
        <v>854</v>
      </c>
      <c r="R61" s="291" t="s">
        <v>586</v>
      </c>
      <c r="S61" s="291" t="s">
        <v>1342</v>
      </c>
      <c r="T61" s="291" t="s">
        <v>2571</v>
      </c>
      <c r="U61" s="291" t="s">
        <v>2572</v>
      </c>
      <c r="V61" s="291" t="s">
        <v>855</v>
      </c>
      <c r="W61" s="291"/>
      <c r="X61" s="292"/>
      <c r="Y61" s="293"/>
      <c r="Z61" s="293"/>
      <c r="AA61" s="360"/>
      <c r="AB61" s="234">
        <v>6</v>
      </c>
    </row>
    <row r="62" spans="1:63" ht="362.5" hidden="1" x14ac:dyDescent="0.35">
      <c r="A62" s="276" t="s">
        <v>2752</v>
      </c>
      <c r="B62" s="277" t="s">
        <v>231</v>
      </c>
      <c r="C62" s="278" t="s">
        <v>552</v>
      </c>
      <c r="D62" s="294" t="s">
        <v>493</v>
      </c>
      <c r="E62" s="278" t="s">
        <v>857</v>
      </c>
      <c r="F62" s="278" t="s">
        <v>858</v>
      </c>
      <c r="G62" s="278" t="s">
        <v>2676</v>
      </c>
      <c r="H62" s="278" t="s">
        <v>859</v>
      </c>
      <c r="I62" s="281"/>
      <c r="J62" s="277"/>
      <c r="K62" s="281" t="s">
        <v>860</v>
      </c>
      <c r="L62" s="282"/>
      <c r="M62" s="277" t="s">
        <v>129</v>
      </c>
      <c r="N62" s="277" t="s">
        <v>861</v>
      </c>
      <c r="O62" s="283" t="s">
        <v>862</v>
      </c>
      <c r="P62" s="284"/>
      <c r="Q62" s="281" t="s">
        <v>854</v>
      </c>
      <c r="R62" s="281" t="s">
        <v>856</v>
      </c>
      <c r="S62" s="281" t="s">
        <v>864</v>
      </c>
      <c r="T62" s="281"/>
      <c r="U62" s="281" t="s">
        <v>865</v>
      </c>
      <c r="V62" s="281" t="s">
        <v>866</v>
      </c>
      <c r="W62" s="281" t="s">
        <v>867</v>
      </c>
      <c r="X62" s="285"/>
      <c r="Y62" s="286"/>
      <c r="Z62" s="286"/>
      <c r="AA62" s="359"/>
      <c r="AB62" s="245">
        <v>5</v>
      </c>
      <c r="BI62" s="199" t="s">
        <v>868</v>
      </c>
      <c r="BJ62" s="199" t="s">
        <v>869</v>
      </c>
      <c r="BK62" s="199" t="s">
        <v>870</v>
      </c>
    </row>
    <row r="63" spans="1:63" ht="150" hidden="1" x14ac:dyDescent="0.35">
      <c r="A63" s="291" t="s">
        <v>2989</v>
      </c>
      <c r="B63" s="291" t="s">
        <v>231</v>
      </c>
      <c r="C63" s="291" t="s">
        <v>552</v>
      </c>
      <c r="D63" s="291" t="s">
        <v>493</v>
      </c>
      <c r="E63" s="291" t="s">
        <v>935</v>
      </c>
      <c r="F63" s="291" t="s">
        <v>936</v>
      </c>
      <c r="G63" s="291" t="s">
        <v>2677</v>
      </c>
      <c r="H63" s="291" t="s">
        <v>937</v>
      </c>
      <c r="I63" s="291"/>
      <c r="J63" s="291"/>
      <c r="K63" s="291" t="s">
        <v>938</v>
      </c>
      <c r="L63" s="291"/>
      <c r="M63" s="291" t="s">
        <v>129</v>
      </c>
      <c r="N63" s="291" t="s">
        <v>939</v>
      </c>
      <c r="O63" s="291" t="s">
        <v>940</v>
      </c>
      <c r="P63" s="284"/>
      <c r="Q63" s="291" t="s">
        <v>905</v>
      </c>
      <c r="R63" s="291">
        <v>6.5</v>
      </c>
      <c r="S63" s="291" t="s">
        <v>942</v>
      </c>
      <c r="T63" s="291"/>
      <c r="U63" s="291" t="s">
        <v>943</v>
      </c>
      <c r="V63" s="291" t="s">
        <v>944</v>
      </c>
      <c r="W63" s="291" t="s">
        <v>926</v>
      </c>
      <c r="X63" s="292"/>
      <c r="Y63" s="293"/>
      <c r="Z63" s="293"/>
      <c r="AA63" s="360"/>
      <c r="AB63" s="234">
        <v>6</v>
      </c>
    </row>
    <row r="64" spans="1:63" ht="162.5" hidden="1" x14ac:dyDescent="0.35">
      <c r="A64" s="276" t="s">
        <v>1159</v>
      </c>
      <c r="B64" s="277" t="s">
        <v>231</v>
      </c>
      <c r="C64" s="278" t="s">
        <v>552</v>
      </c>
      <c r="D64" s="294" t="s">
        <v>493</v>
      </c>
      <c r="E64" s="294" t="s">
        <v>969</v>
      </c>
      <c r="F64" s="278" t="s">
        <v>970</v>
      </c>
      <c r="G64" s="278" t="s">
        <v>2678</v>
      </c>
      <c r="H64" s="278" t="s">
        <v>971</v>
      </c>
      <c r="I64" s="281"/>
      <c r="J64" s="277"/>
      <c r="K64" s="281" t="s">
        <v>972</v>
      </c>
      <c r="L64" s="282"/>
      <c r="M64" s="277" t="s">
        <v>129</v>
      </c>
      <c r="N64" s="277" t="s">
        <v>325</v>
      </c>
      <c r="O64" s="283" t="s">
        <v>326</v>
      </c>
      <c r="P64" s="284"/>
      <c r="Q64" s="281" t="s">
        <v>905</v>
      </c>
      <c r="R64" s="281" t="s">
        <v>965</v>
      </c>
      <c r="S64" s="281" t="s">
        <v>974</v>
      </c>
      <c r="T64" s="281" t="s">
        <v>2581</v>
      </c>
      <c r="U64" s="281" t="s">
        <v>975</v>
      </c>
      <c r="V64" s="281" t="s">
        <v>976</v>
      </c>
      <c r="W64" s="281" t="s">
        <v>977</v>
      </c>
      <c r="X64" s="285"/>
      <c r="Y64" s="286"/>
      <c r="Z64" s="286"/>
      <c r="AA64" s="359"/>
      <c r="AB64" s="245">
        <v>5</v>
      </c>
    </row>
    <row r="65" spans="1:28" ht="100" hidden="1" x14ac:dyDescent="0.35">
      <c r="A65" s="291" t="s">
        <v>1162</v>
      </c>
      <c r="B65" s="291" t="s">
        <v>373</v>
      </c>
      <c r="C65" s="291" t="s">
        <v>540</v>
      </c>
      <c r="D65" s="291" t="s">
        <v>493</v>
      </c>
      <c r="E65" s="291" t="s">
        <v>978</v>
      </c>
      <c r="F65" s="291" t="s">
        <v>979</v>
      </c>
      <c r="G65" s="291" t="s">
        <v>2679</v>
      </c>
      <c r="H65" s="291" t="s">
        <v>980</v>
      </c>
      <c r="I65" s="291"/>
      <c r="J65" s="291"/>
      <c r="K65" s="291" t="s">
        <v>981</v>
      </c>
      <c r="L65" s="291"/>
      <c r="M65" s="291" t="s">
        <v>129</v>
      </c>
      <c r="N65" s="291" t="s">
        <v>325</v>
      </c>
      <c r="O65" s="291" t="s">
        <v>326</v>
      </c>
      <c r="P65" s="284"/>
      <c r="Q65" s="291" t="s">
        <v>905</v>
      </c>
      <c r="R65" s="291" t="s">
        <v>973</v>
      </c>
      <c r="S65" s="291" t="s">
        <v>983</v>
      </c>
      <c r="T65" s="291" t="s">
        <v>2581</v>
      </c>
      <c r="U65" s="291" t="s">
        <v>2582</v>
      </c>
      <c r="V65" s="291" t="s">
        <v>984</v>
      </c>
      <c r="W65" s="291" t="s">
        <v>977</v>
      </c>
      <c r="X65" s="292"/>
      <c r="Y65" s="293"/>
      <c r="Z65" s="293"/>
      <c r="AA65" s="360"/>
      <c r="AB65" s="234">
        <v>5</v>
      </c>
    </row>
    <row r="66" spans="1:28" ht="137.5" hidden="1" x14ac:dyDescent="0.35">
      <c r="A66" s="276" t="s">
        <v>1149</v>
      </c>
      <c r="B66" s="277" t="s">
        <v>231</v>
      </c>
      <c r="C66" s="278" t="s">
        <v>552</v>
      </c>
      <c r="D66" s="279" t="s">
        <v>493</v>
      </c>
      <c r="E66" s="279" t="s">
        <v>910</v>
      </c>
      <c r="F66" s="278" t="s">
        <v>911</v>
      </c>
      <c r="G66" s="278" t="s">
        <v>2680</v>
      </c>
      <c r="H66" s="278" t="s">
        <v>912</v>
      </c>
      <c r="I66" s="281"/>
      <c r="J66" s="277"/>
      <c r="K66" s="281" t="s">
        <v>913</v>
      </c>
      <c r="L66" s="277"/>
      <c r="M66" s="277" t="s">
        <v>129</v>
      </c>
      <c r="N66" s="277" t="s">
        <v>203</v>
      </c>
      <c r="O66" s="298" t="s">
        <v>204</v>
      </c>
      <c r="P66" s="299"/>
      <c r="Q66" s="281" t="s">
        <v>905</v>
      </c>
      <c r="R66" s="281" t="s">
        <v>914</v>
      </c>
      <c r="S66" s="281" t="s">
        <v>915</v>
      </c>
      <c r="T66" s="281" t="s">
        <v>2577</v>
      </c>
      <c r="U66" s="281" t="s">
        <v>916</v>
      </c>
      <c r="V66" s="281" t="s">
        <v>917</v>
      </c>
      <c r="W66" s="281" t="s">
        <v>918</v>
      </c>
      <c r="X66" s="285"/>
      <c r="Y66" s="286"/>
      <c r="Z66" s="286"/>
      <c r="AA66" s="359"/>
      <c r="AB66" s="245">
        <v>6</v>
      </c>
    </row>
    <row r="67" spans="1:28" ht="150" hidden="1" x14ac:dyDescent="0.35">
      <c r="A67" s="289" t="s">
        <v>1164</v>
      </c>
      <c r="B67" s="289" t="s">
        <v>231</v>
      </c>
      <c r="C67" s="289" t="s">
        <v>552</v>
      </c>
      <c r="D67" s="289" t="s">
        <v>493</v>
      </c>
      <c r="E67" s="289" t="s">
        <v>990</v>
      </c>
      <c r="F67" s="289" t="s">
        <v>991</v>
      </c>
      <c r="G67" s="289" t="s">
        <v>2681</v>
      </c>
      <c r="H67" s="289" t="s">
        <v>992</v>
      </c>
      <c r="I67" s="289"/>
      <c r="J67" s="289"/>
      <c r="K67" s="289" t="s">
        <v>993</v>
      </c>
      <c r="L67" s="289"/>
      <c r="M67" s="289" t="s">
        <v>227</v>
      </c>
      <c r="N67" s="289" t="s">
        <v>238</v>
      </c>
      <c r="O67" s="289" t="s">
        <v>239</v>
      </c>
      <c r="P67" s="284"/>
      <c r="Q67" s="291" t="s">
        <v>905</v>
      </c>
      <c r="R67" s="291" t="s">
        <v>988</v>
      </c>
      <c r="S67" s="291" t="s">
        <v>995</v>
      </c>
      <c r="T67" s="291" t="s">
        <v>2581</v>
      </c>
      <c r="U67" s="291" t="s">
        <v>996</v>
      </c>
      <c r="V67" s="291" t="s">
        <v>997</v>
      </c>
      <c r="W67" s="291"/>
      <c r="X67" s="292"/>
      <c r="Y67" s="293"/>
      <c r="Z67" s="293"/>
      <c r="AA67" s="360"/>
      <c r="AB67" s="234">
        <v>4</v>
      </c>
    </row>
    <row r="68" spans="1:28" ht="337.5" hidden="1" x14ac:dyDescent="0.35">
      <c r="A68" s="276" t="s">
        <v>1176</v>
      </c>
      <c r="B68" s="277" t="s">
        <v>206</v>
      </c>
      <c r="C68" s="278" t="s">
        <v>207</v>
      </c>
      <c r="D68" s="294" t="s">
        <v>493</v>
      </c>
      <c r="E68" s="294" t="s">
        <v>1045</v>
      </c>
      <c r="F68" s="278" t="s">
        <v>1046</v>
      </c>
      <c r="G68" s="278" t="s">
        <v>2682</v>
      </c>
      <c r="H68" s="278" t="s">
        <v>1047</v>
      </c>
      <c r="I68" s="281"/>
      <c r="J68" s="277"/>
      <c r="K68" s="281" t="s">
        <v>1048</v>
      </c>
      <c r="L68" s="282"/>
      <c r="M68" s="277" t="s">
        <v>129</v>
      </c>
      <c r="N68" s="277" t="s">
        <v>203</v>
      </c>
      <c r="O68" s="283" t="s">
        <v>204</v>
      </c>
      <c r="P68" s="284"/>
      <c r="Q68" s="281" t="s">
        <v>1049</v>
      </c>
      <c r="R68" s="281" t="s">
        <v>1050</v>
      </c>
      <c r="S68" s="281" t="s">
        <v>1051</v>
      </c>
      <c r="T68" s="281" t="s">
        <v>2597</v>
      </c>
      <c r="U68" s="281" t="s">
        <v>2598</v>
      </c>
      <c r="V68" s="281" t="s">
        <v>1052</v>
      </c>
      <c r="W68" s="281" t="s">
        <v>918</v>
      </c>
      <c r="X68" s="285"/>
      <c r="Y68" s="286"/>
      <c r="Z68" s="286"/>
      <c r="AA68" s="359"/>
      <c r="AB68" s="245">
        <v>6</v>
      </c>
    </row>
    <row r="69" spans="1:28" ht="409.5" hidden="1" x14ac:dyDescent="0.35">
      <c r="A69" s="289" t="s">
        <v>1178</v>
      </c>
      <c r="B69" s="289" t="s">
        <v>206</v>
      </c>
      <c r="C69" s="289" t="s">
        <v>207</v>
      </c>
      <c r="D69" s="289" t="s">
        <v>493</v>
      </c>
      <c r="E69" s="289" t="s">
        <v>1060</v>
      </c>
      <c r="F69" s="289" t="s">
        <v>2632</v>
      </c>
      <c r="G69" s="289" t="s">
        <v>2683</v>
      </c>
      <c r="H69" s="289" t="s">
        <v>1180</v>
      </c>
      <c r="I69" s="289"/>
      <c r="J69" s="289"/>
      <c r="K69" s="289" t="s">
        <v>1181</v>
      </c>
      <c r="L69" s="289"/>
      <c r="M69" s="289" t="s">
        <v>129</v>
      </c>
      <c r="N69" s="289" t="s">
        <v>203</v>
      </c>
      <c r="O69" s="289" t="s">
        <v>204</v>
      </c>
      <c r="P69" s="284"/>
      <c r="Q69" s="291" t="s">
        <v>1049</v>
      </c>
      <c r="R69" s="291" t="s">
        <v>1061</v>
      </c>
      <c r="S69" s="291" t="s">
        <v>1062</v>
      </c>
      <c r="T69" s="291" t="s">
        <v>2600</v>
      </c>
      <c r="U69" s="291" t="s">
        <v>2601</v>
      </c>
      <c r="V69" s="291" t="s">
        <v>1063</v>
      </c>
      <c r="W69" s="291" t="s">
        <v>918</v>
      </c>
      <c r="X69" s="292"/>
      <c r="Y69" s="293"/>
      <c r="Z69" s="293"/>
      <c r="AA69" s="360"/>
      <c r="AB69" s="234">
        <v>6</v>
      </c>
    </row>
    <row r="70" spans="1:28" ht="300" hidden="1" x14ac:dyDescent="0.35">
      <c r="A70" s="276" t="s">
        <v>1182</v>
      </c>
      <c r="B70" s="277" t="s">
        <v>231</v>
      </c>
      <c r="C70" s="278" t="s">
        <v>552</v>
      </c>
      <c r="D70" s="279" t="s">
        <v>493</v>
      </c>
      <c r="E70" s="278" t="s">
        <v>1073</v>
      </c>
      <c r="F70" s="278" t="s">
        <v>1074</v>
      </c>
      <c r="G70" s="278" t="s">
        <v>2684</v>
      </c>
      <c r="H70" s="278" t="s">
        <v>1075</v>
      </c>
      <c r="I70" s="281"/>
      <c r="J70" s="277"/>
      <c r="K70" s="281" t="s">
        <v>1076</v>
      </c>
      <c r="L70" s="277" t="s">
        <v>752</v>
      </c>
      <c r="M70" s="277" t="s">
        <v>129</v>
      </c>
      <c r="N70" s="277" t="s">
        <v>1039</v>
      </c>
      <c r="O70" s="298" t="s">
        <v>1040</v>
      </c>
      <c r="P70" s="299"/>
      <c r="Q70" s="281" t="s">
        <v>1068</v>
      </c>
      <c r="R70" s="281" t="s">
        <v>1077</v>
      </c>
      <c r="S70" s="281" t="s">
        <v>1078</v>
      </c>
      <c r="T70" s="281" t="s">
        <v>2605</v>
      </c>
      <c r="U70" s="281" t="s">
        <v>1079</v>
      </c>
      <c r="V70" s="281" t="s">
        <v>1080</v>
      </c>
      <c r="W70" s="281" t="s">
        <v>1072</v>
      </c>
      <c r="X70" s="285"/>
      <c r="Y70" s="286"/>
      <c r="Z70" s="286"/>
      <c r="AA70" s="359"/>
      <c r="AB70" s="245">
        <v>6</v>
      </c>
    </row>
    <row r="71" spans="1:28" ht="400" hidden="1" x14ac:dyDescent="0.35">
      <c r="A71" s="287" t="s">
        <v>1183</v>
      </c>
      <c r="B71" s="287" t="s">
        <v>736</v>
      </c>
      <c r="C71" s="287" t="s">
        <v>737</v>
      </c>
      <c r="D71" s="287" t="s">
        <v>493</v>
      </c>
      <c r="E71" s="287" t="s">
        <v>1081</v>
      </c>
      <c r="F71" s="287" t="s">
        <v>1082</v>
      </c>
      <c r="G71" s="287" t="s">
        <v>2685</v>
      </c>
      <c r="H71" s="287" t="s">
        <v>1083</v>
      </c>
      <c r="I71" s="287"/>
      <c r="J71" s="287"/>
      <c r="K71" s="287" t="s">
        <v>1084</v>
      </c>
      <c r="L71" s="287"/>
      <c r="M71" s="287" t="s">
        <v>129</v>
      </c>
      <c r="N71" s="287" t="s">
        <v>1085</v>
      </c>
      <c r="O71" s="287" t="s">
        <v>1086</v>
      </c>
      <c r="P71" s="284"/>
      <c r="Q71" s="291" t="s">
        <v>1068</v>
      </c>
      <c r="R71" s="291" t="s">
        <v>1087</v>
      </c>
      <c r="S71" s="291" t="s">
        <v>1088</v>
      </c>
      <c r="T71" s="291"/>
      <c r="U71" s="291" t="s">
        <v>1089</v>
      </c>
      <c r="V71" s="291" t="s">
        <v>1090</v>
      </c>
      <c r="W71" s="291" t="s">
        <v>1091</v>
      </c>
      <c r="X71" s="292"/>
      <c r="Y71" s="293"/>
      <c r="Z71" s="293"/>
      <c r="AA71" s="293"/>
      <c r="AB71" s="234">
        <v>5</v>
      </c>
    </row>
    <row r="72" spans="1:28" ht="162.5" hidden="1" x14ac:dyDescent="0.35">
      <c r="A72" s="276" t="s">
        <v>1184</v>
      </c>
      <c r="B72" s="277" t="s">
        <v>584</v>
      </c>
      <c r="C72" s="278" t="s">
        <v>585</v>
      </c>
      <c r="D72" s="279" t="s">
        <v>493</v>
      </c>
      <c r="E72" s="278" t="s">
        <v>2551</v>
      </c>
      <c r="F72" s="278" t="s">
        <v>2625</v>
      </c>
      <c r="G72" s="278" t="s">
        <v>2686</v>
      </c>
      <c r="H72" s="278" t="s">
        <v>2767</v>
      </c>
      <c r="I72" s="281"/>
      <c r="J72" s="277"/>
      <c r="K72" s="281" t="s">
        <v>2764</v>
      </c>
      <c r="L72" s="277"/>
      <c r="M72" s="277" t="s">
        <v>129</v>
      </c>
      <c r="N72" s="277" t="s">
        <v>825</v>
      </c>
      <c r="O72" s="298" t="s">
        <v>826</v>
      </c>
      <c r="P72" s="299"/>
      <c r="Q72" s="281" t="s">
        <v>854</v>
      </c>
      <c r="R72" s="281">
        <v>5.8</v>
      </c>
      <c r="S72" s="281" t="s">
        <v>2574</v>
      </c>
      <c r="T72" s="281"/>
      <c r="U72" s="281" t="s">
        <v>2575</v>
      </c>
      <c r="V72" s="281" t="s">
        <v>2778</v>
      </c>
      <c r="W72" s="281" t="s">
        <v>2781</v>
      </c>
      <c r="X72" s="285"/>
      <c r="Y72" s="286"/>
      <c r="Z72" s="286"/>
      <c r="AA72" s="359"/>
      <c r="AB72" s="245">
        <v>5</v>
      </c>
    </row>
    <row r="73" spans="1:28" ht="162.5" hidden="1" x14ac:dyDescent="0.35">
      <c r="A73" s="287" t="s">
        <v>2617</v>
      </c>
      <c r="B73" s="288" t="s">
        <v>584</v>
      </c>
      <c r="C73" s="289" t="s">
        <v>585</v>
      </c>
      <c r="D73" s="295" t="s">
        <v>493</v>
      </c>
      <c r="E73" s="295" t="s">
        <v>2608</v>
      </c>
      <c r="F73" s="289" t="s">
        <v>2628</v>
      </c>
      <c r="G73" s="289" t="s">
        <v>2687</v>
      </c>
      <c r="H73" s="289" t="s">
        <v>2768</v>
      </c>
      <c r="I73" s="291"/>
      <c r="J73" s="288"/>
      <c r="K73" s="291" t="s">
        <v>2765</v>
      </c>
      <c r="L73" s="288"/>
      <c r="M73" s="288" t="s">
        <v>129</v>
      </c>
      <c r="N73" s="288" t="s">
        <v>825</v>
      </c>
      <c r="O73" s="296" t="s">
        <v>826</v>
      </c>
      <c r="P73" s="297"/>
      <c r="Q73" s="291" t="s">
        <v>905</v>
      </c>
      <c r="R73" s="291" t="s">
        <v>1041</v>
      </c>
      <c r="S73" s="291" t="s">
        <v>1450</v>
      </c>
      <c r="T73" s="291"/>
      <c r="U73" s="291" t="s">
        <v>2591</v>
      </c>
      <c r="V73" s="291" t="s">
        <v>2779</v>
      </c>
      <c r="W73" s="291" t="s">
        <v>2782</v>
      </c>
      <c r="X73" s="292"/>
      <c r="Y73" s="293"/>
      <c r="Z73" s="293"/>
      <c r="AA73" s="360"/>
      <c r="AB73" s="234">
        <v>5</v>
      </c>
    </row>
    <row r="74" spans="1:28" ht="200" hidden="1" x14ac:dyDescent="0.35">
      <c r="A74" s="276" t="s">
        <v>2620</v>
      </c>
      <c r="B74" s="277" t="s">
        <v>584</v>
      </c>
      <c r="C74" s="278" t="s">
        <v>585</v>
      </c>
      <c r="D74" s="279" t="s">
        <v>493</v>
      </c>
      <c r="E74" s="279" t="s">
        <v>2613</v>
      </c>
      <c r="F74" s="278" t="s">
        <v>2631</v>
      </c>
      <c r="G74" s="278" t="s">
        <v>2688</v>
      </c>
      <c r="H74" s="278" t="s">
        <v>2769</v>
      </c>
      <c r="I74" s="281"/>
      <c r="J74" s="277"/>
      <c r="K74" s="281" t="s">
        <v>2766</v>
      </c>
      <c r="L74" s="277"/>
      <c r="M74" s="277" t="s">
        <v>129</v>
      </c>
      <c r="N74" s="277" t="s">
        <v>825</v>
      </c>
      <c r="O74" s="298" t="s">
        <v>826</v>
      </c>
      <c r="P74" s="299"/>
      <c r="Q74" s="281" t="s">
        <v>905</v>
      </c>
      <c r="R74" s="281" t="s">
        <v>1488</v>
      </c>
      <c r="S74" s="281" t="s">
        <v>1489</v>
      </c>
      <c r="T74" s="281"/>
      <c r="U74" s="281" t="s">
        <v>2596</v>
      </c>
      <c r="V74" s="281" t="s">
        <v>2780</v>
      </c>
      <c r="W74" s="281" t="s">
        <v>2783</v>
      </c>
      <c r="X74" s="285"/>
      <c r="Y74" s="286"/>
      <c r="Z74" s="286"/>
      <c r="AA74" s="359"/>
      <c r="AB74" s="245">
        <v>5</v>
      </c>
    </row>
    <row r="75" spans="1:28" ht="75" hidden="1" x14ac:dyDescent="0.35">
      <c r="A75" s="287" t="s">
        <v>2621</v>
      </c>
      <c r="B75" s="288" t="s">
        <v>220</v>
      </c>
      <c r="C75" s="289" t="s">
        <v>221</v>
      </c>
      <c r="D75" s="295" t="s">
        <v>493</v>
      </c>
      <c r="E75" s="295" t="s">
        <v>2614</v>
      </c>
      <c r="F75" s="289" t="s">
        <v>2633</v>
      </c>
      <c r="G75" s="289" t="s">
        <v>2689</v>
      </c>
      <c r="H75" s="289" t="s">
        <v>2784</v>
      </c>
      <c r="I75" s="291"/>
      <c r="J75" s="288"/>
      <c r="K75" s="291" t="s">
        <v>2785</v>
      </c>
      <c r="L75" s="288"/>
      <c r="M75" s="288" t="s">
        <v>129</v>
      </c>
      <c r="N75" s="288" t="s">
        <v>325</v>
      </c>
      <c r="O75" s="296" t="s">
        <v>326</v>
      </c>
      <c r="P75" s="297"/>
      <c r="Q75" s="291" t="s">
        <v>1049</v>
      </c>
      <c r="R75" s="291" t="s">
        <v>1511</v>
      </c>
      <c r="S75" s="291" t="s">
        <v>1512</v>
      </c>
      <c r="T75" s="291"/>
      <c r="U75" s="291" t="s">
        <v>2602</v>
      </c>
      <c r="V75" s="291" t="s">
        <v>2786</v>
      </c>
      <c r="W75" s="291" t="s">
        <v>2787</v>
      </c>
      <c r="X75" s="292"/>
      <c r="Y75" s="293"/>
      <c r="Z75" s="293"/>
      <c r="AA75" s="360"/>
      <c r="AB75" s="234">
        <v>5</v>
      </c>
    </row>
    <row r="76" spans="1:28" ht="112.5" hidden="1" x14ac:dyDescent="0.35">
      <c r="A76" s="276" t="s">
        <v>2990</v>
      </c>
      <c r="B76" s="277" t="s">
        <v>439</v>
      </c>
      <c r="C76" s="278" t="s">
        <v>1096</v>
      </c>
      <c r="D76" s="294" t="s">
        <v>492</v>
      </c>
      <c r="E76" s="278" t="s">
        <v>597</v>
      </c>
      <c r="F76" s="278" t="s">
        <v>598</v>
      </c>
      <c r="G76" s="278" t="s">
        <v>2634</v>
      </c>
      <c r="H76" s="278" t="s">
        <v>599</v>
      </c>
      <c r="I76" s="281"/>
      <c r="J76" s="277"/>
      <c r="K76" s="281" t="s">
        <v>600</v>
      </c>
      <c r="L76" s="282"/>
      <c r="M76" s="277" t="s">
        <v>227</v>
      </c>
      <c r="N76" s="277" t="s">
        <v>228</v>
      </c>
      <c r="O76" s="283" t="s">
        <v>229</v>
      </c>
      <c r="P76" s="284"/>
      <c r="Q76" s="281" t="s">
        <v>499</v>
      </c>
      <c r="R76" s="281" t="s">
        <v>504</v>
      </c>
      <c r="S76" s="281" t="s">
        <v>601</v>
      </c>
      <c r="T76" s="281" t="s">
        <v>2553</v>
      </c>
      <c r="U76" s="281" t="s">
        <v>602</v>
      </c>
      <c r="V76" s="281" t="s">
        <v>603</v>
      </c>
      <c r="W76" s="281"/>
      <c r="X76" s="285"/>
      <c r="Y76" s="286"/>
      <c r="Z76" s="286"/>
      <c r="AA76" s="359"/>
      <c r="AB76" s="245">
        <v>4</v>
      </c>
    </row>
    <row r="77" spans="1:28" ht="409.5" hidden="1" x14ac:dyDescent="0.35">
      <c r="A77" s="287" t="s">
        <v>2991</v>
      </c>
      <c r="B77" s="287" t="s">
        <v>439</v>
      </c>
      <c r="C77" s="287" t="s">
        <v>1096</v>
      </c>
      <c r="D77" s="287" t="s">
        <v>492</v>
      </c>
      <c r="E77" s="287" t="s">
        <v>604</v>
      </c>
      <c r="F77" s="287" t="s">
        <v>605</v>
      </c>
      <c r="G77" s="287" t="s">
        <v>2635</v>
      </c>
      <c r="H77" s="287" t="s">
        <v>1099</v>
      </c>
      <c r="I77" s="287"/>
      <c r="J77" s="287"/>
      <c r="K77" s="287" t="s">
        <v>606</v>
      </c>
      <c r="L77" s="287"/>
      <c r="M77" s="287" t="s">
        <v>227</v>
      </c>
      <c r="N77" s="287" t="s">
        <v>228</v>
      </c>
      <c r="O77" s="287" t="s">
        <v>229</v>
      </c>
      <c r="P77" s="284"/>
      <c r="Q77" s="291" t="s">
        <v>500</v>
      </c>
      <c r="R77" s="291" t="s">
        <v>607</v>
      </c>
      <c r="S77" s="291" t="s">
        <v>608</v>
      </c>
      <c r="T77" s="291" t="s">
        <v>2554</v>
      </c>
      <c r="U77" s="291" t="s">
        <v>609</v>
      </c>
      <c r="V77" s="291" t="s">
        <v>610</v>
      </c>
      <c r="W77" s="291"/>
      <c r="X77" s="292"/>
      <c r="Y77" s="293"/>
      <c r="Z77" s="293"/>
      <c r="AA77" s="360"/>
      <c r="AB77" s="234">
        <v>4</v>
      </c>
    </row>
    <row r="78" spans="1:28" ht="137.5" hidden="1" x14ac:dyDescent="0.35">
      <c r="A78" s="276" t="s">
        <v>2992</v>
      </c>
      <c r="B78" s="277" t="s">
        <v>206</v>
      </c>
      <c r="C78" s="278" t="s">
        <v>207</v>
      </c>
      <c r="D78" s="294" t="s">
        <v>492</v>
      </c>
      <c r="E78" s="278" t="s">
        <v>611</v>
      </c>
      <c r="F78" s="278" t="s">
        <v>612</v>
      </c>
      <c r="G78" s="278" t="s">
        <v>2636</v>
      </c>
      <c r="H78" s="278" t="s">
        <v>613</v>
      </c>
      <c r="I78" s="281"/>
      <c r="J78" s="277"/>
      <c r="K78" s="281" t="s">
        <v>614</v>
      </c>
      <c r="L78" s="282"/>
      <c r="M78" s="277" t="s">
        <v>129</v>
      </c>
      <c r="N78" s="277" t="s">
        <v>203</v>
      </c>
      <c r="O78" s="283" t="s">
        <v>204</v>
      </c>
      <c r="P78" s="284"/>
      <c r="Q78" s="281" t="s">
        <v>508</v>
      </c>
      <c r="R78" s="281" t="s">
        <v>509</v>
      </c>
      <c r="S78" s="281" t="s">
        <v>615</v>
      </c>
      <c r="T78" s="281"/>
      <c r="U78" s="281" t="s">
        <v>616</v>
      </c>
      <c r="V78" s="281" t="s">
        <v>617</v>
      </c>
      <c r="W78" s="281" t="s">
        <v>618</v>
      </c>
      <c r="X78" s="285"/>
      <c r="Y78" s="286"/>
      <c r="Z78" s="286"/>
      <c r="AA78" s="359"/>
      <c r="AB78" s="245">
        <v>6</v>
      </c>
    </row>
    <row r="79" spans="1:28" ht="100" hidden="1" x14ac:dyDescent="0.35">
      <c r="A79" s="287" t="s">
        <v>2993</v>
      </c>
      <c r="B79" s="287" t="s">
        <v>296</v>
      </c>
      <c r="C79" s="287" t="s">
        <v>297</v>
      </c>
      <c r="D79" s="287" t="s">
        <v>492</v>
      </c>
      <c r="E79" s="287" t="s">
        <v>637</v>
      </c>
      <c r="F79" s="287" t="s">
        <v>630</v>
      </c>
      <c r="G79" s="287" t="s">
        <v>2637</v>
      </c>
      <c r="H79" s="287" t="s">
        <v>638</v>
      </c>
      <c r="I79" s="287"/>
      <c r="J79" s="287"/>
      <c r="K79" s="287" t="s">
        <v>1106</v>
      </c>
      <c r="L79" s="287"/>
      <c r="M79" s="287" t="s">
        <v>227</v>
      </c>
      <c r="N79" s="287" t="s">
        <v>561</v>
      </c>
      <c r="O79" s="287" t="s">
        <v>562</v>
      </c>
      <c r="P79" s="284"/>
      <c r="Q79" s="291" t="s">
        <v>508</v>
      </c>
      <c r="R79" s="291" t="s">
        <v>513</v>
      </c>
      <c r="S79" s="291" t="s">
        <v>639</v>
      </c>
      <c r="T79" s="291"/>
      <c r="U79" s="291" t="s">
        <v>2555</v>
      </c>
      <c r="V79" s="291" t="s">
        <v>640</v>
      </c>
      <c r="W79" s="291"/>
      <c r="X79" s="292"/>
      <c r="Y79" s="293"/>
      <c r="Z79" s="293"/>
      <c r="AA79" s="360"/>
      <c r="AB79" s="234">
        <v>4</v>
      </c>
    </row>
    <row r="80" spans="1:28" ht="237.5" x14ac:dyDescent="0.35">
      <c r="A80" s="278" t="s">
        <v>2994</v>
      </c>
      <c r="B80" s="278" t="s">
        <v>2788</v>
      </c>
      <c r="C80" s="278" t="s">
        <v>2789</v>
      </c>
      <c r="D80" s="278" t="s">
        <v>492</v>
      </c>
      <c r="E80" s="278" t="s">
        <v>641</v>
      </c>
      <c r="F80" s="278" t="s">
        <v>642</v>
      </c>
      <c r="G80" s="278" t="s">
        <v>2638</v>
      </c>
      <c r="H80" s="278" t="s">
        <v>643</v>
      </c>
      <c r="I80" s="281"/>
      <c r="J80" s="277"/>
      <c r="K80" s="281" t="s">
        <v>644</v>
      </c>
      <c r="L80" s="282"/>
      <c r="M80" s="277" t="s">
        <v>129</v>
      </c>
      <c r="N80" s="277" t="s">
        <v>559</v>
      </c>
      <c r="O80" s="283" t="s">
        <v>560</v>
      </c>
      <c r="P80" s="284"/>
      <c r="Q80" s="281" t="s">
        <v>514</v>
      </c>
      <c r="R80" s="281" t="s">
        <v>515</v>
      </c>
      <c r="S80" s="281" t="s">
        <v>645</v>
      </c>
      <c r="T80" s="281" t="s">
        <v>2556</v>
      </c>
      <c r="U80" s="281" t="s">
        <v>646</v>
      </c>
      <c r="V80" s="281" t="s">
        <v>647</v>
      </c>
      <c r="W80" s="281" t="s">
        <v>648</v>
      </c>
      <c r="X80" s="285"/>
      <c r="Y80" s="286"/>
      <c r="Z80" s="286"/>
      <c r="AA80" s="359"/>
      <c r="AB80" s="245">
        <v>6</v>
      </c>
    </row>
    <row r="81" spans="1:28" ht="150" x14ac:dyDescent="0.35">
      <c r="A81" s="289" t="s">
        <v>2995</v>
      </c>
      <c r="B81" s="289" t="s">
        <v>2788</v>
      </c>
      <c r="C81" s="289" t="s">
        <v>2789</v>
      </c>
      <c r="D81" s="289" t="s">
        <v>492</v>
      </c>
      <c r="E81" s="289" t="s">
        <v>2964</v>
      </c>
      <c r="F81" s="289" t="s">
        <v>649</v>
      </c>
      <c r="G81" s="289" t="s">
        <v>2978</v>
      </c>
      <c r="H81" s="289" t="s">
        <v>650</v>
      </c>
      <c r="I81" s="289"/>
      <c r="J81" s="289"/>
      <c r="K81" s="289" t="s">
        <v>651</v>
      </c>
      <c r="L81" s="289" t="s">
        <v>1109</v>
      </c>
      <c r="M81" s="289" t="s">
        <v>227</v>
      </c>
      <c r="N81" s="289" t="s">
        <v>561</v>
      </c>
      <c r="O81" s="289" t="s">
        <v>562</v>
      </c>
      <c r="P81" s="284"/>
      <c r="Q81" s="291" t="s">
        <v>514</v>
      </c>
      <c r="R81" s="291" t="s">
        <v>516</v>
      </c>
      <c r="S81" s="291" t="s">
        <v>652</v>
      </c>
      <c r="T81" s="291" t="s">
        <v>2557</v>
      </c>
      <c r="U81" s="291" t="s">
        <v>2965</v>
      </c>
      <c r="V81" s="291" t="s">
        <v>653</v>
      </c>
      <c r="W81" s="291"/>
      <c r="X81" s="292"/>
      <c r="Y81" s="293"/>
      <c r="Z81" s="293"/>
      <c r="AA81" s="360"/>
      <c r="AB81" s="234">
        <v>4</v>
      </c>
    </row>
    <row r="82" spans="1:28" ht="100" x14ac:dyDescent="0.35">
      <c r="A82" s="278" t="s">
        <v>2996</v>
      </c>
      <c r="B82" s="278" t="s">
        <v>2788</v>
      </c>
      <c r="C82" s="278" t="s">
        <v>2789</v>
      </c>
      <c r="D82" s="278" t="s">
        <v>493</v>
      </c>
      <c r="E82" s="278" t="s">
        <v>654</v>
      </c>
      <c r="F82" s="278" t="s">
        <v>655</v>
      </c>
      <c r="G82" s="278" t="s">
        <v>3007</v>
      </c>
      <c r="H82" s="278" t="s">
        <v>656</v>
      </c>
      <c r="I82" s="281"/>
      <c r="J82" s="277"/>
      <c r="K82" s="281" t="s">
        <v>657</v>
      </c>
      <c r="L82" s="282" t="s">
        <v>3008</v>
      </c>
      <c r="M82" s="277" t="s">
        <v>129</v>
      </c>
      <c r="N82" s="277" t="s">
        <v>567</v>
      </c>
      <c r="O82" s="283" t="s">
        <v>568</v>
      </c>
      <c r="P82" s="284"/>
      <c r="Q82" s="281" t="s">
        <v>514</v>
      </c>
      <c r="R82" s="281" t="s">
        <v>658</v>
      </c>
      <c r="S82" s="281" t="s">
        <v>659</v>
      </c>
      <c r="T82" s="281"/>
      <c r="U82" s="281" t="s">
        <v>660</v>
      </c>
      <c r="V82" s="281" t="s">
        <v>661</v>
      </c>
      <c r="W82" s="281" t="s">
        <v>662</v>
      </c>
      <c r="X82" s="285"/>
      <c r="Y82" s="286"/>
      <c r="Z82" s="286"/>
      <c r="AA82" s="359"/>
      <c r="AB82" s="245">
        <v>5</v>
      </c>
    </row>
    <row r="83" spans="1:28" ht="100" x14ac:dyDescent="0.35">
      <c r="A83" s="289" t="s">
        <v>1110</v>
      </c>
      <c r="B83" s="289" t="s">
        <v>2788</v>
      </c>
      <c r="C83" s="289" t="s">
        <v>2789</v>
      </c>
      <c r="D83" s="289" t="s">
        <v>493</v>
      </c>
      <c r="E83" s="289" t="s">
        <v>663</v>
      </c>
      <c r="F83" s="289" t="s">
        <v>664</v>
      </c>
      <c r="G83" s="289" t="s">
        <v>3009</v>
      </c>
      <c r="H83" s="289" t="s">
        <v>665</v>
      </c>
      <c r="I83" s="289"/>
      <c r="J83" s="289"/>
      <c r="K83" s="289" t="s">
        <v>666</v>
      </c>
      <c r="L83" s="289" t="s">
        <v>3008</v>
      </c>
      <c r="M83" s="289" t="s">
        <v>227</v>
      </c>
      <c r="N83" s="289" t="s">
        <v>561</v>
      </c>
      <c r="O83" s="289" t="s">
        <v>562</v>
      </c>
      <c r="P83" s="284"/>
      <c r="Q83" s="291" t="s">
        <v>514</v>
      </c>
      <c r="R83" s="291" t="s">
        <v>667</v>
      </c>
      <c r="S83" s="291" t="s">
        <v>659</v>
      </c>
      <c r="T83" s="291"/>
      <c r="U83" s="291" t="s">
        <v>668</v>
      </c>
      <c r="V83" s="291" t="s">
        <v>669</v>
      </c>
      <c r="W83" s="291"/>
      <c r="X83" s="292"/>
      <c r="Y83" s="293"/>
      <c r="Z83" s="293"/>
      <c r="AA83" s="360"/>
      <c r="AB83" s="234">
        <v>4</v>
      </c>
    </row>
    <row r="84" spans="1:28" ht="100" x14ac:dyDescent="0.35">
      <c r="A84" s="278" t="s">
        <v>1111</v>
      </c>
      <c r="B84" s="278" t="s">
        <v>2788</v>
      </c>
      <c r="C84" s="278" t="s">
        <v>2789</v>
      </c>
      <c r="D84" s="278" t="s">
        <v>493</v>
      </c>
      <c r="E84" s="278" t="s">
        <v>670</v>
      </c>
      <c r="F84" s="278" t="s">
        <v>671</v>
      </c>
      <c r="G84" s="278" t="s">
        <v>3010</v>
      </c>
      <c r="H84" s="278" t="s">
        <v>672</v>
      </c>
      <c r="I84" s="281"/>
      <c r="J84" s="277"/>
      <c r="K84" s="281" t="s">
        <v>673</v>
      </c>
      <c r="L84" s="282" t="s">
        <v>3008</v>
      </c>
      <c r="M84" s="277" t="s">
        <v>227</v>
      </c>
      <c r="N84" s="277" t="s">
        <v>567</v>
      </c>
      <c r="O84" s="283" t="s">
        <v>674</v>
      </c>
      <c r="P84" s="284"/>
      <c r="Q84" s="281" t="s">
        <v>514</v>
      </c>
      <c r="R84" s="281" t="s">
        <v>675</v>
      </c>
      <c r="S84" s="281" t="s">
        <v>659</v>
      </c>
      <c r="T84" s="281"/>
      <c r="U84" s="281" t="s">
        <v>676</v>
      </c>
      <c r="V84" s="281" t="s">
        <v>677</v>
      </c>
      <c r="W84" s="281"/>
      <c r="X84" s="285"/>
      <c r="Y84" s="286"/>
      <c r="Z84" s="286"/>
      <c r="AA84" s="359"/>
      <c r="AB84" s="245">
        <v>5</v>
      </c>
    </row>
    <row r="85" spans="1:28" ht="100" x14ac:dyDescent="0.35">
      <c r="A85" s="289" t="s">
        <v>1112</v>
      </c>
      <c r="B85" s="289" t="s">
        <v>2788</v>
      </c>
      <c r="C85" s="289" t="s">
        <v>2789</v>
      </c>
      <c r="D85" s="289" t="s">
        <v>493</v>
      </c>
      <c r="E85" s="289" t="s">
        <v>678</v>
      </c>
      <c r="F85" s="289" t="s">
        <v>679</v>
      </c>
      <c r="G85" s="289" t="s">
        <v>3011</v>
      </c>
      <c r="H85" s="289" t="s">
        <v>680</v>
      </c>
      <c r="I85" s="289"/>
      <c r="J85" s="289"/>
      <c r="K85" s="289" t="s">
        <v>681</v>
      </c>
      <c r="L85" s="289" t="s">
        <v>3008</v>
      </c>
      <c r="M85" s="289" t="s">
        <v>227</v>
      </c>
      <c r="N85" s="289" t="s">
        <v>561</v>
      </c>
      <c r="O85" s="289" t="s">
        <v>562</v>
      </c>
      <c r="P85" s="284"/>
      <c r="Q85" s="291" t="s">
        <v>514</v>
      </c>
      <c r="R85" s="291" t="s">
        <v>682</v>
      </c>
      <c r="S85" s="291" t="s">
        <v>659</v>
      </c>
      <c r="T85" s="291"/>
      <c r="U85" s="291" t="s">
        <v>683</v>
      </c>
      <c r="V85" s="291" t="s">
        <v>684</v>
      </c>
      <c r="W85" s="291"/>
      <c r="X85" s="292"/>
      <c r="Y85" s="293"/>
      <c r="Z85" s="293"/>
      <c r="AA85" s="360"/>
      <c r="AB85" s="234">
        <v>4</v>
      </c>
    </row>
    <row r="86" spans="1:28" ht="150" x14ac:dyDescent="0.35">
      <c r="A86" s="278" t="s">
        <v>1113</v>
      </c>
      <c r="B86" s="278" t="s">
        <v>2788</v>
      </c>
      <c r="C86" s="278" t="s">
        <v>2789</v>
      </c>
      <c r="D86" s="278" t="s">
        <v>493</v>
      </c>
      <c r="E86" s="278" t="s">
        <v>685</v>
      </c>
      <c r="F86" s="278" t="s">
        <v>686</v>
      </c>
      <c r="G86" s="278" t="s">
        <v>3012</v>
      </c>
      <c r="H86" s="278" t="s">
        <v>687</v>
      </c>
      <c r="I86" s="281"/>
      <c r="J86" s="277"/>
      <c r="K86" s="281" t="s">
        <v>688</v>
      </c>
      <c r="L86" s="282" t="s">
        <v>3008</v>
      </c>
      <c r="M86" s="277" t="s">
        <v>227</v>
      </c>
      <c r="N86" s="277" t="s">
        <v>561</v>
      </c>
      <c r="O86" s="283" t="s">
        <v>562</v>
      </c>
      <c r="P86" s="284"/>
      <c r="Q86" s="281" t="s">
        <v>514</v>
      </c>
      <c r="R86" s="281" t="s">
        <v>689</v>
      </c>
      <c r="S86" s="281" t="s">
        <v>690</v>
      </c>
      <c r="T86" s="281" t="s">
        <v>2558</v>
      </c>
      <c r="U86" s="281" t="s">
        <v>691</v>
      </c>
      <c r="V86" s="281" t="s">
        <v>692</v>
      </c>
      <c r="W86" s="281"/>
      <c r="X86" s="285"/>
      <c r="Y86" s="286"/>
      <c r="Z86" s="286"/>
      <c r="AA86" s="359"/>
      <c r="AB86" s="245">
        <v>4</v>
      </c>
    </row>
    <row r="87" spans="1:28" ht="100" x14ac:dyDescent="0.35">
      <c r="A87" s="289" t="s">
        <v>1114</v>
      </c>
      <c r="B87" s="289" t="s">
        <v>2788</v>
      </c>
      <c r="C87" s="289" t="s">
        <v>2789</v>
      </c>
      <c r="D87" s="289" t="s">
        <v>493</v>
      </c>
      <c r="E87" s="289" t="s">
        <v>693</v>
      </c>
      <c r="F87" s="289" t="s">
        <v>694</v>
      </c>
      <c r="G87" s="289" t="s">
        <v>3013</v>
      </c>
      <c r="H87" s="289" t="s">
        <v>695</v>
      </c>
      <c r="I87" s="289"/>
      <c r="J87" s="289"/>
      <c r="K87" s="289" t="s">
        <v>1116</v>
      </c>
      <c r="L87" s="289" t="s">
        <v>3008</v>
      </c>
      <c r="M87" s="289" t="s">
        <v>227</v>
      </c>
      <c r="N87" s="289" t="s">
        <v>563</v>
      </c>
      <c r="O87" s="289" t="s">
        <v>696</v>
      </c>
      <c r="P87" s="284"/>
      <c r="Q87" s="291" t="s">
        <v>514</v>
      </c>
      <c r="R87" s="291" t="s">
        <v>697</v>
      </c>
      <c r="S87" s="291" t="s">
        <v>659</v>
      </c>
      <c r="T87" s="291" t="s">
        <v>2559</v>
      </c>
      <c r="U87" s="291" t="s">
        <v>698</v>
      </c>
      <c r="V87" s="291" t="s">
        <v>699</v>
      </c>
      <c r="W87" s="291"/>
      <c r="X87" s="292"/>
      <c r="Y87" s="293"/>
      <c r="Z87" s="293"/>
      <c r="AA87" s="360"/>
      <c r="AB87" s="234">
        <v>3</v>
      </c>
    </row>
    <row r="88" spans="1:28" ht="175" x14ac:dyDescent="0.35">
      <c r="A88" s="278" t="s">
        <v>1115</v>
      </c>
      <c r="B88" s="278" t="s">
        <v>2788</v>
      </c>
      <c r="C88" s="278" t="s">
        <v>2789</v>
      </c>
      <c r="D88" s="278" t="s">
        <v>493</v>
      </c>
      <c r="E88" s="278" t="s">
        <v>700</v>
      </c>
      <c r="F88" s="278" t="s">
        <v>701</v>
      </c>
      <c r="G88" s="278" t="s">
        <v>3014</v>
      </c>
      <c r="H88" s="278" t="s">
        <v>702</v>
      </c>
      <c r="I88" s="281"/>
      <c r="J88" s="277"/>
      <c r="K88" s="281" t="s">
        <v>703</v>
      </c>
      <c r="L88" s="282" t="s">
        <v>3008</v>
      </c>
      <c r="M88" s="277" t="s">
        <v>227</v>
      </c>
      <c r="N88" s="277" t="s">
        <v>561</v>
      </c>
      <c r="O88" s="283" t="s">
        <v>562</v>
      </c>
      <c r="P88" s="284"/>
      <c r="Q88" s="281" t="s">
        <v>514</v>
      </c>
      <c r="R88" s="281" t="s">
        <v>704</v>
      </c>
      <c r="S88" s="281" t="s">
        <v>705</v>
      </c>
      <c r="T88" s="281"/>
      <c r="U88" s="281" t="s">
        <v>706</v>
      </c>
      <c r="V88" s="281" t="s">
        <v>707</v>
      </c>
      <c r="W88" s="281"/>
      <c r="X88" s="285"/>
      <c r="Y88" s="286"/>
      <c r="Z88" s="286"/>
      <c r="AA88" s="359"/>
      <c r="AB88" s="245">
        <v>4</v>
      </c>
    </row>
    <row r="89" spans="1:28" ht="100" x14ac:dyDescent="0.35">
      <c r="A89" s="289" t="s">
        <v>1117</v>
      </c>
      <c r="B89" s="289" t="s">
        <v>2788</v>
      </c>
      <c r="C89" s="289" t="s">
        <v>2789</v>
      </c>
      <c r="D89" s="289" t="s">
        <v>492</v>
      </c>
      <c r="E89" s="289" t="s">
        <v>708</v>
      </c>
      <c r="F89" s="289" t="s">
        <v>709</v>
      </c>
      <c r="G89" s="289" t="s">
        <v>2639</v>
      </c>
      <c r="H89" s="289" t="s">
        <v>1119</v>
      </c>
      <c r="I89" s="289"/>
      <c r="J89" s="289"/>
      <c r="K89" s="289" t="s">
        <v>1120</v>
      </c>
      <c r="L89" s="289"/>
      <c r="M89" s="289" t="s">
        <v>227</v>
      </c>
      <c r="N89" s="289" t="s">
        <v>538</v>
      </c>
      <c r="O89" s="289" t="s">
        <v>539</v>
      </c>
      <c r="P89" s="284"/>
      <c r="Q89" s="291" t="s">
        <v>514</v>
      </c>
      <c r="R89" s="291" t="s">
        <v>710</v>
      </c>
      <c r="S89" s="291" t="s">
        <v>711</v>
      </c>
      <c r="T89" s="291"/>
      <c r="U89" s="291" t="s">
        <v>712</v>
      </c>
      <c r="V89" s="291" t="s">
        <v>713</v>
      </c>
      <c r="W89" s="291"/>
      <c r="X89" s="292"/>
      <c r="Y89" s="293"/>
      <c r="Z89" s="293"/>
      <c r="AA89" s="360"/>
      <c r="AB89" s="234">
        <v>4</v>
      </c>
    </row>
    <row r="90" spans="1:28" ht="100" hidden="1" x14ac:dyDescent="0.35">
      <c r="A90" s="276" t="s">
        <v>1118</v>
      </c>
      <c r="B90" s="277" t="s">
        <v>571</v>
      </c>
      <c r="C90" s="278" t="s">
        <v>572</v>
      </c>
      <c r="D90" s="294" t="s">
        <v>492</v>
      </c>
      <c r="E90" s="278" t="s">
        <v>2967</v>
      </c>
      <c r="F90" s="278" t="s">
        <v>2984</v>
      </c>
      <c r="G90" s="278" t="s">
        <v>2980</v>
      </c>
      <c r="H90" s="278" t="s">
        <v>2981</v>
      </c>
      <c r="I90" s="281"/>
      <c r="J90" s="277"/>
      <c r="K90" s="281" t="s">
        <v>2982</v>
      </c>
      <c r="L90" s="277" t="s">
        <v>2971</v>
      </c>
      <c r="M90" s="277" t="s">
        <v>227</v>
      </c>
      <c r="N90" s="277" t="s">
        <v>716</v>
      </c>
      <c r="O90" s="283" t="s">
        <v>717</v>
      </c>
      <c r="P90" s="284"/>
      <c r="Q90" s="281" t="s">
        <v>564</v>
      </c>
      <c r="R90" s="281" t="s">
        <v>517</v>
      </c>
      <c r="S90" s="281" t="s">
        <v>714</v>
      </c>
      <c r="T90" s="281"/>
      <c r="U90" s="281" t="s">
        <v>2973</v>
      </c>
      <c r="V90" s="281" t="s">
        <v>2983</v>
      </c>
      <c r="W90" s="281"/>
      <c r="X90" s="285"/>
      <c r="Y90" s="286"/>
      <c r="Z90" s="286"/>
      <c r="AA90" s="359"/>
      <c r="AB90" s="245">
        <v>3</v>
      </c>
    </row>
    <row r="91" spans="1:28" ht="162.5" hidden="1" x14ac:dyDescent="0.35">
      <c r="A91" s="287" t="s">
        <v>1122</v>
      </c>
      <c r="B91" s="289" t="s">
        <v>122</v>
      </c>
      <c r="C91" s="289" t="s">
        <v>123</v>
      </c>
      <c r="D91" s="289" t="s">
        <v>492</v>
      </c>
      <c r="E91" s="289" t="s">
        <v>719</v>
      </c>
      <c r="F91" s="289" t="s">
        <v>720</v>
      </c>
      <c r="G91" s="289" t="s">
        <v>2640</v>
      </c>
      <c r="H91" s="289" t="s">
        <v>721</v>
      </c>
      <c r="I91" s="289"/>
      <c r="J91" s="289"/>
      <c r="K91" s="289" t="s">
        <v>722</v>
      </c>
      <c r="L91" s="289"/>
      <c r="M91" s="289" t="s">
        <v>129</v>
      </c>
      <c r="N91" s="289" t="s">
        <v>723</v>
      </c>
      <c r="O91" s="289" t="s">
        <v>724</v>
      </c>
      <c r="P91" s="284"/>
      <c r="Q91" s="291" t="s">
        <v>530</v>
      </c>
      <c r="R91" s="291" t="s">
        <v>531</v>
      </c>
      <c r="S91" s="291" t="s">
        <v>725</v>
      </c>
      <c r="T91" s="291" t="s">
        <v>2560</v>
      </c>
      <c r="U91" s="291" t="s">
        <v>726</v>
      </c>
      <c r="V91" s="291" t="s">
        <v>727</v>
      </c>
      <c r="W91" s="291" t="s">
        <v>728</v>
      </c>
      <c r="X91" s="292"/>
      <c r="Y91" s="293"/>
      <c r="Z91" s="293"/>
      <c r="AA91" s="360"/>
      <c r="AB91" s="234">
        <v>5</v>
      </c>
    </row>
    <row r="92" spans="1:28" ht="100" hidden="1" x14ac:dyDescent="0.35">
      <c r="A92" s="278" t="s">
        <v>1123</v>
      </c>
      <c r="B92" s="278" t="s">
        <v>736</v>
      </c>
      <c r="C92" s="278" t="s">
        <v>737</v>
      </c>
      <c r="D92" s="278" t="s">
        <v>492</v>
      </c>
      <c r="E92" s="278" t="s">
        <v>729</v>
      </c>
      <c r="F92" s="278" t="s">
        <v>730</v>
      </c>
      <c r="G92" s="278" t="s">
        <v>2641</v>
      </c>
      <c r="H92" s="278" t="s">
        <v>731</v>
      </c>
      <c r="I92" s="281"/>
      <c r="J92" s="277"/>
      <c r="K92" s="281" t="s">
        <v>732</v>
      </c>
      <c r="L92" s="282"/>
      <c r="M92" s="277" t="s">
        <v>227</v>
      </c>
      <c r="N92" s="277" t="s">
        <v>479</v>
      </c>
      <c r="O92" s="283" t="s">
        <v>480</v>
      </c>
      <c r="P92" s="284"/>
      <c r="Q92" s="281" t="s">
        <v>533</v>
      </c>
      <c r="R92" s="281" t="s">
        <v>534</v>
      </c>
      <c r="S92" s="281" t="s">
        <v>733</v>
      </c>
      <c r="T92" s="281" t="s">
        <v>2561</v>
      </c>
      <c r="U92" s="281" t="s">
        <v>734</v>
      </c>
      <c r="V92" s="281" t="s">
        <v>735</v>
      </c>
      <c r="W92" s="281"/>
      <c r="X92" s="285"/>
      <c r="Y92" s="286"/>
      <c r="Z92" s="286"/>
      <c r="AA92" s="359"/>
      <c r="AB92" s="245">
        <v>3</v>
      </c>
    </row>
    <row r="93" spans="1:28" ht="250" hidden="1" x14ac:dyDescent="0.35">
      <c r="A93" s="289" t="s">
        <v>1124</v>
      </c>
      <c r="B93" s="289" t="s">
        <v>526</v>
      </c>
      <c r="C93" s="289" t="s">
        <v>358</v>
      </c>
      <c r="D93" s="289" t="s">
        <v>492</v>
      </c>
      <c r="E93" s="289" t="s">
        <v>738</v>
      </c>
      <c r="F93" s="289" t="s">
        <v>739</v>
      </c>
      <c r="G93" s="289" t="s">
        <v>2642</v>
      </c>
      <c r="H93" s="289" t="s">
        <v>740</v>
      </c>
      <c r="I93" s="291"/>
      <c r="J93" s="288"/>
      <c r="K93" s="289" t="s">
        <v>741</v>
      </c>
      <c r="L93" s="289"/>
      <c r="M93" s="289" t="s">
        <v>129</v>
      </c>
      <c r="N93" s="289" t="s">
        <v>742</v>
      </c>
      <c r="O93" s="289" t="s">
        <v>743</v>
      </c>
      <c r="P93" s="284"/>
      <c r="Q93" s="291" t="s">
        <v>533</v>
      </c>
      <c r="R93" s="291" t="s">
        <v>535</v>
      </c>
      <c r="S93" s="291" t="s">
        <v>744</v>
      </c>
      <c r="T93" s="291"/>
      <c r="U93" s="291" t="s">
        <v>745</v>
      </c>
      <c r="V93" s="291" t="s">
        <v>746</v>
      </c>
      <c r="W93" s="291" t="s">
        <v>747</v>
      </c>
      <c r="X93" s="292"/>
      <c r="Y93" s="293"/>
      <c r="Z93" s="293"/>
      <c r="AA93" s="360"/>
      <c r="AB93" s="234">
        <v>5</v>
      </c>
    </row>
    <row r="94" spans="1:28" ht="162.5" hidden="1" x14ac:dyDescent="0.35">
      <c r="A94" s="276" t="s">
        <v>1127</v>
      </c>
      <c r="B94" s="277" t="s">
        <v>522</v>
      </c>
      <c r="C94" s="278" t="s">
        <v>523</v>
      </c>
      <c r="D94" s="294" t="s">
        <v>492</v>
      </c>
      <c r="E94" s="278" t="s">
        <v>764</v>
      </c>
      <c r="F94" s="278" t="s">
        <v>765</v>
      </c>
      <c r="G94" s="278" t="s">
        <v>2643</v>
      </c>
      <c r="H94" s="278" t="s">
        <v>766</v>
      </c>
      <c r="I94" s="281"/>
      <c r="J94" s="277"/>
      <c r="K94" s="281" t="s">
        <v>767</v>
      </c>
      <c r="L94" s="282"/>
      <c r="M94" s="277" t="s">
        <v>129</v>
      </c>
      <c r="N94" s="277" t="s">
        <v>524</v>
      </c>
      <c r="O94" s="283" t="s">
        <v>525</v>
      </c>
      <c r="P94" s="284"/>
      <c r="Q94" s="281" t="s">
        <v>545</v>
      </c>
      <c r="R94" s="281" t="s">
        <v>548</v>
      </c>
      <c r="S94" s="281" t="s">
        <v>768</v>
      </c>
      <c r="T94" s="281" t="s">
        <v>2565</v>
      </c>
      <c r="U94" s="281" t="s">
        <v>769</v>
      </c>
      <c r="V94" s="281" t="s">
        <v>770</v>
      </c>
      <c r="W94" s="281" t="s">
        <v>771</v>
      </c>
      <c r="X94" s="285"/>
      <c r="Y94" s="286"/>
      <c r="Z94" s="286"/>
      <c r="AA94" s="359"/>
      <c r="AB94" s="245">
        <v>5</v>
      </c>
    </row>
    <row r="95" spans="1:28" ht="400" hidden="1" x14ac:dyDescent="0.35">
      <c r="A95" s="287" t="s">
        <v>1131</v>
      </c>
      <c r="B95" s="288" t="s">
        <v>522</v>
      </c>
      <c r="C95" s="289" t="s">
        <v>523</v>
      </c>
      <c r="D95" s="289" t="s">
        <v>492</v>
      </c>
      <c r="E95" s="289" t="s">
        <v>798</v>
      </c>
      <c r="F95" s="289" t="s">
        <v>799</v>
      </c>
      <c r="G95" s="289" t="s">
        <v>2644</v>
      </c>
      <c r="H95" s="289" t="s">
        <v>800</v>
      </c>
      <c r="I95" s="291"/>
      <c r="J95" s="288"/>
      <c r="K95" s="289" t="s">
        <v>801</v>
      </c>
      <c r="L95" s="289"/>
      <c r="M95" s="289" t="s">
        <v>227</v>
      </c>
      <c r="N95" s="289" t="s">
        <v>311</v>
      </c>
      <c r="O95" s="289" t="s">
        <v>312</v>
      </c>
      <c r="P95" s="284"/>
      <c r="Q95" s="291" t="s">
        <v>545</v>
      </c>
      <c r="R95" s="291" t="s">
        <v>802</v>
      </c>
      <c r="S95" s="291" t="s">
        <v>803</v>
      </c>
      <c r="T95" s="291"/>
      <c r="U95" s="291" t="s">
        <v>804</v>
      </c>
      <c r="V95" s="291" t="s">
        <v>805</v>
      </c>
      <c r="W95" s="291"/>
      <c r="X95" s="292"/>
      <c r="Y95" s="293"/>
      <c r="Z95" s="293"/>
      <c r="AA95" s="360"/>
      <c r="AB95" s="234">
        <v>4</v>
      </c>
    </row>
    <row r="96" spans="1:28" ht="137.5" hidden="1" x14ac:dyDescent="0.35">
      <c r="A96" s="276" t="s">
        <v>1132</v>
      </c>
      <c r="B96" s="277" t="s">
        <v>580</v>
      </c>
      <c r="C96" s="278" t="s">
        <v>581</v>
      </c>
      <c r="D96" s="294" t="s">
        <v>492</v>
      </c>
      <c r="E96" s="278" t="s">
        <v>806</v>
      </c>
      <c r="F96" s="278" t="s">
        <v>807</v>
      </c>
      <c r="G96" s="278" t="s">
        <v>2645</v>
      </c>
      <c r="H96" s="278" t="s">
        <v>808</v>
      </c>
      <c r="I96" s="281"/>
      <c r="J96" s="277"/>
      <c r="K96" s="281" t="s">
        <v>809</v>
      </c>
      <c r="L96" s="282"/>
      <c r="M96" s="277" t="s">
        <v>227</v>
      </c>
      <c r="N96" s="277" t="s">
        <v>810</v>
      </c>
      <c r="O96" s="283" t="s">
        <v>811</v>
      </c>
      <c r="P96" s="284"/>
      <c r="Q96" s="281" t="s">
        <v>550</v>
      </c>
      <c r="R96" s="281" t="s">
        <v>551</v>
      </c>
      <c r="S96" s="281" t="s">
        <v>812</v>
      </c>
      <c r="T96" s="281" t="s">
        <v>2567</v>
      </c>
      <c r="U96" s="281" t="s">
        <v>2568</v>
      </c>
      <c r="V96" s="281" t="s">
        <v>813</v>
      </c>
      <c r="W96" s="281"/>
      <c r="X96" s="285"/>
      <c r="Y96" s="286"/>
      <c r="Z96" s="286"/>
      <c r="AA96" s="359"/>
      <c r="AB96" s="245">
        <v>5</v>
      </c>
    </row>
    <row r="97" spans="1:28" ht="312.5" hidden="1" x14ac:dyDescent="0.35">
      <c r="A97" s="289" t="s">
        <v>1133</v>
      </c>
      <c r="B97" s="289" t="s">
        <v>580</v>
      </c>
      <c r="C97" s="289" t="s">
        <v>581</v>
      </c>
      <c r="D97" s="289" t="s">
        <v>492</v>
      </c>
      <c r="E97" s="289" t="s">
        <v>814</v>
      </c>
      <c r="F97" s="289" t="s">
        <v>815</v>
      </c>
      <c r="G97" s="289" t="s">
        <v>2900</v>
      </c>
      <c r="H97" s="289" t="s">
        <v>816</v>
      </c>
      <c r="I97" s="289"/>
      <c r="J97" s="289"/>
      <c r="K97" s="289" t="s">
        <v>817</v>
      </c>
      <c r="L97" s="289"/>
      <c r="M97" s="289" t="s">
        <v>227</v>
      </c>
      <c r="N97" s="289" t="s">
        <v>810</v>
      </c>
      <c r="O97" s="289" t="s">
        <v>811</v>
      </c>
      <c r="P97" s="284"/>
      <c r="Q97" s="291" t="s">
        <v>550</v>
      </c>
      <c r="R97" s="291" t="s">
        <v>554</v>
      </c>
      <c r="S97" s="291" t="s">
        <v>818</v>
      </c>
      <c r="T97" s="291" t="s">
        <v>2569</v>
      </c>
      <c r="U97" s="291" t="s">
        <v>819</v>
      </c>
      <c r="V97" s="291" t="s">
        <v>820</v>
      </c>
      <c r="W97" s="291"/>
      <c r="X97" s="292"/>
      <c r="Y97" s="293"/>
      <c r="Z97" s="293"/>
      <c r="AA97" s="360"/>
      <c r="AB97" s="234">
        <v>5</v>
      </c>
    </row>
    <row r="98" spans="1:28" ht="100" hidden="1" x14ac:dyDescent="0.35">
      <c r="A98" s="276" t="s">
        <v>1136</v>
      </c>
      <c r="B98" s="277" t="s">
        <v>584</v>
      </c>
      <c r="C98" s="278" t="s">
        <v>585</v>
      </c>
      <c r="D98" s="294" t="s">
        <v>492</v>
      </c>
      <c r="E98" s="278" t="s">
        <v>831</v>
      </c>
      <c r="F98" s="278" t="s">
        <v>832</v>
      </c>
      <c r="G98" s="278" t="s">
        <v>2646</v>
      </c>
      <c r="H98" s="278" t="s">
        <v>833</v>
      </c>
      <c r="I98" s="281"/>
      <c r="J98" s="277"/>
      <c r="K98" s="281" t="s">
        <v>834</v>
      </c>
      <c r="L98" s="282"/>
      <c r="M98" s="277" t="s">
        <v>129</v>
      </c>
      <c r="N98" s="277" t="s">
        <v>825</v>
      </c>
      <c r="O98" s="283" t="s">
        <v>826</v>
      </c>
      <c r="P98" s="284"/>
      <c r="Q98" s="281" t="s">
        <v>835</v>
      </c>
      <c r="R98" s="281" t="s">
        <v>836</v>
      </c>
      <c r="S98" s="281" t="s">
        <v>837</v>
      </c>
      <c r="T98" s="281"/>
      <c r="U98" s="281" t="s">
        <v>838</v>
      </c>
      <c r="V98" s="281" t="s">
        <v>839</v>
      </c>
      <c r="W98" s="281" t="s">
        <v>840</v>
      </c>
      <c r="X98" s="285"/>
      <c r="Y98" s="286"/>
      <c r="Z98" s="286"/>
      <c r="AA98" s="359"/>
      <c r="AB98" s="245">
        <v>5</v>
      </c>
    </row>
    <row r="99" spans="1:28" ht="125" hidden="1" x14ac:dyDescent="0.35">
      <c r="A99" s="289" t="s">
        <v>1137</v>
      </c>
      <c r="B99" s="289" t="s">
        <v>304</v>
      </c>
      <c r="C99" s="289" t="s">
        <v>305</v>
      </c>
      <c r="D99" s="289" t="s">
        <v>492</v>
      </c>
      <c r="E99" s="289" t="s">
        <v>841</v>
      </c>
      <c r="F99" s="289" t="s">
        <v>842</v>
      </c>
      <c r="G99" s="289" t="s">
        <v>2647</v>
      </c>
      <c r="H99" s="289" t="s">
        <v>843</v>
      </c>
      <c r="I99" s="289"/>
      <c r="J99" s="289"/>
      <c r="K99" s="289" t="s">
        <v>844</v>
      </c>
      <c r="L99" s="289"/>
      <c r="M99" s="289" t="s">
        <v>227</v>
      </c>
      <c r="N99" s="289" t="s">
        <v>845</v>
      </c>
      <c r="O99" s="289" t="s">
        <v>846</v>
      </c>
      <c r="P99" s="284"/>
      <c r="Q99" s="291" t="s">
        <v>835</v>
      </c>
      <c r="R99" s="291" t="s">
        <v>847</v>
      </c>
      <c r="S99" s="291" t="s">
        <v>848</v>
      </c>
      <c r="T99" s="291"/>
      <c r="U99" s="291" t="s">
        <v>849</v>
      </c>
      <c r="V99" s="291" t="s">
        <v>850</v>
      </c>
      <c r="W99" s="291"/>
      <c r="X99" s="292"/>
      <c r="Y99" s="293"/>
      <c r="Z99" s="293"/>
      <c r="AA99" s="360"/>
      <c r="AB99" s="234">
        <v>5</v>
      </c>
    </row>
    <row r="100" spans="1:28" ht="125" hidden="1" x14ac:dyDescent="0.35">
      <c r="A100" s="276" t="s">
        <v>1140</v>
      </c>
      <c r="B100" s="277" t="s">
        <v>231</v>
      </c>
      <c r="C100" s="278" t="s">
        <v>552</v>
      </c>
      <c r="D100" s="294" t="s">
        <v>492</v>
      </c>
      <c r="E100" s="278" t="s">
        <v>871</v>
      </c>
      <c r="F100" s="278" t="s">
        <v>872</v>
      </c>
      <c r="G100" s="278" t="s">
        <v>2648</v>
      </c>
      <c r="H100" s="278" t="s">
        <v>873</v>
      </c>
      <c r="I100" s="281"/>
      <c r="J100" s="277"/>
      <c r="K100" s="281" t="s">
        <v>874</v>
      </c>
      <c r="L100" s="282"/>
      <c r="M100" s="277" t="s">
        <v>129</v>
      </c>
      <c r="N100" s="277" t="s">
        <v>825</v>
      </c>
      <c r="O100" s="283" t="s">
        <v>826</v>
      </c>
      <c r="P100" s="284"/>
      <c r="Q100" s="281" t="s">
        <v>854</v>
      </c>
      <c r="R100" s="281" t="s">
        <v>863</v>
      </c>
      <c r="S100" s="281" t="s">
        <v>876</v>
      </c>
      <c r="T100" s="281"/>
      <c r="U100" s="281" t="s">
        <v>877</v>
      </c>
      <c r="V100" s="281" t="s">
        <v>878</v>
      </c>
      <c r="W100" s="281" t="s">
        <v>879</v>
      </c>
      <c r="X100" s="285"/>
      <c r="Y100" s="286"/>
      <c r="Z100" s="286"/>
      <c r="AA100" s="359"/>
      <c r="AB100" s="245">
        <v>5</v>
      </c>
    </row>
    <row r="101" spans="1:28" ht="125" hidden="1" x14ac:dyDescent="0.35">
      <c r="A101" s="289" t="s">
        <v>1142</v>
      </c>
      <c r="B101" s="289" t="s">
        <v>231</v>
      </c>
      <c r="C101" s="289" t="s">
        <v>552</v>
      </c>
      <c r="D101" s="289" t="s">
        <v>492</v>
      </c>
      <c r="E101" s="289" t="s">
        <v>880</v>
      </c>
      <c r="F101" s="289" t="s">
        <v>881</v>
      </c>
      <c r="G101" s="289" t="s">
        <v>2649</v>
      </c>
      <c r="H101" s="289" t="s">
        <v>882</v>
      </c>
      <c r="I101" s="289"/>
      <c r="J101" s="289"/>
      <c r="K101" s="289" t="s">
        <v>883</v>
      </c>
      <c r="L101" s="289"/>
      <c r="M101" s="289" t="s">
        <v>227</v>
      </c>
      <c r="N101" s="289" t="s">
        <v>884</v>
      </c>
      <c r="O101" s="289" t="s">
        <v>885</v>
      </c>
      <c r="P101" s="284"/>
      <c r="Q101" s="291" t="s">
        <v>854</v>
      </c>
      <c r="R101" s="291" t="s">
        <v>875</v>
      </c>
      <c r="S101" s="291" t="s">
        <v>887</v>
      </c>
      <c r="T101" s="291"/>
      <c r="U101" s="291" t="s">
        <v>888</v>
      </c>
      <c r="V101" s="291" t="s">
        <v>889</v>
      </c>
      <c r="W101" s="291"/>
      <c r="X101" s="292"/>
      <c r="Y101" s="293"/>
      <c r="Z101" s="293"/>
      <c r="AA101" s="360"/>
      <c r="AB101" s="234">
        <v>3</v>
      </c>
    </row>
    <row r="102" spans="1:28" ht="409.5" hidden="1" x14ac:dyDescent="0.35">
      <c r="A102" s="276" t="s">
        <v>1144</v>
      </c>
      <c r="B102" s="277" t="s">
        <v>584</v>
      </c>
      <c r="C102" s="278" t="s">
        <v>585</v>
      </c>
      <c r="D102" s="294" t="s">
        <v>492</v>
      </c>
      <c r="E102" s="278" t="s">
        <v>890</v>
      </c>
      <c r="F102" s="278" t="s">
        <v>891</v>
      </c>
      <c r="G102" s="278" t="s">
        <v>2650</v>
      </c>
      <c r="H102" s="278" t="s">
        <v>892</v>
      </c>
      <c r="I102" s="281"/>
      <c r="J102" s="277"/>
      <c r="K102" s="281" t="s">
        <v>893</v>
      </c>
      <c r="L102" s="282"/>
      <c r="M102" s="277" t="s">
        <v>129</v>
      </c>
      <c r="N102" s="277" t="s">
        <v>723</v>
      </c>
      <c r="O102" s="283" t="s">
        <v>724</v>
      </c>
      <c r="P102" s="284"/>
      <c r="Q102" s="281" t="s">
        <v>854</v>
      </c>
      <c r="R102" s="281" t="s">
        <v>886</v>
      </c>
      <c r="S102" s="281" t="s">
        <v>895</v>
      </c>
      <c r="T102" s="281"/>
      <c r="U102" s="281" t="s">
        <v>896</v>
      </c>
      <c r="V102" s="281" t="s">
        <v>897</v>
      </c>
      <c r="W102" s="281" t="s">
        <v>898</v>
      </c>
      <c r="X102" s="285"/>
      <c r="Y102" s="286"/>
      <c r="Z102" s="286"/>
      <c r="AA102" s="359"/>
      <c r="AB102" s="245">
        <v>5</v>
      </c>
    </row>
    <row r="103" spans="1:28" ht="112.5" hidden="1" x14ac:dyDescent="0.35">
      <c r="A103" s="289" t="s">
        <v>1146</v>
      </c>
      <c r="B103" s="289" t="s">
        <v>231</v>
      </c>
      <c r="C103" s="289" t="s">
        <v>552</v>
      </c>
      <c r="D103" s="289" t="s">
        <v>492</v>
      </c>
      <c r="E103" s="289" t="s">
        <v>2606</v>
      </c>
      <c r="F103" s="289" t="s">
        <v>2624</v>
      </c>
      <c r="G103" s="289" t="s">
        <v>2651</v>
      </c>
      <c r="H103" s="289" t="s">
        <v>899</v>
      </c>
      <c r="I103" s="289"/>
      <c r="J103" s="289"/>
      <c r="K103" s="289" t="s">
        <v>900</v>
      </c>
      <c r="L103" s="289"/>
      <c r="M103" s="289" t="s">
        <v>129</v>
      </c>
      <c r="N103" s="289" t="s">
        <v>203</v>
      </c>
      <c r="O103" s="289" t="s">
        <v>204</v>
      </c>
      <c r="P103" s="284"/>
      <c r="Q103" s="291" t="s">
        <v>854</v>
      </c>
      <c r="R103" s="291" t="s">
        <v>894</v>
      </c>
      <c r="S103" s="291" t="s">
        <v>1366</v>
      </c>
      <c r="T103" s="291"/>
      <c r="U103" s="291" t="s">
        <v>2573</v>
      </c>
      <c r="V103" s="291" t="s">
        <v>901</v>
      </c>
      <c r="W103" s="291" t="s">
        <v>902</v>
      </c>
      <c r="X103" s="292"/>
      <c r="Y103" s="293"/>
      <c r="Z103" s="293"/>
      <c r="AA103" s="360"/>
      <c r="AB103" s="234">
        <v>6</v>
      </c>
    </row>
    <row r="104" spans="1:28" ht="137.5" hidden="1" x14ac:dyDescent="0.35">
      <c r="A104" s="276" t="s">
        <v>1148</v>
      </c>
      <c r="B104" s="277" t="s">
        <v>584</v>
      </c>
      <c r="C104" s="278" t="s">
        <v>585</v>
      </c>
      <c r="D104" s="294" t="s">
        <v>492</v>
      </c>
      <c r="E104" s="278" t="s">
        <v>2607</v>
      </c>
      <c r="F104" s="278" t="s">
        <v>2626</v>
      </c>
      <c r="G104" s="278" t="s">
        <v>2652</v>
      </c>
      <c r="H104" s="278" t="s">
        <v>903</v>
      </c>
      <c r="I104" s="281"/>
      <c r="J104" s="277"/>
      <c r="K104" s="281" t="s">
        <v>904</v>
      </c>
      <c r="L104" s="282"/>
      <c r="M104" s="277" t="s">
        <v>129</v>
      </c>
      <c r="N104" s="277" t="s">
        <v>203</v>
      </c>
      <c r="O104" s="283" t="s">
        <v>204</v>
      </c>
      <c r="P104" s="284"/>
      <c r="Q104" s="281" t="s">
        <v>905</v>
      </c>
      <c r="R104" s="281" t="s">
        <v>906</v>
      </c>
      <c r="S104" s="281" t="s">
        <v>907</v>
      </c>
      <c r="T104" s="281"/>
      <c r="U104" s="281" t="s">
        <v>2576</v>
      </c>
      <c r="V104" s="281" t="s">
        <v>908</v>
      </c>
      <c r="W104" s="281" t="s">
        <v>909</v>
      </c>
      <c r="X104" s="285"/>
      <c r="Y104" s="286"/>
      <c r="Z104" s="286"/>
      <c r="AA104" s="359"/>
      <c r="AB104" s="245">
        <v>6</v>
      </c>
    </row>
    <row r="105" spans="1:28" ht="137.5" hidden="1" x14ac:dyDescent="0.35">
      <c r="A105" s="287" t="s">
        <v>1150</v>
      </c>
      <c r="B105" s="289" t="s">
        <v>231</v>
      </c>
      <c r="C105" s="289" t="s">
        <v>552</v>
      </c>
      <c r="D105" s="289" t="s">
        <v>492</v>
      </c>
      <c r="E105" s="289" t="s">
        <v>919</v>
      </c>
      <c r="F105" s="289" t="s">
        <v>920</v>
      </c>
      <c r="G105" s="289" t="s">
        <v>2653</v>
      </c>
      <c r="H105" s="289" t="s">
        <v>921</v>
      </c>
      <c r="I105" s="289"/>
      <c r="J105" s="289"/>
      <c r="K105" s="289" t="s">
        <v>922</v>
      </c>
      <c r="L105" s="289"/>
      <c r="M105" s="289" t="s">
        <v>129</v>
      </c>
      <c r="N105" s="289" t="s">
        <v>505</v>
      </c>
      <c r="O105" s="289" t="s">
        <v>506</v>
      </c>
      <c r="P105" s="284"/>
      <c r="Q105" s="291" t="s">
        <v>905</v>
      </c>
      <c r="R105" s="291" t="s">
        <v>923</v>
      </c>
      <c r="S105" s="291" t="s">
        <v>924</v>
      </c>
      <c r="T105" s="291"/>
      <c r="U105" s="291" t="s">
        <v>2578</v>
      </c>
      <c r="V105" s="291" t="s">
        <v>925</v>
      </c>
      <c r="W105" s="291" t="s">
        <v>926</v>
      </c>
      <c r="X105" s="292"/>
      <c r="Y105" s="293"/>
      <c r="Z105" s="293"/>
      <c r="AA105" s="360"/>
      <c r="AB105" s="234">
        <v>5</v>
      </c>
    </row>
    <row r="106" spans="1:28" ht="409.5" hidden="1" x14ac:dyDescent="0.35">
      <c r="A106" s="276" t="s">
        <v>1151</v>
      </c>
      <c r="B106" s="277" t="s">
        <v>231</v>
      </c>
      <c r="C106" s="278" t="s">
        <v>552</v>
      </c>
      <c r="D106" s="294" t="s">
        <v>492</v>
      </c>
      <c r="E106" s="278" t="s">
        <v>927</v>
      </c>
      <c r="F106" s="278" t="s">
        <v>928</v>
      </c>
      <c r="G106" s="278" t="s">
        <v>2654</v>
      </c>
      <c r="H106" s="278" t="s">
        <v>929</v>
      </c>
      <c r="I106" s="281"/>
      <c r="J106" s="277"/>
      <c r="K106" s="281" t="s">
        <v>930</v>
      </c>
      <c r="L106" s="282"/>
      <c r="M106" s="277" t="s">
        <v>129</v>
      </c>
      <c r="N106" s="277" t="s">
        <v>203</v>
      </c>
      <c r="O106" s="283" t="s">
        <v>204</v>
      </c>
      <c r="P106" s="284"/>
      <c r="Q106" s="281" t="s">
        <v>905</v>
      </c>
      <c r="R106" s="281" t="s">
        <v>931</v>
      </c>
      <c r="S106" s="281" t="s">
        <v>932</v>
      </c>
      <c r="T106" s="281"/>
      <c r="U106" s="281" t="s">
        <v>2579</v>
      </c>
      <c r="V106" s="281" t="s">
        <v>933</v>
      </c>
      <c r="W106" s="281" t="s">
        <v>926</v>
      </c>
      <c r="X106" s="285"/>
      <c r="Y106" s="286"/>
      <c r="Z106" s="286"/>
      <c r="AA106" s="359"/>
      <c r="AB106" s="245">
        <v>6</v>
      </c>
    </row>
    <row r="107" spans="1:28" ht="150" hidden="1" x14ac:dyDescent="0.35">
      <c r="A107" s="287" t="s">
        <v>1155</v>
      </c>
      <c r="B107" s="289" t="s">
        <v>231</v>
      </c>
      <c r="C107" s="289" t="s">
        <v>552</v>
      </c>
      <c r="D107" s="289" t="s">
        <v>492</v>
      </c>
      <c r="E107" s="289" t="s">
        <v>945</v>
      </c>
      <c r="F107" s="289" t="s">
        <v>946</v>
      </c>
      <c r="G107" s="289" t="s">
        <v>2655</v>
      </c>
      <c r="H107" s="289" t="s">
        <v>947</v>
      </c>
      <c r="I107" s="289"/>
      <c r="J107" s="289"/>
      <c r="K107" s="289" t="s">
        <v>948</v>
      </c>
      <c r="L107" s="289"/>
      <c r="M107" s="289" t="s">
        <v>129</v>
      </c>
      <c r="N107" s="289" t="s">
        <v>203</v>
      </c>
      <c r="O107" s="289" t="s">
        <v>204</v>
      </c>
      <c r="P107" s="284"/>
      <c r="Q107" s="291" t="s">
        <v>905</v>
      </c>
      <c r="R107" s="291" t="s">
        <v>941</v>
      </c>
      <c r="S107" s="291" t="s">
        <v>950</v>
      </c>
      <c r="T107" s="291" t="s">
        <v>2580</v>
      </c>
      <c r="U107" s="291" t="s">
        <v>951</v>
      </c>
      <c r="V107" s="291" t="s">
        <v>952</v>
      </c>
      <c r="W107" s="291" t="s">
        <v>953</v>
      </c>
      <c r="X107" s="292"/>
      <c r="Y107" s="293"/>
      <c r="Z107" s="293"/>
      <c r="AA107" s="360"/>
      <c r="AB107" s="234">
        <v>6</v>
      </c>
    </row>
    <row r="108" spans="1:28" ht="150" hidden="1" x14ac:dyDescent="0.35">
      <c r="A108" s="276" t="s">
        <v>1156</v>
      </c>
      <c r="B108" s="277" t="s">
        <v>304</v>
      </c>
      <c r="C108" s="278" t="s">
        <v>305</v>
      </c>
      <c r="D108" s="294" t="s">
        <v>492</v>
      </c>
      <c r="E108" s="278" t="s">
        <v>954</v>
      </c>
      <c r="F108" s="278" t="s">
        <v>955</v>
      </c>
      <c r="G108" s="278" t="s">
        <v>2656</v>
      </c>
      <c r="H108" s="278" t="s">
        <v>956</v>
      </c>
      <c r="I108" s="281"/>
      <c r="J108" s="277"/>
      <c r="K108" s="281" t="s">
        <v>957</v>
      </c>
      <c r="L108" s="282"/>
      <c r="M108" s="277" t="s">
        <v>129</v>
      </c>
      <c r="N108" s="277" t="s">
        <v>203</v>
      </c>
      <c r="O108" s="283" t="s">
        <v>204</v>
      </c>
      <c r="P108" s="284"/>
      <c r="Q108" s="281" t="s">
        <v>905</v>
      </c>
      <c r="R108" s="281" t="s">
        <v>949</v>
      </c>
      <c r="S108" s="281" t="s">
        <v>959</v>
      </c>
      <c r="T108" s="281" t="s">
        <v>2580</v>
      </c>
      <c r="U108" s="281" t="s">
        <v>960</v>
      </c>
      <c r="V108" s="281" t="s">
        <v>961</v>
      </c>
      <c r="W108" s="281" t="s">
        <v>953</v>
      </c>
      <c r="X108" s="285"/>
      <c r="Y108" s="286"/>
      <c r="Z108" s="286"/>
      <c r="AA108" s="359"/>
      <c r="AB108" s="245">
        <v>6</v>
      </c>
    </row>
    <row r="109" spans="1:28" ht="112.5" hidden="1" x14ac:dyDescent="0.35">
      <c r="A109" s="289" t="s">
        <v>1158</v>
      </c>
      <c r="B109" s="289" t="s">
        <v>231</v>
      </c>
      <c r="C109" s="289" t="s">
        <v>552</v>
      </c>
      <c r="D109" s="289" t="s">
        <v>492</v>
      </c>
      <c r="E109" s="289" t="s">
        <v>962</v>
      </c>
      <c r="F109" s="289" t="s">
        <v>1160</v>
      </c>
      <c r="G109" s="289" t="s">
        <v>2657</v>
      </c>
      <c r="H109" s="289" t="s">
        <v>963</v>
      </c>
      <c r="I109" s="289"/>
      <c r="J109" s="289"/>
      <c r="K109" s="289" t="s">
        <v>964</v>
      </c>
      <c r="L109" s="289"/>
      <c r="M109" s="289" t="s">
        <v>129</v>
      </c>
      <c r="N109" s="289" t="s">
        <v>203</v>
      </c>
      <c r="O109" s="289" t="s">
        <v>204</v>
      </c>
      <c r="P109" s="284"/>
      <c r="Q109" s="291" t="s">
        <v>905</v>
      </c>
      <c r="R109" s="291" t="s">
        <v>958</v>
      </c>
      <c r="S109" s="291" t="s">
        <v>1161</v>
      </c>
      <c r="T109" s="291" t="s">
        <v>2581</v>
      </c>
      <c r="U109" s="291" t="s">
        <v>966</v>
      </c>
      <c r="V109" s="291" t="s">
        <v>967</v>
      </c>
      <c r="W109" s="291" t="s">
        <v>968</v>
      </c>
      <c r="X109" s="292"/>
      <c r="Y109" s="293"/>
      <c r="Z109" s="293"/>
      <c r="AA109" s="360"/>
      <c r="AB109" s="234">
        <v>6</v>
      </c>
    </row>
    <row r="110" spans="1:28" ht="187.5" hidden="1" x14ac:dyDescent="0.35">
      <c r="A110" s="276" t="s">
        <v>1163</v>
      </c>
      <c r="B110" s="277" t="s">
        <v>231</v>
      </c>
      <c r="C110" s="278" t="s">
        <v>552</v>
      </c>
      <c r="D110" s="294" t="s">
        <v>492</v>
      </c>
      <c r="E110" s="278" t="s">
        <v>985</v>
      </c>
      <c r="F110" s="278" t="s">
        <v>1166</v>
      </c>
      <c r="G110" s="278" t="s">
        <v>2658</v>
      </c>
      <c r="H110" s="278" t="s">
        <v>986</v>
      </c>
      <c r="I110" s="281"/>
      <c r="J110" s="277"/>
      <c r="K110" s="281" t="s">
        <v>987</v>
      </c>
      <c r="L110" s="282"/>
      <c r="M110" s="277" t="s">
        <v>129</v>
      </c>
      <c r="N110" s="277" t="s">
        <v>203</v>
      </c>
      <c r="O110" s="283" t="s">
        <v>204</v>
      </c>
      <c r="P110" s="284"/>
      <c r="Q110" s="281" t="s">
        <v>905</v>
      </c>
      <c r="R110" s="281" t="s">
        <v>982</v>
      </c>
      <c r="S110" s="281" t="s">
        <v>1167</v>
      </c>
      <c r="T110" s="281" t="s">
        <v>2581</v>
      </c>
      <c r="U110" s="281" t="s">
        <v>2583</v>
      </c>
      <c r="V110" s="281" t="s">
        <v>989</v>
      </c>
      <c r="W110" s="281" t="s">
        <v>977</v>
      </c>
      <c r="X110" s="285"/>
      <c r="Y110" s="286"/>
      <c r="Z110" s="286"/>
      <c r="AA110" s="359"/>
      <c r="AB110" s="245">
        <v>6</v>
      </c>
    </row>
    <row r="111" spans="1:28" ht="275" hidden="1" x14ac:dyDescent="0.35">
      <c r="A111" s="289" t="s">
        <v>1168</v>
      </c>
      <c r="B111" s="289" t="s">
        <v>231</v>
      </c>
      <c r="C111" s="289" t="s">
        <v>552</v>
      </c>
      <c r="D111" s="289" t="s">
        <v>492</v>
      </c>
      <c r="E111" s="289" t="s">
        <v>998</v>
      </c>
      <c r="F111" s="289" t="s">
        <v>999</v>
      </c>
      <c r="G111" s="289" t="s">
        <v>2659</v>
      </c>
      <c r="H111" s="289" t="s">
        <v>1000</v>
      </c>
      <c r="I111" s="289"/>
      <c r="J111" s="289"/>
      <c r="K111" s="289" t="s">
        <v>1001</v>
      </c>
      <c r="L111" s="289"/>
      <c r="M111" s="289" t="s">
        <v>129</v>
      </c>
      <c r="N111" s="289" t="s">
        <v>203</v>
      </c>
      <c r="O111" s="289" t="s">
        <v>204</v>
      </c>
      <c r="P111" s="284"/>
      <c r="Q111" s="291" t="s">
        <v>905</v>
      </c>
      <c r="R111" s="291" t="s">
        <v>994</v>
      </c>
      <c r="S111" s="291" t="s">
        <v>1003</v>
      </c>
      <c r="T111" s="291"/>
      <c r="U111" s="291" t="s">
        <v>2584</v>
      </c>
      <c r="V111" s="291" t="s">
        <v>1004</v>
      </c>
      <c r="W111" s="291" t="s">
        <v>1005</v>
      </c>
      <c r="X111" s="292"/>
      <c r="Y111" s="293"/>
      <c r="Z111" s="293"/>
      <c r="AA111" s="360"/>
      <c r="AB111" s="234">
        <v>6</v>
      </c>
    </row>
    <row r="112" spans="1:28" ht="275" hidden="1" x14ac:dyDescent="0.35">
      <c r="A112" s="276" t="s">
        <v>1170</v>
      </c>
      <c r="B112" s="277" t="s">
        <v>296</v>
      </c>
      <c r="C112" s="278" t="s">
        <v>297</v>
      </c>
      <c r="D112" s="294" t="s">
        <v>492</v>
      </c>
      <c r="E112" s="294" t="s">
        <v>1006</v>
      </c>
      <c r="F112" s="278" t="s">
        <v>1007</v>
      </c>
      <c r="G112" s="278" t="s">
        <v>2660</v>
      </c>
      <c r="H112" s="278" t="s">
        <v>1008</v>
      </c>
      <c r="I112" s="281"/>
      <c r="J112" s="277"/>
      <c r="K112" s="281" t="s">
        <v>1009</v>
      </c>
      <c r="L112" s="282"/>
      <c r="M112" s="277" t="s">
        <v>227</v>
      </c>
      <c r="N112" s="277" t="s">
        <v>1010</v>
      </c>
      <c r="O112" s="283" t="s">
        <v>1011</v>
      </c>
      <c r="P112" s="284"/>
      <c r="Q112" s="281" t="s">
        <v>905</v>
      </c>
      <c r="R112" s="281" t="s">
        <v>1002</v>
      </c>
      <c r="S112" s="281" t="s">
        <v>1013</v>
      </c>
      <c r="T112" s="281"/>
      <c r="U112" s="281" t="s">
        <v>2585</v>
      </c>
      <c r="V112" s="281" t="s">
        <v>1014</v>
      </c>
      <c r="W112" s="281"/>
      <c r="X112" s="285"/>
      <c r="Y112" s="286"/>
      <c r="Z112" s="286"/>
      <c r="AA112" s="359"/>
      <c r="AB112" s="245">
        <v>4</v>
      </c>
    </row>
    <row r="113" spans="1:33" ht="409.5" hidden="1" x14ac:dyDescent="0.35">
      <c r="A113" s="289" t="s">
        <v>1172</v>
      </c>
      <c r="B113" s="289" t="s">
        <v>231</v>
      </c>
      <c r="C113" s="289" t="s">
        <v>552</v>
      </c>
      <c r="D113" s="289" t="s">
        <v>492</v>
      </c>
      <c r="E113" s="289" t="s">
        <v>1015</v>
      </c>
      <c r="F113" s="289" t="s">
        <v>2627</v>
      </c>
      <c r="G113" s="289" t="s">
        <v>2668</v>
      </c>
      <c r="H113" s="289" t="s">
        <v>1016</v>
      </c>
      <c r="I113" s="289"/>
      <c r="J113" s="289"/>
      <c r="K113" s="289" t="s">
        <v>1017</v>
      </c>
      <c r="L113" s="289"/>
      <c r="M113" s="289" t="s">
        <v>227</v>
      </c>
      <c r="N113" s="289" t="s">
        <v>1010</v>
      </c>
      <c r="O113" s="289" t="s">
        <v>1011</v>
      </c>
      <c r="P113" s="284"/>
      <c r="Q113" s="291" t="s">
        <v>905</v>
      </c>
      <c r="R113" s="291" t="s">
        <v>1012</v>
      </c>
      <c r="S113" s="291" t="s">
        <v>1018</v>
      </c>
      <c r="T113" s="291" t="s">
        <v>2586</v>
      </c>
      <c r="U113" s="291" t="s">
        <v>2587</v>
      </c>
      <c r="V113" s="291" t="s">
        <v>1019</v>
      </c>
      <c r="W113" s="291"/>
      <c r="X113" s="292"/>
      <c r="Y113" s="293"/>
      <c r="Z113" s="293"/>
      <c r="AA113" s="360"/>
      <c r="AB113" s="234">
        <v>4</v>
      </c>
    </row>
    <row r="114" spans="1:33" ht="225" hidden="1" x14ac:dyDescent="0.35">
      <c r="A114" s="276" t="s">
        <v>1173</v>
      </c>
      <c r="B114" s="277" t="s">
        <v>231</v>
      </c>
      <c r="C114" s="278" t="s">
        <v>552</v>
      </c>
      <c r="D114" s="294" t="s">
        <v>492</v>
      </c>
      <c r="E114" s="294" t="s">
        <v>1020</v>
      </c>
      <c r="F114" s="278" t="s">
        <v>1021</v>
      </c>
      <c r="G114" s="278" t="s">
        <v>2661</v>
      </c>
      <c r="H114" s="278" t="s">
        <v>1022</v>
      </c>
      <c r="I114" s="281"/>
      <c r="J114" s="277"/>
      <c r="K114" s="281" t="s">
        <v>1023</v>
      </c>
      <c r="L114" s="282"/>
      <c r="M114" s="277" t="s">
        <v>227</v>
      </c>
      <c r="N114" s="277" t="s">
        <v>1010</v>
      </c>
      <c r="O114" s="283" t="s">
        <v>1011</v>
      </c>
      <c r="P114" s="284"/>
      <c r="Q114" s="281" t="s">
        <v>905</v>
      </c>
      <c r="R114" s="281">
        <v>6.17</v>
      </c>
      <c r="S114" s="281" t="s">
        <v>1025</v>
      </c>
      <c r="T114" s="281" t="s">
        <v>2588</v>
      </c>
      <c r="U114" s="281" t="s">
        <v>2589</v>
      </c>
      <c r="V114" s="281" t="s">
        <v>1026</v>
      </c>
      <c r="W114" s="281"/>
      <c r="X114" s="285"/>
      <c r="Y114" s="286"/>
      <c r="Z114" s="286"/>
      <c r="AA114" s="359"/>
      <c r="AB114" s="245">
        <v>4</v>
      </c>
    </row>
    <row r="115" spans="1:33" ht="187.5" hidden="1" x14ac:dyDescent="0.35">
      <c r="A115" s="289" t="s">
        <v>1174</v>
      </c>
      <c r="B115" s="289" t="s">
        <v>231</v>
      </c>
      <c r="C115" s="289" t="s">
        <v>552</v>
      </c>
      <c r="D115" s="289" t="s">
        <v>492</v>
      </c>
      <c r="E115" s="289" t="s">
        <v>1027</v>
      </c>
      <c r="F115" s="289" t="s">
        <v>1028</v>
      </c>
      <c r="G115" s="289" t="s">
        <v>2662</v>
      </c>
      <c r="H115" s="289" t="s">
        <v>1029</v>
      </c>
      <c r="I115" s="289"/>
      <c r="J115" s="289"/>
      <c r="K115" s="289" t="s">
        <v>1030</v>
      </c>
      <c r="L115" s="289"/>
      <c r="M115" s="289" t="s">
        <v>227</v>
      </c>
      <c r="N115" s="289" t="s">
        <v>1010</v>
      </c>
      <c r="O115" s="289" t="s">
        <v>1011</v>
      </c>
      <c r="P115" s="284"/>
      <c r="Q115" s="291" t="s">
        <v>905</v>
      </c>
      <c r="R115" s="291" t="s">
        <v>1024</v>
      </c>
      <c r="S115" s="291" t="s">
        <v>1032</v>
      </c>
      <c r="T115" s="291" t="s">
        <v>2588</v>
      </c>
      <c r="U115" s="291" t="s">
        <v>1033</v>
      </c>
      <c r="V115" s="291" t="s">
        <v>1034</v>
      </c>
      <c r="W115" s="291"/>
      <c r="X115" s="292"/>
      <c r="Y115" s="293"/>
      <c r="Z115" s="293"/>
      <c r="AA115" s="360"/>
      <c r="AB115" s="234">
        <v>4</v>
      </c>
    </row>
    <row r="116" spans="1:33" ht="250" hidden="1" x14ac:dyDescent="0.35">
      <c r="A116" s="276" t="s">
        <v>1175</v>
      </c>
      <c r="B116" s="277" t="s">
        <v>206</v>
      </c>
      <c r="C116" s="278" t="s">
        <v>207</v>
      </c>
      <c r="D116" s="294" t="s">
        <v>492</v>
      </c>
      <c r="E116" s="294" t="s">
        <v>1035</v>
      </c>
      <c r="F116" s="278" t="s">
        <v>1036</v>
      </c>
      <c r="G116" s="278" t="s">
        <v>2663</v>
      </c>
      <c r="H116" s="278" t="s">
        <v>1037</v>
      </c>
      <c r="I116" s="281"/>
      <c r="J116" s="277"/>
      <c r="K116" s="281" t="s">
        <v>1038</v>
      </c>
      <c r="L116" s="282"/>
      <c r="M116" s="277" t="s">
        <v>129</v>
      </c>
      <c r="N116" s="277" t="s">
        <v>1039</v>
      </c>
      <c r="O116" s="283" t="s">
        <v>1040</v>
      </c>
      <c r="P116" s="284"/>
      <c r="Q116" s="281" t="s">
        <v>905</v>
      </c>
      <c r="R116" s="281" t="s">
        <v>1031</v>
      </c>
      <c r="S116" s="281" t="s">
        <v>1042</v>
      </c>
      <c r="T116" s="281" t="s">
        <v>2590</v>
      </c>
      <c r="U116" s="281" t="s">
        <v>1043</v>
      </c>
      <c r="V116" s="281" t="s">
        <v>1044</v>
      </c>
      <c r="W116" s="281" t="s">
        <v>977</v>
      </c>
      <c r="X116" s="285"/>
      <c r="Y116" s="286"/>
      <c r="Z116" s="286"/>
      <c r="AA116" s="359"/>
      <c r="AB116" s="245">
        <v>6</v>
      </c>
    </row>
    <row r="117" spans="1:33" ht="200" hidden="1" x14ac:dyDescent="0.35">
      <c r="A117" s="289" t="s">
        <v>1177</v>
      </c>
      <c r="B117" s="289" t="s">
        <v>206</v>
      </c>
      <c r="C117" s="289" t="s">
        <v>207</v>
      </c>
      <c r="D117" s="289" t="s">
        <v>492</v>
      </c>
      <c r="E117" s="289" t="s">
        <v>1053</v>
      </c>
      <c r="F117" s="289" t="s">
        <v>1054</v>
      </c>
      <c r="G117" s="289" t="s">
        <v>2664</v>
      </c>
      <c r="H117" s="289" t="s">
        <v>1055</v>
      </c>
      <c r="I117" s="289"/>
      <c r="J117" s="289"/>
      <c r="K117" s="289" t="s">
        <v>1056</v>
      </c>
      <c r="L117" s="289"/>
      <c r="M117" s="289" t="s">
        <v>129</v>
      </c>
      <c r="N117" s="289" t="s">
        <v>203</v>
      </c>
      <c r="O117" s="289" t="s">
        <v>204</v>
      </c>
      <c r="P117" s="284"/>
      <c r="Q117" s="291" t="s">
        <v>1049</v>
      </c>
      <c r="R117" s="291" t="s">
        <v>1057</v>
      </c>
      <c r="S117" s="291" t="s">
        <v>1058</v>
      </c>
      <c r="T117" s="291"/>
      <c r="U117" s="291" t="s">
        <v>2599</v>
      </c>
      <c r="V117" s="291" t="s">
        <v>1059</v>
      </c>
      <c r="W117" s="291" t="s">
        <v>918</v>
      </c>
      <c r="X117" s="292"/>
      <c r="Y117" s="293"/>
      <c r="Z117" s="293"/>
      <c r="AA117" s="360"/>
      <c r="AB117" s="234">
        <v>6</v>
      </c>
    </row>
    <row r="118" spans="1:33" ht="275" hidden="1" x14ac:dyDescent="0.35">
      <c r="A118" s="276" t="s">
        <v>1182</v>
      </c>
      <c r="B118" s="277" t="s">
        <v>206</v>
      </c>
      <c r="C118" s="278" t="s">
        <v>207</v>
      </c>
      <c r="D118" s="294" t="s">
        <v>492</v>
      </c>
      <c r="E118" s="278" t="s">
        <v>1064</v>
      </c>
      <c r="F118" s="278" t="s">
        <v>1065</v>
      </c>
      <c r="G118" s="278" t="s">
        <v>2665</v>
      </c>
      <c r="H118" s="278" t="s">
        <v>1066</v>
      </c>
      <c r="I118" s="281"/>
      <c r="J118" s="277"/>
      <c r="K118" s="281" t="s">
        <v>1067</v>
      </c>
      <c r="L118" s="282"/>
      <c r="M118" s="277" t="s">
        <v>129</v>
      </c>
      <c r="N118" s="277" t="s">
        <v>1039</v>
      </c>
      <c r="O118" s="283" t="s">
        <v>1040</v>
      </c>
      <c r="P118" s="284"/>
      <c r="Q118" s="281" t="s">
        <v>1068</v>
      </c>
      <c r="R118" s="281" t="s">
        <v>1069</v>
      </c>
      <c r="S118" s="281" t="s">
        <v>2603</v>
      </c>
      <c r="T118" s="281" t="s">
        <v>2604</v>
      </c>
      <c r="U118" s="281" t="s">
        <v>1070</v>
      </c>
      <c r="V118" s="281" t="s">
        <v>1071</v>
      </c>
      <c r="W118" s="281" t="s">
        <v>1072</v>
      </c>
      <c r="X118" s="285"/>
      <c r="Y118" s="286"/>
      <c r="Z118" s="286"/>
      <c r="AA118" s="359"/>
      <c r="AB118" s="245">
        <v>6</v>
      </c>
    </row>
    <row r="119" spans="1:33" ht="100" hidden="1" x14ac:dyDescent="0.35">
      <c r="A119" s="289" t="s">
        <v>2619</v>
      </c>
      <c r="B119" s="289" t="s">
        <v>584</v>
      </c>
      <c r="C119" s="289" t="s">
        <v>585</v>
      </c>
      <c r="D119" s="289" t="s">
        <v>492</v>
      </c>
      <c r="E119" s="289" t="s">
        <v>2609</v>
      </c>
      <c r="F119" s="289" t="s">
        <v>2629</v>
      </c>
      <c r="G119" s="289" t="s">
        <v>2666</v>
      </c>
      <c r="H119" s="289" t="s">
        <v>2770</v>
      </c>
      <c r="I119" s="289"/>
      <c r="J119" s="289"/>
      <c r="K119" s="289" t="s">
        <v>2772</v>
      </c>
      <c r="L119" s="289"/>
      <c r="M119" s="289" t="s">
        <v>129</v>
      </c>
      <c r="N119" s="289" t="s">
        <v>825</v>
      </c>
      <c r="O119" s="289" t="s">
        <v>826</v>
      </c>
      <c r="P119" s="284"/>
      <c r="Q119" s="291" t="s">
        <v>905</v>
      </c>
      <c r="R119" s="291" t="s">
        <v>1456</v>
      </c>
      <c r="S119" s="291" t="s">
        <v>1457</v>
      </c>
      <c r="T119" s="291"/>
      <c r="U119" s="291" t="s">
        <v>2592</v>
      </c>
      <c r="V119" s="291" t="s">
        <v>2774</v>
      </c>
      <c r="W119" s="291" t="s">
        <v>2776</v>
      </c>
      <c r="X119" s="292"/>
      <c r="Y119" s="293"/>
      <c r="Z119" s="293"/>
      <c r="AA119" s="360"/>
      <c r="AB119" s="234">
        <v>5</v>
      </c>
    </row>
    <row r="120" spans="1:33" ht="200" hidden="1" x14ac:dyDescent="0.35">
      <c r="A120" s="276" t="s">
        <v>2997</v>
      </c>
      <c r="B120" s="277" t="s">
        <v>584</v>
      </c>
      <c r="C120" s="278" t="s">
        <v>585</v>
      </c>
      <c r="D120" s="294" t="s">
        <v>492</v>
      </c>
      <c r="E120" s="278" t="s">
        <v>2611</v>
      </c>
      <c r="F120" s="278" t="s">
        <v>2630</v>
      </c>
      <c r="G120" s="278" t="s">
        <v>2667</v>
      </c>
      <c r="H120" s="278" t="s">
        <v>2771</v>
      </c>
      <c r="I120" s="281"/>
      <c r="J120" s="277"/>
      <c r="K120" s="281" t="s">
        <v>2773</v>
      </c>
      <c r="L120" s="282"/>
      <c r="M120" s="277" t="s">
        <v>129</v>
      </c>
      <c r="N120" s="277" t="s">
        <v>825</v>
      </c>
      <c r="O120" s="283" t="s">
        <v>826</v>
      </c>
      <c r="P120" s="303"/>
      <c r="Q120" s="281" t="s">
        <v>905</v>
      </c>
      <c r="R120" s="281" t="s">
        <v>1472</v>
      </c>
      <c r="S120" s="281" t="s">
        <v>1473</v>
      </c>
      <c r="T120" s="281"/>
      <c r="U120" s="281" t="s">
        <v>2594</v>
      </c>
      <c r="V120" s="302" t="s">
        <v>2775</v>
      </c>
      <c r="W120" s="302" t="s">
        <v>2777</v>
      </c>
      <c r="X120" s="304"/>
      <c r="Y120" s="305"/>
      <c r="Z120" s="305"/>
      <c r="AA120" s="361"/>
      <c r="AB120" s="306">
        <v>5</v>
      </c>
    </row>
    <row r="121" spans="1:33" s="205" customFormat="1" hidden="1" x14ac:dyDescent="0.25">
      <c r="A121" s="202"/>
      <c r="B121" s="203" t="s">
        <v>558</v>
      </c>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4"/>
      <c r="AB121" s="202"/>
      <c r="AG121" s="200"/>
    </row>
    <row r="122" spans="1:33" hidden="1" x14ac:dyDescent="0.25">
      <c r="A122" s="204"/>
      <c r="B122" s="204"/>
      <c r="C122" s="206"/>
      <c r="D122" s="204"/>
      <c r="E122" s="204"/>
      <c r="F122" s="204"/>
      <c r="G122" s="204"/>
      <c r="H122" s="204"/>
      <c r="I122" s="204"/>
      <c r="J122" s="207"/>
      <c r="K122" s="204"/>
      <c r="L122" s="204"/>
      <c r="M122" s="207"/>
      <c r="N122" s="204"/>
      <c r="O122" s="204"/>
      <c r="P122" s="204"/>
      <c r="Q122" s="204"/>
      <c r="R122" s="204"/>
      <c r="S122" s="204"/>
      <c r="T122" s="204"/>
      <c r="U122" s="204"/>
      <c r="AA122" s="199"/>
    </row>
    <row r="123" spans="1:33" hidden="1" x14ac:dyDescent="0.25">
      <c r="A123" s="204"/>
      <c r="B123" s="204"/>
      <c r="C123" s="206"/>
      <c r="D123" s="204"/>
      <c r="E123" s="204"/>
      <c r="F123" s="204"/>
      <c r="G123" s="204"/>
      <c r="H123" s="204"/>
      <c r="I123" s="204"/>
      <c r="J123" s="207"/>
      <c r="K123" s="204"/>
      <c r="L123" s="204"/>
      <c r="M123" s="207"/>
      <c r="N123" s="204"/>
      <c r="O123" s="204"/>
      <c r="P123" s="204"/>
      <c r="Q123" s="204"/>
      <c r="R123" s="204"/>
      <c r="S123" s="204"/>
      <c r="T123" s="204"/>
      <c r="U123" s="204"/>
      <c r="AA123" s="199"/>
    </row>
    <row r="124" spans="1:33" hidden="1" x14ac:dyDescent="0.25">
      <c r="A124" s="204"/>
      <c r="B124" s="204"/>
      <c r="C124" s="206"/>
      <c r="D124" s="204"/>
      <c r="E124" s="204"/>
      <c r="F124" s="204"/>
      <c r="G124" s="200"/>
      <c r="H124" s="200"/>
      <c r="J124" s="207"/>
      <c r="K124" s="204"/>
      <c r="L124" s="204"/>
      <c r="M124" s="207"/>
      <c r="N124" s="204"/>
      <c r="O124" s="204"/>
      <c r="P124" s="204"/>
      <c r="Q124" s="204"/>
      <c r="R124" s="204"/>
      <c r="S124" s="204"/>
      <c r="T124" s="204"/>
      <c r="U124" s="204"/>
      <c r="AA124" s="199"/>
    </row>
    <row r="125" spans="1:33" hidden="1" x14ac:dyDescent="0.25">
      <c r="A125" s="204"/>
      <c r="B125" s="204"/>
      <c r="C125" s="206"/>
      <c r="D125" s="204"/>
      <c r="E125" s="204"/>
      <c r="F125" s="204"/>
      <c r="G125" s="200"/>
      <c r="H125" s="200" t="s">
        <v>51</v>
      </c>
      <c r="J125" s="208"/>
      <c r="K125" s="204"/>
      <c r="L125" s="204"/>
      <c r="M125" s="207"/>
      <c r="N125" s="204"/>
      <c r="O125" s="204"/>
      <c r="P125" s="204"/>
      <c r="Q125" s="204"/>
      <c r="R125" s="204"/>
      <c r="S125" s="204"/>
      <c r="T125" s="204"/>
      <c r="U125" s="204"/>
      <c r="AA125" s="199"/>
    </row>
    <row r="126" spans="1:33" hidden="1" x14ac:dyDescent="0.25">
      <c r="E126" s="209"/>
      <c r="G126" s="200"/>
      <c r="H126" s="200" t="s">
        <v>52</v>
      </c>
    </row>
    <row r="127" spans="1:33" hidden="1" x14ac:dyDescent="0.25">
      <c r="E127" s="209"/>
      <c r="G127" s="200"/>
      <c r="H127" s="200" t="s">
        <v>40</v>
      </c>
    </row>
    <row r="128" spans="1:33" hidden="1" x14ac:dyDescent="0.25">
      <c r="E128" s="209"/>
      <c r="G128" s="210"/>
      <c r="H128" s="200" t="s">
        <v>491</v>
      </c>
    </row>
    <row r="129" spans="5:9" hidden="1" x14ac:dyDescent="0.25">
      <c r="E129" s="209"/>
      <c r="G129" s="200"/>
      <c r="H129" s="200"/>
    </row>
    <row r="130" spans="5:9" hidden="1" x14ac:dyDescent="0.25">
      <c r="E130" s="209"/>
      <c r="G130" s="200"/>
      <c r="H130" s="200" t="s">
        <v>494</v>
      </c>
      <c r="I130" s="200"/>
    </row>
    <row r="131" spans="5:9" hidden="1" x14ac:dyDescent="0.25">
      <c r="E131" s="209"/>
      <c r="H131" s="200" t="s">
        <v>118</v>
      </c>
      <c r="I131" s="207"/>
    </row>
    <row r="132" spans="5:9" hidden="1" x14ac:dyDescent="0.25">
      <c r="E132" s="209"/>
      <c r="H132" s="200" t="s">
        <v>129</v>
      </c>
    </row>
    <row r="133" spans="5:9" hidden="1" x14ac:dyDescent="0.25">
      <c r="E133" s="209"/>
      <c r="H133" s="200" t="s">
        <v>227</v>
      </c>
    </row>
    <row r="134" spans="5:9" hidden="1" x14ac:dyDescent="0.25">
      <c r="E134" s="209"/>
      <c r="H134" s="200" t="s">
        <v>462</v>
      </c>
    </row>
    <row r="135" spans="5:9" hidden="1" x14ac:dyDescent="0.25">
      <c r="E135" s="209"/>
      <c r="H135" s="200"/>
    </row>
    <row r="136" spans="5:9" x14ac:dyDescent="0.25"/>
  </sheetData>
  <protectedRanges>
    <protectedRange password="E1A2" sqref="V2" name="Range1_6_1"/>
    <protectedRange password="E1A2" sqref="AB3:AB51" name="Range1_1_1"/>
    <protectedRange password="E1A2" sqref="N20" name="Range1_15"/>
    <protectedRange password="E1A2" sqref="N31" name="Range1_4"/>
    <protectedRange password="E1A2" sqref="X31" name="Range1_1_1_1"/>
    <protectedRange password="E1A2" sqref="P30" name="Range1_13_2"/>
    <protectedRange password="E1A2" sqref="S30" name="Range1_1_1_5_1"/>
    <protectedRange password="E1A2" sqref="O25" name="Range1_7"/>
    <protectedRange password="E1A2" sqref="O23" name="Range1_10"/>
    <protectedRange password="E1A2" sqref="N23" name="Range1_3_2"/>
    <protectedRange password="E1A2" sqref="N47:O47 O50 N51:O51" name="Range1_2"/>
    <protectedRange password="E1A2" sqref="O5:O6" name="Range1_1_2"/>
    <protectedRange password="E1A2" sqref="O7" name="Range1_5"/>
    <protectedRange password="E1A2" sqref="N7" name="Range1_2_2"/>
    <protectedRange password="E1A2" sqref="M7" name="Range1_11_1"/>
    <protectedRange password="E1A2" sqref="N8:O8" name="Range1"/>
    <protectedRange password="E1A2" sqref="O9" name="Range1_6"/>
    <protectedRange password="E1A2" sqref="N9" name="Range1_11"/>
    <protectedRange password="E1A2" sqref="N11:O12" name="Range1_9"/>
    <protectedRange password="E1A2" sqref="N10" name="Range1_4_1"/>
  </protectedRanges>
  <autoFilter ref="A2:O121" xr:uid="{69EF56C3-BA4B-414D-A066-84DFF400DD78}">
    <filterColumn colId="1">
      <filters>
        <filter val="IA-2"/>
        <filter val="IA-5(1)"/>
      </filters>
    </filterColumn>
  </autoFilter>
  <dataConsolidate/>
  <phoneticPr fontId="16" type="noConversion"/>
  <conditionalFormatting sqref="B6:C6">
    <cfRule type="expression" dxfId="88" priority="14">
      <formula>AND($J6="Fail", $M6="Critical")</formula>
    </cfRule>
  </conditionalFormatting>
  <conditionalFormatting sqref="E14:E15 L50:L51">
    <cfRule type="cellIs" dxfId="87" priority="33" stopIfTrue="1" operator="equal">
      <formula>"Pass"</formula>
    </cfRule>
    <cfRule type="cellIs" dxfId="86" priority="34" stopIfTrue="1" operator="equal">
      <formula>"Fail"</formula>
    </cfRule>
    <cfRule type="cellIs" dxfId="85" priority="35" stopIfTrue="1" operator="equal">
      <formula>"Info"</formula>
    </cfRule>
  </conditionalFormatting>
  <conditionalFormatting sqref="E17">
    <cfRule type="cellIs" dxfId="84" priority="39" stopIfTrue="1" operator="equal">
      <formula>"Pass"</formula>
    </cfRule>
    <cfRule type="cellIs" dxfId="83" priority="40" stopIfTrue="1" operator="equal">
      <formula>"Fail"</formula>
    </cfRule>
    <cfRule type="cellIs" dxfId="82" priority="41" stopIfTrue="1" operator="equal">
      <formula>"Info"</formula>
    </cfRule>
  </conditionalFormatting>
  <conditionalFormatting sqref="E19:E20">
    <cfRule type="cellIs" dxfId="81" priority="27" stopIfTrue="1" operator="equal">
      <formula>"Pass"</formula>
    </cfRule>
    <cfRule type="cellIs" dxfId="80" priority="28" stopIfTrue="1" operator="equal">
      <formula>"Fail"</formula>
    </cfRule>
    <cfRule type="cellIs" dxfId="79" priority="29" stopIfTrue="1" operator="equal">
      <formula>"Info"</formula>
    </cfRule>
  </conditionalFormatting>
  <conditionalFormatting sqref="E30">
    <cfRule type="cellIs" dxfId="78" priority="21" stopIfTrue="1" operator="equal">
      <formula>"Pass"</formula>
    </cfRule>
    <cfRule type="cellIs" dxfId="77" priority="22" stopIfTrue="1" operator="equal">
      <formula>"Fail"</formula>
    </cfRule>
    <cfRule type="cellIs" dxfId="76" priority="23" stopIfTrue="1" operator="equal">
      <formula>"Info"</formula>
    </cfRule>
  </conditionalFormatting>
  <conditionalFormatting sqref="E38">
    <cfRule type="cellIs" dxfId="75" priority="36" stopIfTrue="1" operator="equal">
      <formula>"Pass"</formula>
    </cfRule>
    <cfRule type="cellIs" dxfId="74" priority="37" stopIfTrue="1" operator="equal">
      <formula>"Fail"</formula>
    </cfRule>
    <cfRule type="cellIs" dxfId="73" priority="38" stopIfTrue="1" operator="equal">
      <formula>"Info"</formula>
    </cfRule>
  </conditionalFormatting>
  <conditionalFormatting sqref="K13:K51 E49:E51 J4:J90 J92:J96 J98 J100:J104 J106 J108:J120">
    <cfRule type="cellIs" dxfId="72" priority="48" operator="equal">
      <formula>"Fail"</formula>
    </cfRule>
    <cfRule type="cellIs" dxfId="71" priority="49" operator="equal">
      <formula>"Pass"</formula>
    </cfRule>
    <cfRule type="cellIs" dxfId="70" priority="50" operator="equal">
      <formula>"Info"</formula>
    </cfRule>
  </conditionalFormatting>
  <conditionalFormatting sqref="J3:K3">
    <cfRule type="cellIs" dxfId="69" priority="18" operator="equal">
      <formula>"Fail"</formula>
    </cfRule>
    <cfRule type="cellIs" dxfId="68" priority="19" operator="equal">
      <formula>"Pass"</formula>
    </cfRule>
    <cfRule type="cellIs" dxfId="67" priority="20" operator="equal">
      <formula>"Info"</formula>
    </cfRule>
  </conditionalFormatting>
  <conditionalFormatting sqref="L13:L15 L36 L38">
    <cfRule type="cellIs" dxfId="66" priority="45" stopIfTrue="1" operator="equal">
      <formula>"Pass"</formula>
    </cfRule>
    <cfRule type="cellIs" dxfId="65" priority="46" stopIfTrue="1" operator="equal">
      <formula>"Fail"</formula>
    </cfRule>
    <cfRule type="cellIs" dxfId="64" priority="47" stopIfTrue="1" operator="equal">
      <formula>"Info"</formula>
    </cfRule>
  </conditionalFormatting>
  <conditionalFormatting sqref="L20:L21">
    <cfRule type="cellIs" dxfId="63" priority="30" stopIfTrue="1" operator="equal">
      <formula>"Pass"</formula>
    </cfRule>
    <cfRule type="cellIs" dxfId="62" priority="31" stopIfTrue="1" operator="equal">
      <formula>"Fail"</formula>
    </cfRule>
    <cfRule type="cellIs" dxfId="61" priority="32" stopIfTrue="1" operator="equal">
      <formula>"Info"</formula>
    </cfRule>
  </conditionalFormatting>
  <conditionalFormatting sqref="L30:L31">
    <cfRule type="cellIs" dxfId="60" priority="24" stopIfTrue="1" operator="equal">
      <formula>"Pass"</formula>
    </cfRule>
    <cfRule type="cellIs" dxfId="59" priority="25" stopIfTrue="1" operator="equal">
      <formula>"Fail"</formula>
    </cfRule>
    <cfRule type="cellIs" dxfId="58" priority="26" stopIfTrue="1" operator="equal">
      <formula>"Info"</formula>
    </cfRule>
  </conditionalFormatting>
  <conditionalFormatting sqref="L41">
    <cfRule type="cellIs" dxfId="57" priority="42" stopIfTrue="1" operator="equal">
      <formula>"Pass"</formula>
    </cfRule>
    <cfRule type="cellIs" dxfId="56" priority="43" stopIfTrue="1" operator="equal">
      <formula>"Fail"</formula>
    </cfRule>
    <cfRule type="cellIs" dxfId="55" priority="44" stopIfTrue="1" operator="equal">
      <formula>"Info"</formula>
    </cfRule>
  </conditionalFormatting>
  <conditionalFormatting sqref="L45">
    <cfRule type="cellIs" dxfId="54" priority="15" stopIfTrue="1" operator="equal">
      <formula>"Pass"</formula>
    </cfRule>
    <cfRule type="cellIs" dxfId="53" priority="16" stopIfTrue="1" operator="equal">
      <formula>"Fail"</formula>
    </cfRule>
    <cfRule type="cellIs" dxfId="52" priority="17" stopIfTrue="1" operator="equal">
      <formula>"Info"</formula>
    </cfRule>
  </conditionalFormatting>
  <conditionalFormatting sqref="N3:N90 N92 N94 N96 N98 N100:N104 N106 N108:N120">
    <cfRule type="expression" dxfId="51" priority="51" stopIfTrue="1">
      <formula>ISERROR(AB3)</formula>
    </cfRule>
  </conditionalFormatting>
  <conditionalFormatting sqref="O81">
    <cfRule type="expression" dxfId="50" priority="13" stopIfTrue="1">
      <formula>ISERROR(AC81)</formula>
    </cfRule>
  </conditionalFormatting>
  <conditionalFormatting sqref="K91">
    <cfRule type="cellIs" dxfId="49" priority="9" operator="equal">
      <formula>"Fail"</formula>
    </cfRule>
    <cfRule type="cellIs" dxfId="48" priority="10" operator="equal">
      <formula>"Pass"</formula>
    </cfRule>
    <cfRule type="cellIs" dxfId="47" priority="11" operator="equal">
      <formula>"Info"</formula>
    </cfRule>
  </conditionalFormatting>
  <conditionalFormatting sqref="O91">
    <cfRule type="expression" dxfId="46" priority="12" stopIfTrue="1">
      <formula>ISERROR(AC91)</formula>
    </cfRule>
  </conditionalFormatting>
  <conditionalFormatting sqref="K105">
    <cfRule type="cellIs" dxfId="45" priority="5" operator="equal">
      <formula>"Fail"</formula>
    </cfRule>
    <cfRule type="cellIs" dxfId="44" priority="6" operator="equal">
      <formula>"Pass"</formula>
    </cfRule>
    <cfRule type="cellIs" dxfId="43" priority="7" operator="equal">
      <formula>"Info"</formula>
    </cfRule>
  </conditionalFormatting>
  <conditionalFormatting sqref="O105">
    <cfRule type="expression" dxfId="42" priority="8" stopIfTrue="1">
      <formula>ISERROR(AC105)</formula>
    </cfRule>
  </conditionalFormatting>
  <conditionalFormatting sqref="K107">
    <cfRule type="cellIs" dxfId="41" priority="1" operator="equal">
      <formula>"Fail"</formula>
    </cfRule>
    <cfRule type="cellIs" dxfId="40" priority="2" operator="equal">
      <formula>"Pass"</formula>
    </cfRule>
    <cfRule type="cellIs" dxfId="39" priority="3" operator="equal">
      <formula>"Info"</formula>
    </cfRule>
  </conditionalFormatting>
  <conditionalFormatting sqref="O107">
    <cfRule type="expression" dxfId="38" priority="4" stopIfTrue="1">
      <formula>ISERROR(AC107)</formula>
    </cfRule>
  </conditionalFormatting>
  <dataValidations count="5">
    <dataValidation type="list" allowBlank="1" showInputMessage="1" showErrorMessage="1" sqref="WVS983094:WVS983159 J3:J120 WLW983094:WLW983159 WCA983094:WCA983159 VSE983094:VSE983159 VII983094:VII983159 UYM983094:UYM983159 UOQ983094:UOQ983159 UEU983094:UEU983159 TUY983094:TUY983159 TLC983094:TLC983159 TBG983094:TBG983159 SRK983094:SRK983159 SHO983094:SHO983159 RXS983094:RXS983159 RNW983094:RNW983159 REA983094:REA983159 QUE983094:QUE983159 QKI983094:QKI983159 QAM983094:QAM983159 PQQ983094:PQQ983159 PGU983094:PGU983159 OWY983094:OWY983159 ONC983094:ONC983159 ODG983094:ODG983159 NTK983094:NTK983159 NJO983094:NJO983159 MZS983094:MZS983159 MPW983094:MPW983159 MGA983094:MGA983159 LWE983094:LWE983159 LMI983094:LMI983159 LCM983094:LCM983159 KSQ983094:KSQ983159 KIU983094:KIU983159 JYY983094:JYY983159 JPC983094:JPC983159 JFG983094:JFG983159 IVK983094:IVK983159 ILO983094:ILO983159 IBS983094:IBS983159 HRW983094:HRW983159 HIA983094:HIA983159 GYE983094:GYE983159 GOI983094:GOI983159 GEM983094:GEM983159 FUQ983094:FUQ983159 FKU983094:FKU983159 FAY983094:FAY983159 ERC983094:ERC983159 EHG983094:EHG983159 DXK983094:DXK983159 DNO983094:DNO983159 DDS983094:DDS983159 CTW983094:CTW983159 CKA983094:CKA983159 CAE983094:CAE983159 BQI983094:BQI983159 BGM983094:BGM983159 AWQ983094:AWQ983159 AMU983094:AMU983159 ACY983094:ACY983159 TC983094:TC983159 JG983094:JG983159 J983094:J983159 WVS917558:WVS917623 WLW917558:WLW917623 WCA917558:WCA917623 VSE917558:VSE917623 VII917558:VII917623 UYM917558:UYM917623 UOQ917558:UOQ917623 UEU917558:UEU917623 TUY917558:TUY917623 TLC917558:TLC917623 TBG917558:TBG917623 SRK917558:SRK917623 SHO917558:SHO917623 RXS917558:RXS917623 RNW917558:RNW917623 REA917558:REA917623 QUE917558:QUE917623 QKI917558:QKI917623 QAM917558:QAM917623 PQQ917558:PQQ917623 PGU917558:PGU917623 OWY917558:OWY917623 ONC917558:ONC917623 ODG917558:ODG917623 NTK917558:NTK917623 NJO917558:NJO917623 MZS917558:MZS917623 MPW917558:MPW917623 MGA917558:MGA917623 LWE917558:LWE917623 LMI917558:LMI917623 LCM917558:LCM917623 KSQ917558:KSQ917623 KIU917558:KIU917623 JYY917558:JYY917623 JPC917558:JPC917623 JFG917558:JFG917623 IVK917558:IVK917623 ILO917558:ILO917623 IBS917558:IBS917623 HRW917558:HRW917623 HIA917558:HIA917623 GYE917558:GYE917623 GOI917558:GOI917623 GEM917558:GEM917623 FUQ917558:FUQ917623 FKU917558:FKU917623 FAY917558:FAY917623 ERC917558:ERC917623 EHG917558:EHG917623 DXK917558:DXK917623 DNO917558:DNO917623 DDS917558:DDS917623 CTW917558:CTW917623 CKA917558:CKA917623 CAE917558:CAE917623 BQI917558:BQI917623 BGM917558:BGM917623 AWQ917558:AWQ917623 AMU917558:AMU917623 ACY917558:ACY917623 TC917558:TC917623 JG917558:JG917623 J917558:J917623 WVS852022:WVS852087 WLW852022:WLW852087 WCA852022:WCA852087 VSE852022:VSE852087 VII852022:VII852087 UYM852022:UYM852087 UOQ852022:UOQ852087 UEU852022:UEU852087 TUY852022:TUY852087 TLC852022:TLC852087 TBG852022:TBG852087 SRK852022:SRK852087 SHO852022:SHO852087 RXS852022:RXS852087 RNW852022:RNW852087 REA852022:REA852087 QUE852022:QUE852087 QKI852022:QKI852087 QAM852022:QAM852087 PQQ852022:PQQ852087 PGU852022:PGU852087 OWY852022:OWY852087 ONC852022:ONC852087 ODG852022:ODG852087 NTK852022:NTK852087 NJO852022:NJO852087 MZS852022:MZS852087 MPW852022:MPW852087 MGA852022:MGA852087 LWE852022:LWE852087 LMI852022:LMI852087 LCM852022:LCM852087 KSQ852022:KSQ852087 KIU852022:KIU852087 JYY852022:JYY852087 JPC852022:JPC852087 JFG852022:JFG852087 IVK852022:IVK852087 ILO852022:ILO852087 IBS852022:IBS852087 HRW852022:HRW852087 HIA852022:HIA852087 GYE852022:GYE852087 GOI852022:GOI852087 GEM852022:GEM852087 FUQ852022:FUQ852087 FKU852022:FKU852087 FAY852022:FAY852087 ERC852022:ERC852087 EHG852022:EHG852087 DXK852022:DXK852087 DNO852022:DNO852087 DDS852022:DDS852087 CTW852022:CTW852087 CKA852022:CKA852087 CAE852022:CAE852087 BQI852022:BQI852087 BGM852022:BGM852087 AWQ852022:AWQ852087 AMU852022:AMU852087 ACY852022:ACY852087 TC852022:TC852087 JG852022:JG852087 J852022:J852087 WVS786486:WVS786551 WLW786486:WLW786551 WCA786486:WCA786551 VSE786486:VSE786551 VII786486:VII786551 UYM786486:UYM786551 UOQ786486:UOQ786551 UEU786486:UEU786551 TUY786486:TUY786551 TLC786486:TLC786551 TBG786486:TBG786551 SRK786486:SRK786551 SHO786486:SHO786551 RXS786486:RXS786551 RNW786486:RNW786551 REA786486:REA786551 QUE786486:QUE786551 QKI786486:QKI786551 QAM786486:QAM786551 PQQ786486:PQQ786551 PGU786486:PGU786551 OWY786486:OWY786551 ONC786486:ONC786551 ODG786486:ODG786551 NTK786486:NTK786551 NJO786486:NJO786551 MZS786486:MZS786551 MPW786486:MPW786551 MGA786486:MGA786551 LWE786486:LWE786551 LMI786486:LMI786551 LCM786486:LCM786551 KSQ786486:KSQ786551 KIU786486:KIU786551 JYY786486:JYY786551 JPC786486:JPC786551 JFG786486:JFG786551 IVK786486:IVK786551 ILO786486:ILO786551 IBS786486:IBS786551 HRW786486:HRW786551 HIA786486:HIA786551 GYE786486:GYE786551 GOI786486:GOI786551 GEM786486:GEM786551 FUQ786486:FUQ786551 FKU786486:FKU786551 FAY786486:FAY786551 ERC786486:ERC786551 EHG786486:EHG786551 DXK786486:DXK786551 DNO786486:DNO786551 DDS786486:DDS786551 CTW786486:CTW786551 CKA786486:CKA786551 CAE786486:CAE786551 BQI786486:BQI786551 BGM786486:BGM786551 AWQ786486:AWQ786551 AMU786486:AMU786551 ACY786486:ACY786551 TC786486:TC786551 JG786486:JG786551 J786486:J786551 WVS720950:WVS721015 WLW720950:WLW721015 WCA720950:WCA721015 VSE720950:VSE721015 VII720950:VII721015 UYM720950:UYM721015 UOQ720950:UOQ721015 UEU720950:UEU721015 TUY720950:TUY721015 TLC720950:TLC721015 TBG720950:TBG721015 SRK720950:SRK721015 SHO720950:SHO721015 RXS720950:RXS721015 RNW720950:RNW721015 REA720950:REA721015 QUE720950:QUE721015 QKI720950:QKI721015 QAM720950:QAM721015 PQQ720950:PQQ721015 PGU720950:PGU721015 OWY720950:OWY721015 ONC720950:ONC721015 ODG720950:ODG721015 NTK720950:NTK721015 NJO720950:NJO721015 MZS720950:MZS721015 MPW720950:MPW721015 MGA720950:MGA721015 LWE720950:LWE721015 LMI720950:LMI721015 LCM720950:LCM721015 KSQ720950:KSQ721015 KIU720950:KIU721015 JYY720950:JYY721015 JPC720950:JPC721015 JFG720950:JFG721015 IVK720950:IVK721015 ILO720950:ILO721015 IBS720950:IBS721015 HRW720950:HRW721015 HIA720950:HIA721015 GYE720950:GYE721015 GOI720950:GOI721015 GEM720950:GEM721015 FUQ720950:FUQ721015 FKU720950:FKU721015 FAY720950:FAY721015 ERC720950:ERC721015 EHG720950:EHG721015 DXK720950:DXK721015 DNO720950:DNO721015 DDS720950:DDS721015 CTW720950:CTW721015 CKA720950:CKA721015 CAE720950:CAE721015 BQI720950:BQI721015 BGM720950:BGM721015 AWQ720950:AWQ721015 AMU720950:AMU721015 ACY720950:ACY721015 TC720950:TC721015 JG720950:JG721015 J720950:J721015 WVS655414:WVS655479 WLW655414:WLW655479 WCA655414:WCA655479 VSE655414:VSE655479 VII655414:VII655479 UYM655414:UYM655479 UOQ655414:UOQ655479 UEU655414:UEU655479 TUY655414:TUY655479 TLC655414:TLC655479 TBG655414:TBG655479 SRK655414:SRK655479 SHO655414:SHO655479 RXS655414:RXS655479 RNW655414:RNW655479 REA655414:REA655479 QUE655414:QUE655479 QKI655414:QKI655479 QAM655414:QAM655479 PQQ655414:PQQ655479 PGU655414:PGU655479 OWY655414:OWY655479 ONC655414:ONC655479 ODG655414:ODG655479 NTK655414:NTK655479 NJO655414:NJO655479 MZS655414:MZS655479 MPW655414:MPW655479 MGA655414:MGA655479 LWE655414:LWE655479 LMI655414:LMI655479 LCM655414:LCM655479 KSQ655414:KSQ655479 KIU655414:KIU655479 JYY655414:JYY655479 JPC655414:JPC655479 JFG655414:JFG655479 IVK655414:IVK655479 ILO655414:ILO655479 IBS655414:IBS655479 HRW655414:HRW655479 HIA655414:HIA655479 GYE655414:GYE655479 GOI655414:GOI655479 GEM655414:GEM655479 FUQ655414:FUQ655479 FKU655414:FKU655479 FAY655414:FAY655479 ERC655414:ERC655479 EHG655414:EHG655479 DXK655414:DXK655479 DNO655414:DNO655479 DDS655414:DDS655479 CTW655414:CTW655479 CKA655414:CKA655479 CAE655414:CAE655479 BQI655414:BQI655479 BGM655414:BGM655479 AWQ655414:AWQ655479 AMU655414:AMU655479 ACY655414:ACY655479 TC655414:TC655479 JG655414:JG655479 J655414:J655479 WVS589878:WVS589943 WLW589878:WLW589943 WCA589878:WCA589943 VSE589878:VSE589943 VII589878:VII589943 UYM589878:UYM589943 UOQ589878:UOQ589943 UEU589878:UEU589943 TUY589878:TUY589943 TLC589878:TLC589943 TBG589878:TBG589943 SRK589878:SRK589943 SHO589878:SHO589943 RXS589878:RXS589943 RNW589878:RNW589943 REA589878:REA589943 QUE589878:QUE589943 QKI589878:QKI589943 QAM589878:QAM589943 PQQ589878:PQQ589943 PGU589878:PGU589943 OWY589878:OWY589943 ONC589878:ONC589943 ODG589878:ODG589943 NTK589878:NTK589943 NJO589878:NJO589943 MZS589878:MZS589943 MPW589878:MPW589943 MGA589878:MGA589943 LWE589878:LWE589943 LMI589878:LMI589943 LCM589878:LCM589943 KSQ589878:KSQ589943 KIU589878:KIU589943 JYY589878:JYY589943 JPC589878:JPC589943 JFG589878:JFG589943 IVK589878:IVK589943 ILO589878:ILO589943 IBS589878:IBS589943 HRW589878:HRW589943 HIA589878:HIA589943 GYE589878:GYE589943 GOI589878:GOI589943 GEM589878:GEM589943 FUQ589878:FUQ589943 FKU589878:FKU589943 FAY589878:FAY589943 ERC589878:ERC589943 EHG589878:EHG589943 DXK589878:DXK589943 DNO589878:DNO589943 DDS589878:DDS589943 CTW589878:CTW589943 CKA589878:CKA589943 CAE589878:CAE589943 BQI589878:BQI589943 BGM589878:BGM589943 AWQ589878:AWQ589943 AMU589878:AMU589943 ACY589878:ACY589943 TC589878:TC589943 JG589878:JG589943 J589878:J589943 WVS524342:WVS524407 WLW524342:WLW524407 WCA524342:WCA524407 VSE524342:VSE524407 VII524342:VII524407 UYM524342:UYM524407 UOQ524342:UOQ524407 UEU524342:UEU524407 TUY524342:TUY524407 TLC524342:TLC524407 TBG524342:TBG524407 SRK524342:SRK524407 SHO524342:SHO524407 RXS524342:RXS524407 RNW524342:RNW524407 REA524342:REA524407 QUE524342:QUE524407 QKI524342:QKI524407 QAM524342:QAM524407 PQQ524342:PQQ524407 PGU524342:PGU524407 OWY524342:OWY524407 ONC524342:ONC524407 ODG524342:ODG524407 NTK524342:NTK524407 NJO524342:NJO524407 MZS524342:MZS524407 MPW524342:MPW524407 MGA524342:MGA524407 LWE524342:LWE524407 LMI524342:LMI524407 LCM524342:LCM524407 KSQ524342:KSQ524407 KIU524342:KIU524407 JYY524342:JYY524407 JPC524342:JPC524407 JFG524342:JFG524407 IVK524342:IVK524407 ILO524342:ILO524407 IBS524342:IBS524407 HRW524342:HRW524407 HIA524342:HIA524407 GYE524342:GYE524407 GOI524342:GOI524407 GEM524342:GEM524407 FUQ524342:FUQ524407 FKU524342:FKU524407 FAY524342:FAY524407 ERC524342:ERC524407 EHG524342:EHG524407 DXK524342:DXK524407 DNO524342:DNO524407 DDS524342:DDS524407 CTW524342:CTW524407 CKA524342:CKA524407 CAE524342:CAE524407 BQI524342:BQI524407 BGM524342:BGM524407 AWQ524342:AWQ524407 AMU524342:AMU524407 ACY524342:ACY524407 TC524342:TC524407 JG524342:JG524407 J524342:J524407 WVS458806:WVS458871 WLW458806:WLW458871 WCA458806:WCA458871 VSE458806:VSE458871 VII458806:VII458871 UYM458806:UYM458871 UOQ458806:UOQ458871 UEU458806:UEU458871 TUY458806:TUY458871 TLC458806:TLC458871 TBG458806:TBG458871 SRK458806:SRK458871 SHO458806:SHO458871 RXS458806:RXS458871 RNW458806:RNW458871 REA458806:REA458871 QUE458806:QUE458871 QKI458806:QKI458871 QAM458806:QAM458871 PQQ458806:PQQ458871 PGU458806:PGU458871 OWY458806:OWY458871 ONC458806:ONC458871 ODG458806:ODG458871 NTK458806:NTK458871 NJO458806:NJO458871 MZS458806:MZS458871 MPW458806:MPW458871 MGA458806:MGA458871 LWE458806:LWE458871 LMI458806:LMI458871 LCM458806:LCM458871 KSQ458806:KSQ458871 KIU458806:KIU458871 JYY458806:JYY458871 JPC458806:JPC458871 JFG458806:JFG458871 IVK458806:IVK458871 ILO458806:ILO458871 IBS458806:IBS458871 HRW458806:HRW458871 HIA458806:HIA458871 GYE458806:GYE458871 GOI458806:GOI458871 GEM458806:GEM458871 FUQ458806:FUQ458871 FKU458806:FKU458871 FAY458806:FAY458871 ERC458806:ERC458871 EHG458806:EHG458871 DXK458806:DXK458871 DNO458806:DNO458871 DDS458806:DDS458871 CTW458806:CTW458871 CKA458806:CKA458871 CAE458806:CAE458871 BQI458806:BQI458871 BGM458806:BGM458871 AWQ458806:AWQ458871 AMU458806:AMU458871 ACY458806:ACY458871 TC458806:TC458871 JG458806:JG458871 J458806:J458871 WVS393270:WVS393335 WLW393270:WLW393335 WCA393270:WCA393335 VSE393270:VSE393335 VII393270:VII393335 UYM393270:UYM393335 UOQ393270:UOQ393335 UEU393270:UEU393335 TUY393270:TUY393335 TLC393270:TLC393335 TBG393270:TBG393335 SRK393270:SRK393335 SHO393270:SHO393335 RXS393270:RXS393335 RNW393270:RNW393335 REA393270:REA393335 QUE393270:QUE393335 QKI393270:QKI393335 QAM393270:QAM393335 PQQ393270:PQQ393335 PGU393270:PGU393335 OWY393270:OWY393335 ONC393270:ONC393335 ODG393270:ODG393335 NTK393270:NTK393335 NJO393270:NJO393335 MZS393270:MZS393335 MPW393270:MPW393335 MGA393270:MGA393335 LWE393270:LWE393335 LMI393270:LMI393335 LCM393270:LCM393335 KSQ393270:KSQ393335 KIU393270:KIU393335 JYY393270:JYY393335 JPC393270:JPC393335 JFG393270:JFG393335 IVK393270:IVK393335 ILO393270:ILO393335 IBS393270:IBS393335 HRW393270:HRW393335 HIA393270:HIA393335 GYE393270:GYE393335 GOI393270:GOI393335 GEM393270:GEM393335 FUQ393270:FUQ393335 FKU393270:FKU393335 FAY393270:FAY393335 ERC393270:ERC393335 EHG393270:EHG393335 DXK393270:DXK393335 DNO393270:DNO393335 DDS393270:DDS393335 CTW393270:CTW393335 CKA393270:CKA393335 CAE393270:CAE393335 BQI393270:BQI393335 BGM393270:BGM393335 AWQ393270:AWQ393335 AMU393270:AMU393335 ACY393270:ACY393335 TC393270:TC393335 JG393270:JG393335 J393270:J393335 WVS327734:WVS327799 WLW327734:WLW327799 WCA327734:WCA327799 VSE327734:VSE327799 VII327734:VII327799 UYM327734:UYM327799 UOQ327734:UOQ327799 UEU327734:UEU327799 TUY327734:TUY327799 TLC327734:TLC327799 TBG327734:TBG327799 SRK327734:SRK327799 SHO327734:SHO327799 RXS327734:RXS327799 RNW327734:RNW327799 REA327734:REA327799 QUE327734:QUE327799 QKI327734:QKI327799 QAM327734:QAM327799 PQQ327734:PQQ327799 PGU327734:PGU327799 OWY327734:OWY327799 ONC327734:ONC327799 ODG327734:ODG327799 NTK327734:NTK327799 NJO327734:NJO327799 MZS327734:MZS327799 MPW327734:MPW327799 MGA327734:MGA327799 LWE327734:LWE327799 LMI327734:LMI327799 LCM327734:LCM327799 KSQ327734:KSQ327799 KIU327734:KIU327799 JYY327734:JYY327799 JPC327734:JPC327799 JFG327734:JFG327799 IVK327734:IVK327799 ILO327734:ILO327799 IBS327734:IBS327799 HRW327734:HRW327799 HIA327734:HIA327799 GYE327734:GYE327799 GOI327734:GOI327799 GEM327734:GEM327799 FUQ327734:FUQ327799 FKU327734:FKU327799 FAY327734:FAY327799 ERC327734:ERC327799 EHG327734:EHG327799 DXK327734:DXK327799 DNO327734:DNO327799 DDS327734:DDS327799 CTW327734:CTW327799 CKA327734:CKA327799 CAE327734:CAE327799 BQI327734:BQI327799 BGM327734:BGM327799 AWQ327734:AWQ327799 AMU327734:AMU327799 ACY327734:ACY327799 TC327734:TC327799 JG327734:JG327799 J327734:J327799 WVS262198:WVS262263 WLW262198:WLW262263 WCA262198:WCA262263 VSE262198:VSE262263 VII262198:VII262263 UYM262198:UYM262263 UOQ262198:UOQ262263 UEU262198:UEU262263 TUY262198:TUY262263 TLC262198:TLC262263 TBG262198:TBG262263 SRK262198:SRK262263 SHO262198:SHO262263 RXS262198:RXS262263 RNW262198:RNW262263 REA262198:REA262263 QUE262198:QUE262263 QKI262198:QKI262263 QAM262198:QAM262263 PQQ262198:PQQ262263 PGU262198:PGU262263 OWY262198:OWY262263 ONC262198:ONC262263 ODG262198:ODG262263 NTK262198:NTK262263 NJO262198:NJO262263 MZS262198:MZS262263 MPW262198:MPW262263 MGA262198:MGA262263 LWE262198:LWE262263 LMI262198:LMI262263 LCM262198:LCM262263 KSQ262198:KSQ262263 KIU262198:KIU262263 JYY262198:JYY262263 JPC262198:JPC262263 JFG262198:JFG262263 IVK262198:IVK262263 ILO262198:ILO262263 IBS262198:IBS262263 HRW262198:HRW262263 HIA262198:HIA262263 GYE262198:GYE262263 GOI262198:GOI262263 GEM262198:GEM262263 FUQ262198:FUQ262263 FKU262198:FKU262263 FAY262198:FAY262263 ERC262198:ERC262263 EHG262198:EHG262263 DXK262198:DXK262263 DNO262198:DNO262263 DDS262198:DDS262263 CTW262198:CTW262263 CKA262198:CKA262263 CAE262198:CAE262263 BQI262198:BQI262263 BGM262198:BGM262263 AWQ262198:AWQ262263 AMU262198:AMU262263 ACY262198:ACY262263 TC262198:TC262263 JG262198:JG262263 J262198:J262263 WVS196662:WVS196727 WLW196662:WLW196727 WCA196662:WCA196727 VSE196662:VSE196727 VII196662:VII196727 UYM196662:UYM196727 UOQ196662:UOQ196727 UEU196662:UEU196727 TUY196662:TUY196727 TLC196662:TLC196727 TBG196662:TBG196727 SRK196662:SRK196727 SHO196662:SHO196727 RXS196662:RXS196727 RNW196662:RNW196727 REA196662:REA196727 QUE196662:QUE196727 QKI196662:QKI196727 QAM196662:QAM196727 PQQ196662:PQQ196727 PGU196662:PGU196727 OWY196662:OWY196727 ONC196662:ONC196727 ODG196662:ODG196727 NTK196662:NTK196727 NJO196662:NJO196727 MZS196662:MZS196727 MPW196662:MPW196727 MGA196662:MGA196727 LWE196662:LWE196727 LMI196662:LMI196727 LCM196662:LCM196727 KSQ196662:KSQ196727 KIU196662:KIU196727 JYY196662:JYY196727 JPC196662:JPC196727 JFG196662:JFG196727 IVK196662:IVK196727 ILO196662:ILO196727 IBS196662:IBS196727 HRW196662:HRW196727 HIA196662:HIA196727 GYE196662:GYE196727 GOI196662:GOI196727 GEM196662:GEM196727 FUQ196662:FUQ196727 FKU196662:FKU196727 FAY196662:FAY196727 ERC196662:ERC196727 EHG196662:EHG196727 DXK196662:DXK196727 DNO196662:DNO196727 DDS196662:DDS196727 CTW196662:CTW196727 CKA196662:CKA196727 CAE196662:CAE196727 BQI196662:BQI196727 BGM196662:BGM196727 AWQ196662:AWQ196727 AMU196662:AMU196727 ACY196662:ACY196727 TC196662:TC196727 JG196662:JG196727 J196662:J196727 WVS131126:WVS131191 WLW131126:WLW131191 WCA131126:WCA131191 VSE131126:VSE131191 VII131126:VII131191 UYM131126:UYM131191 UOQ131126:UOQ131191 UEU131126:UEU131191 TUY131126:TUY131191 TLC131126:TLC131191 TBG131126:TBG131191 SRK131126:SRK131191 SHO131126:SHO131191 RXS131126:RXS131191 RNW131126:RNW131191 REA131126:REA131191 QUE131126:QUE131191 QKI131126:QKI131191 QAM131126:QAM131191 PQQ131126:PQQ131191 PGU131126:PGU131191 OWY131126:OWY131191 ONC131126:ONC131191 ODG131126:ODG131191 NTK131126:NTK131191 NJO131126:NJO131191 MZS131126:MZS131191 MPW131126:MPW131191 MGA131126:MGA131191 LWE131126:LWE131191 LMI131126:LMI131191 LCM131126:LCM131191 KSQ131126:KSQ131191 KIU131126:KIU131191 JYY131126:JYY131191 JPC131126:JPC131191 JFG131126:JFG131191 IVK131126:IVK131191 ILO131126:ILO131191 IBS131126:IBS131191 HRW131126:HRW131191 HIA131126:HIA131191 GYE131126:GYE131191 GOI131126:GOI131191 GEM131126:GEM131191 FUQ131126:FUQ131191 FKU131126:FKU131191 FAY131126:FAY131191 ERC131126:ERC131191 EHG131126:EHG131191 DXK131126:DXK131191 DNO131126:DNO131191 DDS131126:DDS131191 CTW131126:CTW131191 CKA131126:CKA131191 CAE131126:CAE131191 BQI131126:BQI131191 BGM131126:BGM131191 AWQ131126:AWQ131191 AMU131126:AMU131191 ACY131126:ACY131191 TC131126:TC131191 JG131126:JG131191 J131126:J131191 WVS65590:WVS65655 WLW65590:WLW65655 WCA65590:WCA65655 VSE65590:VSE65655 VII65590:VII65655 UYM65590:UYM65655 UOQ65590:UOQ65655 UEU65590:UEU65655 TUY65590:TUY65655 TLC65590:TLC65655 TBG65590:TBG65655 SRK65590:SRK65655 SHO65590:SHO65655 RXS65590:RXS65655 RNW65590:RNW65655 REA65590:REA65655 QUE65590:QUE65655 QKI65590:QKI65655 QAM65590:QAM65655 PQQ65590:PQQ65655 PGU65590:PGU65655 OWY65590:OWY65655 ONC65590:ONC65655 ODG65590:ODG65655 NTK65590:NTK65655 NJO65590:NJO65655 MZS65590:MZS65655 MPW65590:MPW65655 MGA65590:MGA65655 LWE65590:LWE65655 LMI65590:LMI65655 LCM65590:LCM65655 KSQ65590:KSQ65655 KIU65590:KIU65655 JYY65590:JYY65655 JPC65590:JPC65655 JFG65590:JFG65655 IVK65590:IVK65655 ILO65590:ILO65655 IBS65590:IBS65655 HRW65590:HRW65655 HIA65590:HIA65655 GYE65590:GYE65655 GOI65590:GOI65655 GEM65590:GEM65655 FUQ65590:FUQ65655 FKU65590:FKU65655 FAY65590:FAY65655 ERC65590:ERC65655 EHG65590:EHG65655 DXK65590:DXK65655 DNO65590:DNO65655 DDS65590:DDS65655 CTW65590:CTW65655 CKA65590:CKA65655 CAE65590:CAE65655 BQI65590:BQI65655 BGM65590:BGM65655 AWQ65590:AWQ65655 AMU65590:AMU65655 ACY65590:ACY65655 TC65590:TC65655 JG65590:JG65655 J65590:J65655" xr:uid="{E2730F87-1426-4C4A-95C0-4870A0B483F1}">
      <formula1>$H$125:$H$128</formula1>
    </dataValidation>
    <dataValidation type="list" allowBlank="1" showInputMessage="1" showErrorMessage="1" sqref="M65590:M65655 M3:M120 JJ65590:JJ65655 WVV983094:WVV983159 WLZ983094:WLZ983159 WCD983094:WCD983159 VSH983094:VSH983159 VIL983094:VIL983159 UYP983094:UYP983159 UOT983094:UOT983159 UEX983094:UEX983159 TVB983094:TVB983159 TLF983094:TLF983159 TBJ983094:TBJ983159 SRN983094:SRN983159 SHR983094:SHR983159 RXV983094:RXV983159 RNZ983094:RNZ983159 RED983094:RED983159 QUH983094:QUH983159 QKL983094:QKL983159 QAP983094:QAP983159 PQT983094:PQT983159 PGX983094:PGX983159 OXB983094:OXB983159 ONF983094:ONF983159 ODJ983094:ODJ983159 NTN983094:NTN983159 NJR983094:NJR983159 MZV983094:MZV983159 MPZ983094:MPZ983159 MGD983094:MGD983159 LWH983094:LWH983159 LML983094:LML983159 LCP983094:LCP983159 KST983094:KST983159 KIX983094:KIX983159 JZB983094:JZB983159 JPF983094:JPF983159 JFJ983094:JFJ983159 IVN983094:IVN983159 ILR983094:ILR983159 IBV983094:IBV983159 HRZ983094:HRZ983159 HID983094:HID983159 GYH983094:GYH983159 GOL983094:GOL983159 GEP983094:GEP983159 FUT983094:FUT983159 FKX983094:FKX983159 FBB983094:FBB983159 ERF983094:ERF983159 EHJ983094:EHJ983159 DXN983094:DXN983159 DNR983094:DNR983159 DDV983094:DDV983159 CTZ983094:CTZ983159 CKD983094:CKD983159 CAH983094:CAH983159 BQL983094:BQL983159 BGP983094:BGP983159 AWT983094:AWT983159 AMX983094:AMX983159 ADB983094:ADB983159 TF983094:TF983159 JJ983094:JJ983159 M983094:M983159 WVV917558:WVV917623 WLZ917558:WLZ917623 WCD917558:WCD917623 VSH917558:VSH917623 VIL917558:VIL917623 UYP917558:UYP917623 UOT917558:UOT917623 UEX917558:UEX917623 TVB917558:TVB917623 TLF917558:TLF917623 TBJ917558:TBJ917623 SRN917558:SRN917623 SHR917558:SHR917623 RXV917558:RXV917623 RNZ917558:RNZ917623 RED917558:RED917623 QUH917558:QUH917623 QKL917558:QKL917623 QAP917558:QAP917623 PQT917558:PQT917623 PGX917558:PGX917623 OXB917558:OXB917623 ONF917558:ONF917623 ODJ917558:ODJ917623 NTN917558:NTN917623 NJR917558:NJR917623 MZV917558:MZV917623 MPZ917558:MPZ917623 MGD917558:MGD917623 LWH917558:LWH917623 LML917558:LML917623 LCP917558:LCP917623 KST917558:KST917623 KIX917558:KIX917623 JZB917558:JZB917623 JPF917558:JPF917623 JFJ917558:JFJ917623 IVN917558:IVN917623 ILR917558:ILR917623 IBV917558:IBV917623 HRZ917558:HRZ917623 HID917558:HID917623 GYH917558:GYH917623 GOL917558:GOL917623 GEP917558:GEP917623 FUT917558:FUT917623 FKX917558:FKX917623 FBB917558:FBB917623 ERF917558:ERF917623 EHJ917558:EHJ917623 DXN917558:DXN917623 DNR917558:DNR917623 DDV917558:DDV917623 CTZ917558:CTZ917623 CKD917558:CKD917623 CAH917558:CAH917623 BQL917558:BQL917623 BGP917558:BGP917623 AWT917558:AWT917623 AMX917558:AMX917623 ADB917558:ADB917623 TF917558:TF917623 JJ917558:JJ917623 M917558:M917623 WVV852022:WVV852087 WLZ852022:WLZ852087 WCD852022:WCD852087 VSH852022:VSH852087 VIL852022:VIL852087 UYP852022:UYP852087 UOT852022:UOT852087 UEX852022:UEX852087 TVB852022:TVB852087 TLF852022:TLF852087 TBJ852022:TBJ852087 SRN852022:SRN852087 SHR852022:SHR852087 RXV852022:RXV852087 RNZ852022:RNZ852087 RED852022:RED852087 QUH852022:QUH852087 QKL852022:QKL852087 QAP852022:QAP852087 PQT852022:PQT852087 PGX852022:PGX852087 OXB852022:OXB852087 ONF852022:ONF852087 ODJ852022:ODJ852087 NTN852022:NTN852087 NJR852022:NJR852087 MZV852022:MZV852087 MPZ852022:MPZ852087 MGD852022:MGD852087 LWH852022:LWH852087 LML852022:LML852087 LCP852022:LCP852087 KST852022:KST852087 KIX852022:KIX852087 JZB852022:JZB852087 JPF852022:JPF852087 JFJ852022:JFJ852087 IVN852022:IVN852087 ILR852022:ILR852087 IBV852022:IBV852087 HRZ852022:HRZ852087 HID852022:HID852087 GYH852022:GYH852087 GOL852022:GOL852087 GEP852022:GEP852087 FUT852022:FUT852087 FKX852022:FKX852087 FBB852022:FBB852087 ERF852022:ERF852087 EHJ852022:EHJ852087 DXN852022:DXN852087 DNR852022:DNR852087 DDV852022:DDV852087 CTZ852022:CTZ852087 CKD852022:CKD852087 CAH852022:CAH852087 BQL852022:BQL852087 BGP852022:BGP852087 AWT852022:AWT852087 AMX852022:AMX852087 ADB852022:ADB852087 TF852022:TF852087 JJ852022:JJ852087 M852022:M852087 WVV786486:WVV786551 WLZ786486:WLZ786551 WCD786486:WCD786551 VSH786486:VSH786551 VIL786486:VIL786551 UYP786486:UYP786551 UOT786486:UOT786551 UEX786486:UEX786551 TVB786486:TVB786551 TLF786486:TLF786551 TBJ786486:TBJ786551 SRN786486:SRN786551 SHR786486:SHR786551 RXV786486:RXV786551 RNZ786486:RNZ786551 RED786486:RED786551 QUH786486:QUH786551 QKL786486:QKL786551 QAP786486:QAP786551 PQT786486:PQT786551 PGX786486:PGX786551 OXB786486:OXB786551 ONF786486:ONF786551 ODJ786486:ODJ786551 NTN786486:NTN786551 NJR786486:NJR786551 MZV786486:MZV786551 MPZ786486:MPZ786551 MGD786486:MGD786551 LWH786486:LWH786551 LML786486:LML786551 LCP786486:LCP786551 KST786486:KST786551 KIX786486:KIX786551 JZB786486:JZB786551 JPF786486:JPF786551 JFJ786486:JFJ786551 IVN786486:IVN786551 ILR786486:ILR786551 IBV786486:IBV786551 HRZ786486:HRZ786551 HID786486:HID786551 GYH786486:GYH786551 GOL786486:GOL786551 GEP786486:GEP786551 FUT786486:FUT786551 FKX786486:FKX786551 FBB786486:FBB786551 ERF786486:ERF786551 EHJ786486:EHJ786551 DXN786486:DXN786551 DNR786486:DNR786551 DDV786486:DDV786551 CTZ786486:CTZ786551 CKD786486:CKD786551 CAH786486:CAH786551 BQL786486:BQL786551 BGP786486:BGP786551 AWT786486:AWT786551 AMX786486:AMX786551 ADB786486:ADB786551 TF786486:TF786551 JJ786486:JJ786551 M786486:M786551 WVV720950:WVV721015 WLZ720950:WLZ721015 WCD720950:WCD721015 VSH720950:VSH721015 VIL720950:VIL721015 UYP720950:UYP721015 UOT720950:UOT721015 UEX720950:UEX721015 TVB720950:TVB721015 TLF720950:TLF721015 TBJ720950:TBJ721015 SRN720950:SRN721015 SHR720950:SHR721015 RXV720950:RXV721015 RNZ720950:RNZ721015 RED720950:RED721015 QUH720950:QUH721015 QKL720950:QKL721015 QAP720950:QAP721015 PQT720950:PQT721015 PGX720950:PGX721015 OXB720950:OXB721015 ONF720950:ONF721015 ODJ720950:ODJ721015 NTN720950:NTN721015 NJR720950:NJR721015 MZV720950:MZV721015 MPZ720950:MPZ721015 MGD720950:MGD721015 LWH720950:LWH721015 LML720950:LML721015 LCP720950:LCP721015 KST720950:KST721015 KIX720950:KIX721015 JZB720950:JZB721015 JPF720950:JPF721015 JFJ720950:JFJ721015 IVN720950:IVN721015 ILR720950:ILR721015 IBV720950:IBV721015 HRZ720950:HRZ721015 HID720950:HID721015 GYH720950:GYH721015 GOL720950:GOL721015 GEP720950:GEP721015 FUT720950:FUT721015 FKX720950:FKX721015 FBB720950:FBB721015 ERF720950:ERF721015 EHJ720950:EHJ721015 DXN720950:DXN721015 DNR720950:DNR721015 DDV720950:DDV721015 CTZ720950:CTZ721015 CKD720950:CKD721015 CAH720950:CAH721015 BQL720950:BQL721015 BGP720950:BGP721015 AWT720950:AWT721015 AMX720950:AMX721015 ADB720950:ADB721015 TF720950:TF721015 JJ720950:JJ721015 M720950:M721015 WVV655414:WVV655479 WLZ655414:WLZ655479 WCD655414:WCD655479 VSH655414:VSH655479 VIL655414:VIL655479 UYP655414:UYP655479 UOT655414:UOT655479 UEX655414:UEX655479 TVB655414:TVB655479 TLF655414:TLF655479 TBJ655414:TBJ655479 SRN655414:SRN655479 SHR655414:SHR655479 RXV655414:RXV655479 RNZ655414:RNZ655479 RED655414:RED655479 QUH655414:QUH655479 QKL655414:QKL655479 QAP655414:QAP655479 PQT655414:PQT655479 PGX655414:PGX655479 OXB655414:OXB655479 ONF655414:ONF655479 ODJ655414:ODJ655479 NTN655414:NTN655479 NJR655414:NJR655479 MZV655414:MZV655479 MPZ655414:MPZ655479 MGD655414:MGD655479 LWH655414:LWH655479 LML655414:LML655479 LCP655414:LCP655479 KST655414:KST655479 KIX655414:KIX655479 JZB655414:JZB655479 JPF655414:JPF655479 JFJ655414:JFJ655479 IVN655414:IVN655479 ILR655414:ILR655479 IBV655414:IBV655479 HRZ655414:HRZ655479 HID655414:HID655479 GYH655414:GYH655479 GOL655414:GOL655479 GEP655414:GEP655479 FUT655414:FUT655479 FKX655414:FKX655479 FBB655414:FBB655479 ERF655414:ERF655479 EHJ655414:EHJ655479 DXN655414:DXN655479 DNR655414:DNR655479 DDV655414:DDV655479 CTZ655414:CTZ655479 CKD655414:CKD655479 CAH655414:CAH655479 BQL655414:BQL655479 BGP655414:BGP655479 AWT655414:AWT655479 AMX655414:AMX655479 ADB655414:ADB655479 TF655414:TF655479 JJ655414:JJ655479 M655414:M655479 WVV589878:WVV589943 WLZ589878:WLZ589943 WCD589878:WCD589943 VSH589878:VSH589943 VIL589878:VIL589943 UYP589878:UYP589943 UOT589878:UOT589943 UEX589878:UEX589943 TVB589878:TVB589943 TLF589878:TLF589943 TBJ589878:TBJ589943 SRN589878:SRN589943 SHR589878:SHR589943 RXV589878:RXV589943 RNZ589878:RNZ589943 RED589878:RED589943 QUH589878:QUH589943 QKL589878:QKL589943 QAP589878:QAP589943 PQT589878:PQT589943 PGX589878:PGX589943 OXB589878:OXB589943 ONF589878:ONF589943 ODJ589878:ODJ589943 NTN589878:NTN589943 NJR589878:NJR589943 MZV589878:MZV589943 MPZ589878:MPZ589943 MGD589878:MGD589943 LWH589878:LWH589943 LML589878:LML589943 LCP589878:LCP589943 KST589878:KST589943 KIX589878:KIX589943 JZB589878:JZB589943 JPF589878:JPF589943 JFJ589878:JFJ589943 IVN589878:IVN589943 ILR589878:ILR589943 IBV589878:IBV589943 HRZ589878:HRZ589943 HID589878:HID589943 GYH589878:GYH589943 GOL589878:GOL589943 GEP589878:GEP589943 FUT589878:FUT589943 FKX589878:FKX589943 FBB589878:FBB589943 ERF589878:ERF589943 EHJ589878:EHJ589943 DXN589878:DXN589943 DNR589878:DNR589943 DDV589878:DDV589943 CTZ589878:CTZ589943 CKD589878:CKD589943 CAH589878:CAH589943 BQL589878:BQL589943 BGP589878:BGP589943 AWT589878:AWT589943 AMX589878:AMX589943 ADB589878:ADB589943 TF589878:TF589943 JJ589878:JJ589943 M589878:M589943 WVV524342:WVV524407 WLZ524342:WLZ524407 WCD524342:WCD524407 VSH524342:VSH524407 VIL524342:VIL524407 UYP524342:UYP524407 UOT524342:UOT524407 UEX524342:UEX524407 TVB524342:TVB524407 TLF524342:TLF524407 TBJ524342:TBJ524407 SRN524342:SRN524407 SHR524342:SHR524407 RXV524342:RXV524407 RNZ524342:RNZ524407 RED524342:RED524407 QUH524342:QUH524407 QKL524342:QKL524407 QAP524342:QAP524407 PQT524342:PQT524407 PGX524342:PGX524407 OXB524342:OXB524407 ONF524342:ONF524407 ODJ524342:ODJ524407 NTN524342:NTN524407 NJR524342:NJR524407 MZV524342:MZV524407 MPZ524342:MPZ524407 MGD524342:MGD524407 LWH524342:LWH524407 LML524342:LML524407 LCP524342:LCP524407 KST524342:KST524407 KIX524342:KIX524407 JZB524342:JZB524407 JPF524342:JPF524407 JFJ524342:JFJ524407 IVN524342:IVN524407 ILR524342:ILR524407 IBV524342:IBV524407 HRZ524342:HRZ524407 HID524342:HID524407 GYH524342:GYH524407 GOL524342:GOL524407 GEP524342:GEP524407 FUT524342:FUT524407 FKX524342:FKX524407 FBB524342:FBB524407 ERF524342:ERF524407 EHJ524342:EHJ524407 DXN524342:DXN524407 DNR524342:DNR524407 DDV524342:DDV524407 CTZ524342:CTZ524407 CKD524342:CKD524407 CAH524342:CAH524407 BQL524342:BQL524407 BGP524342:BGP524407 AWT524342:AWT524407 AMX524342:AMX524407 ADB524342:ADB524407 TF524342:TF524407 JJ524342:JJ524407 M524342:M524407 WVV458806:WVV458871 WLZ458806:WLZ458871 WCD458806:WCD458871 VSH458806:VSH458871 VIL458806:VIL458871 UYP458806:UYP458871 UOT458806:UOT458871 UEX458806:UEX458871 TVB458806:TVB458871 TLF458806:TLF458871 TBJ458806:TBJ458871 SRN458806:SRN458871 SHR458806:SHR458871 RXV458806:RXV458871 RNZ458806:RNZ458871 RED458806:RED458871 QUH458806:QUH458871 QKL458806:QKL458871 QAP458806:QAP458871 PQT458806:PQT458871 PGX458806:PGX458871 OXB458806:OXB458871 ONF458806:ONF458871 ODJ458806:ODJ458871 NTN458806:NTN458871 NJR458806:NJR458871 MZV458806:MZV458871 MPZ458806:MPZ458871 MGD458806:MGD458871 LWH458806:LWH458871 LML458806:LML458871 LCP458806:LCP458871 KST458806:KST458871 KIX458806:KIX458871 JZB458806:JZB458871 JPF458806:JPF458871 JFJ458806:JFJ458871 IVN458806:IVN458871 ILR458806:ILR458871 IBV458806:IBV458871 HRZ458806:HRZ458871 HID458806:HID458871 GYH458806:GYH458871 GOL458806:GOL458871 GEP458806:GEP458871 FUT458806:FUT458871 FKX458806:FKX458871 FBB458806:FBB458871 ERF458806:ERF458871 EHJ458806:EHJ458871 DXN458806:DXN458871 DNR458806:DNR458871 DDV458806:DDV458871 CTZ458806:CTZ458871 CKD458806:CKD458871 CAH458806:CAH458871 BQL458806:BQL458871 BGP458806:BGP458871 AWT458806:AWT458871 AMX458806:AMX458871 ADB458806:ADB458871 TF458806:TF458871 JJ458806:JJ458871 M458806:M458871 WVV393270:WVV393335 WLZ393270:WLZ393335 WCD393270:WCD393335 VSH393270:VSH393335 VIL393270:VIL393335 UYP393270:UYP393335 UOT393270:UOT393335 UEX393270:UEX393335 TVB393270:TVB393335 TLF393270:TLF393335 TBJ393270:TBJ393335 SRN393270:SRN393335 SHR393270:SHR393335 RXV393270:RXV393335 RNZ393270:RNZ393335 RED393270:RED393335 QUH393270:QUH393335 QKL393270:QKL393335 QAP393270:QAP393335 PQT393270:PQT393335 PGX393270:PGX393335 OXB393270:OXB393335 ONF393270:ONF393335 ODJ393270:ODJ393335 NTN393270:NTN393335 NJR393270:NJR393335 MZV393270:MZV393335 MPZ393270:MPZ393335 MGD393270:MGD393335 LWH393270:LWH393335 LML393270:LML393335 LCP393270:LCP393335 KST393270:KST393335 KIX393270:KIX393335 JZB393270:JZB393335 JPF393270:JPF393335 JFJ393270:JFJ393335 IVN393270:IVN393335 ILR393270:ILR393335 IBV393270:IBV393335 HRZ393270:HRZ393335 HID393270:HID393335 GYH393270:GYH393335 GOL393270:GOL393335 GEP393270:GEP393335 FUT393270:FUT393335 FKX393270:FKX393335 FBB393270:FBB393335 ERF393270:ERF393335 EHJ393270:EHJ393335 DXN393270:DXN393335 DNR393270:DNR393335 DDV393270:DDV393335 CTZ393270:CTZ393335 CKD393270:CKD393335 CAH393270:CAH393335 BQL393270:BQL393335 BGP393270:BGP393335 AWT393270:AWT393335 AMX393270:AMX393335 ADB393270:ADB393335 TF393270:TF393335 JJ393270:JJ393335 M393270:M393335 WVV327734:WVV327799 WLZ327734:WLZ327799 WCD327734:WCD327799 VSH327734:VSH327799 VIL327734:VIL327799 UYP327734:UYP327799 UOT327734:UOT327799 UEX327734:UEX327799 TVB327734:TVB327799 TLF327734:TLF327799 TBJ327734:TBJ327799 SRN327734:SRN327799 SHR327734:SHR327799 RXV327734:RXV327799 RNZ327734:RNZ327799 RED327734:RED327799 QUH327734:QUH327799 QKL327734:QKL327799 QAP327734:QAP327799 PQT327734:PQT327799 PGX327734:PGX327799 OXB327734:OXB327799 ONF327734:ONF327799 ODJ327734:ODJ327799 NTN327734:NTN327799 NJR327734:NJR327799 MZV327734:MZV327799 MPZ327734:MPZ327799 MGD327734:MGD327799 LWH327734:LWH327799 LML327734:LML327799 LCP327734:LCP327799 KST327734:KST327799 KIX327734:KIX327799 JZB327734:JZB327799 JPF327734:JPF327799 JFJ327734:JFJ327799 IVN327734:IVN327799 ILR327734:ILR327799 IBV327734:IBV327799 HRZ327734:HRZ327799 HID327734:HID327799 GYH327734:GYH327799 GOL327734:GOL327799 GEP327734:GEP327799 FUT327734:FUT327799 FKX327734:FKX327799 FBB327734:FBB327799 ERF327734:ERF327799 EHJ327734:EHJ327799 DXN327734:DXN327799 DNR327734:DNR327799 DDV327734:DDV327799 CTZ327734:CTZ327799 CKD327734:CKD327799 CAH327734:CAH327799 BQL327734:BQL327799 BGP327734:BGP327799 AWT327734:AWT327799 AMX327734:AMX327799 ADB327734:ADB327799 TF327734:TF327799 JJ327734:JJ327799 M327734:M327799 WVV262198:WVV262263 WLZ262198:WLZ262263 WCD262198:WCD262263 VSH262198:VSH262263 VIL262198:VIL262263 UYP262198:UYP262263 UOT262198:UOT262263 UEX262198:UEX262263 TVB262198:TVB262263 TLF262198:TLF262263 TBJ262198:TBJ262263 SRN262198:SRN262263 SHR262198:SHR262263 RXV262198:RXV262263 RNZ262198:RNZ262263 RED262198:RED262263 QUH262198:QUH262263 QKL262198:QKL262263 QAP262198:QAP262263 PQT262198:PQT262263 PGX262198:PGX262263 OXB262198:OXB262263 ONF262198:ONF262263 ODJ262198:ODJ262263 NTN262198:NTN262263 NJR262198:NJR262263 MZV262198:MZV262263 MPZ262198:MPZ262263 MGD262198:MGD262263 LWH262198:LWH262263 LML262198:LML262263 LCP262198:LCP262263 KST262198:KST262263 KIX262198:KIX262263 JZB262198:JZB262263 JPF262198:JPF262263 JFJ262198:JFJ262263 IVN262198:IVN262263 ILR262198:ILR262263 IBV262198:IBV262263 HRZ262198:HRZ262263 HID262198:HID262263 GYH262198:GYH262263 GOL262198:GOL262263 GEP262198:GEP262263 FUT262198:FUT262263 FKX262198:FKX262263 FBB262198:FBB262263 ERF262198:ERF262263 EHJ262198:EHJ262263 DXN262198:DXN262263 DNR262198:DNR262263 DDV262198:DDV262263 CTZ262198:CTZ262263 CKD262198:CKD262263 CAH262198:CAH262263 BQL262198:BQL262263 BGP262198:BGP262263 AWT262198:AWT262263 AMX262198:AMX262263 ADB262198:ADB262263 TF262198:TF262263 JJ262198:JJ262263 M262198:M262263 WVV196662:WVV196727 WLZ196662:WLZ196727 WCD196662:WCD196727 VSH196662:VSH196727 VIL196662:VIL196727 UYP196662:UYP196727 UOT196662:UOT196727 UEX196662:UEX196727 TVB196662:TVB196727 TLF196662:TLF196727 TBJ196662:TBJ196727 SRN196662:SRN196727 SHR196662:SHR196727 RXV196662:RXV196727 RNZ196662:RNZ196727 RED196662:RED196727 QUH196662:QUH196727 QKL196662:QKL196727 QAP196662:QAP196727 PQT196662:PQT196727 PGX196662:PGX196727 OXB196662:OXB196727 ONF196662:ONF196727 ODJ196662:ODJ196727 NTN196662:NTN196727 NJR196662:NJR196727 MZV196662:MZV196727 MPZ196662:MPZ196727 MGD196662:MGD196727 LWH196662:LWH196727 LML196662:LML196727 LCP196662:LCP196727 KST196662:KST196727 KIX196662:KIX196727 JZB196662:JZB196727 JPF196662:JPF196727 JFJ196662:JFJ196727 IVN196662:IVN196727 ILR196662:ILR196727 IBV196662:IBV196727 HRZ196662:HRZ196727 HID196662:HID196727 GYH196662:GYH196727 GOL196662:GOL196727 GEP196662:GEP196727 FUT196662:FUT196727 FKX196662:FKX196727 FBB196662:FBB196727 ERF196662:ERF196727 EHJ196662:EHJ196727 DXN196662:DXN196727 DNR196662:DNR196727 DDV196662:DDV196727 CTZ196662:CTZ196727 CKD196662:CKD196727 CAH196662:CAH196727 BQL196662:BQL196727 BGP196662:BGP196727 AWT196662:AWT196727 AMX196662:AMX196727 ADB196662:ADB196727 TF196662:TF196727 JJ196662:JJ196727 M196662:M196727 WVV131126:WVV131191 WLZ131126:WLZ131191 WCD131126:WCD131191 VSH131126:VSH131191 VIL131126:VIL131191 UYP131126:UYP131191 UOT131126:UOT131191 UEX131126:UEX131191 TVB131126:TVB131191 TLF131126:TLF131191 TBJ131126:TBJ131191 SRN131126:SRN131191 SHR131126:SHR131191 RXV131126:RXV131191 RNZ131126:RNZ131191 RED131126:RED131191 QUH131126:QUH131191 QKL131126:QKL131191 QAP131126:QAP131191 PQT131126:PQT131191 PGX131126:PGX131191 OXB131126:OXB131191 ONF131126:ONF131191 ODJ131126:ODJ131191 NTN131126:NTN131191 NJR131126:NJR131191 MZV131126:MZV131191 MPZ131126:MPZ131191 MGD131126:MGD131191 LWH131126:LWH131191 LML131126:LML131191 LCP131126:LCP131191 KST131126:KST131191 KIX131126:KIX131191 JZB131126:JZB131191 JPF131126:JPF131191 JFJ131126:JFJ131191 IVN131126:IVN131191 ILR131126:ILR131191 IBV131126:IBV131191 HRZ131126:HRZ131191 HID131126:HID131191 GYH131126:GYH131191 GOL131126:GOL131191 GEP131126:GEP131191 FUT131126:FUT131191 FKX131126:FKX131191 FBB131126:FBB131191 ERF131126:ERF131191 EHJ131126:EHJ131191 DXN131126:DXN131191 DNR131126:DNR131191 DDV131126:DDV131191 CTZ131126:CTZ131191 CKD131126:CKD131191 CAH131126:CAH131191 BQL131126:BQL131191 BGP131126:BGP131191 AWT131126:AWT131191 AMX131126:AMX131191 ADB131126:ADB131191 TF131126:TF131191 JJ131126:JJ131191 M131126:M131191 WVV65590:WVV65655 WLZ65590:WLZ65655 WCD65590:WCD65655 VSH65590:VSH65655 VIL65590:VIL65655 UYP65590:UYP65655 UOT65590:UOT65655 UEX65590:UEX65655 TVB65590:TVB65655 TLF65590:TLF65655 TBJ65590:TBJ65655 SRN65590:SRN65655 SHR65590:SHR65655 RXV65590:RXV65655 RNZ65590:RNZ65655 RED65590:RED65655 QUH65590:QUH65655 QKL65590:QKL65655 QAP65590:QAP65655 PQT65590:PQT65655 PGX65590:PGX65655 OXB65590:OXB65655 ONF65590:ONF65655 ODJ65590:ODJ65655 NTN65590:NTN65655 NJR65590:NJR65655 MZV65590:MZV65655 MPZ65590:MPZ65655 MGD65590:MGD65655 LWH65590:LWH65655 LML65590:LML65655 LCP65590:LCP65655 KST65590:KST65655 KIX65590:KIX65655 JZB65590:JZB65655 JPF65590:JPF65655 JFJ65590:JFJ65655 IVN65590:IVN65655 ILR65590:ILR65655 IBV65590:IBV65655 HRZ65590:HRZ65655 HID65590:HID65655 GYH65590:GYH65655 GOL65590:GOL65655 GEP65590:GEP65655 FUT65590:FUT65655 FKX65590:FKX65655 FBB65590:FBB65655 ERF65590:ERF65655 EHJ65590:EHJ65655 DXN65590:DXN65655 DNR65590:DNR65655 DDV65590:DDV65655 CTZ65590:CTZ65655 CKD65590:CKD65655 CAH65590:CAH65655 BQL65590:BQL65655 BGP65590:BGP65655 AWT65590:AWT65655 AMX65590:AMX65655 ADB65590:ADB65655 TF65590:TF65655" xr:uid="{06F861C0-1864-46A3-BE11-C490A83C0A54}">
      <formula1>$H$131:$H$134</formula1>
    </dataValidation>
    <dataValidation type="list" allowBlank="1" showInputMessage="1" showErrorMessage="1" sqref="N32" xr:uid="{48EB1955-9635-47AE-89CF-6A905B05F2DB}">
      <formula1>$H$94:$H$97</formula1>
    </dataValidation>
    <dataValidation type="list" allowBlank="1" showInputMessage="1" showErrorMessage="1" sqref="WVS52:WVS120 WLW52:WLW120 WCA52:WCA120 VSE52:VSE120 VII52:VII120 UYM52:UYM120 UOQ52:UOQ120 UEU52:UEU120 TUY52:TUY120 TLC52:TLC120 TBG52:TBG120 SRK52:SRK120 SHO52:SHO120 RXS52:RXS120 RNW52:RNW120 REA52:REA120 QUE52:QUE120 QKI52:QKI120 QAM52:QAM120 PQQ52:PQQ120 PGU52:PGU120 OWY52:OWY120 ONC52:ONC120 ODG52:ODG120 NTK52:NTK120 NJO52:NJO120 MZS52:MZS120 MPW52:MPW120 MGA52:MGA120 LWE52:LWE120 LMI52:LMI120 LCM52:LCM120 KSQ52:KSQ120 KIU52:KIU120 JYY52:JYY120 JPC52:JPC120 JFG52:JFG120 IVK52:IVK120 ILO52:ILO120 IBS52:IBS120 HRW52:HRW120 HIA52:HIA120 GYE52:GYE120 GOI52:GOI120 GEM52:GEM120 FUQ52:FUQ120 FKU52:FKU120 FAY52:FAY120 ERC52:ERC120 EHG52:EHG120 DXK52:DXK120 DNO52:DNO120 DDS52:DDS120 CTW52:CTW120 CKA52:CKA120 CAE52:CAE120 BQI52:BQI120 BGM52:BGM120 AWQ52:AWQ120 AMU52:AMU120 ACY52:ACY120 TC52:TC120 JG52:JG120" xr:uid="{E33C4D1E-AEF0-4138-821B-0186074E6C0D}">
      <formula1>$H$126:$H$129</formula1>
    </dataValidation>
    <dataValidation type="list" allowBlank="1" showInputMessage="1" showErrorMessage="1" sqref="WVV52:WVV120 WLZ52:WLZ120 WCD52:WCD120 VSH52:VSH120 VIL52:VIL120 UYP52:UYP120 UOT52:UOT120 UEX52:UEX120 TVB52:TVB120 TLF52:TLF120 TBJ52:TBJ120 SRN52:SRN120 SHR52:SHR120 RXV52:RXV120 RNZ52:RNZ120 RED52:RED120 QUH52:QUH120 QKL52:QKL120 QAP52:QAP120 PQT52:PQT120 PGX52:PGX120 OXB52:OXB120 ONF52:ONF120 ODJ52:ODJ120 NTN52:NTN120 NJR52:NJR120 MZV52:MZV120 MPZ52:MPZ120 MGD52:MGD120 LWH52:LWH120 LML52:LML120 LCP52:LCP120 KST52:KST120 KIX52:KIX120 JZB52:JZB120 JPF52:JPF120 JFJ52:JFJ120 IVN52:IVN120 ILR52:ILR120 IBV52:IBV120 HRZ52:HRZ120 HID52:HID120 GYH52:GYH120 GOL52:GOL120 GEP52:GEP120 FUT52:FUT120 FKX52:FKX120 FBB52:FBB120 ERF52:ERF120 EHJ52:EHJ120 DXN52:DXN120 DNR52:DNR120 DDV52:DDV120 CTZ52:CTZ120 CKD52:CKD120 CAH52:CAH120 BQL52:BQL120 BGP52:BGP120 AWT52:AWT120 AMX52:AMX120 ADB52:ADB120 TF52:TF120 JJ52:JJ120" xr:uid="{0B48BD16-68E3-43C5-A82F-8D7B0DC6EBA6}">
      <formula1>$H$132:$H$135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A9E0-D4D6-4B3C-B0E3-AF79F3C87EEC}">
  <sheetPr>
    <tabColor theme="9" tint="-0.249977111117893"/>
  </sheetPr>
  <dimension ref="A1:WWE138"/>
  <sheetViews>
    <sheetView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defaultColWidth="0" defaultRowHeight="12.5" zeroHeight="1" x14ac:dyDescent="0.25"/>
  <cols>
    <col min="1" max="1" width="17.1796875" style="81" customWidth="1"/>
    <col min="2" max="2" width="9.26953125" style="81" customWidth="1"/>
    <col min="3" max="3" width="19.26953125" style="81" customWidth="1"/>
    <col min="4" max="4" width="14.7265625" style="81" customWidth="1"/>
    <col min="5" max="5" width="28.7265625" style="81" customWidth="1"/>
    <col min="6" max="6" width="31.54296875" style="81" customWidth="1"/>
    <col min="7" max="7" width="59.26953125" style="81" customWidth="1"/>
    <col min="8" max="8" width="41.26953125" style="81" customWidth="1"/>
    <col min="9" max="9" width="17.26953125" style="81" customWidth="1"/>
    <col min="10" max="10" width="9.7265625" style="81" customWidth="1"/>
    <col min="11" max="11" width="35.1796875" style="81" hidden="1" customWidth="1"/>
    <col min="12" max="12" width="18.54296875" style="81" customWidth="1"/>
    <col min="13" max="13" width="17.1796875" style="81" customWidth="1"/>
    <col min="14" max="14" width="16.453125" style="81" customWidth="1"/>
    <col min="15" max="15" width="48" style="81" customWidth="1"/>
    <col min="16" max="16" width="2.54296875" style="81" customWidth="1"/>
    <col min="17" max="17" width="15.7265625" style="81" customWidth="1"/>
    <col min="18" max="18" width="22.7265625" style="81" customWidth="1"/>
    <col min="19" max="20" width="49.453125" style="81" customWidth="1"/>
    <col min="21" max="21" width="72.453125" style="81" customWidth="1"/>
    <col min="22" max="22" width="56.26953125" style="81" hidden="1" customWidth="1"/>
    <col min="23" max="23" width="58.453125" style="81" hidden="1" customWidth="1"/>
    <col min="24" max="24" width="2.54296875" style="81" hidden="1" customWidth="1"/>
    <col min="25" max="25" width="4.7265625" style="81" hidden="1" customWidth="1"/>
    <col min="26" max="26" width="2.81640625" style="81" hidden="1" customWidth="1"/>
    <col min="27" max="27" width="3.7265625" style="80" hidden="1" customWidth="1"/>
    <col min="28" max="28" width="28.26953125" style="81" hidden="1" customWidth="1"/>
    <col min="29" max="29" width="2" style="81" customWidth="1"/>
    <col min="30" max="257" width="18.7265625" style="81" hidden="1"/>
    <col min="258" max="258" width="11.26953125" style="81" hidden="1"/>
    <col min="259" max="259" width="7.26953125" style="81" hidden="1"/>
    <col min="260" max="260" width="18.453125" style="81" hidden="1"/>
    <col min="261" max="261" width="14.7265625" style="81" hidden="1"/>
    <col min="262" max="262" width="27.54296875" style="81" hidden="1"/>
    <col min="263" max="263" width="31.54296875" style="81" hidden="1"/>
    <col min="264" max="264" width="34.7265625" style="81" hidden="1"/>
    <col min="265" max="265" width="20.26953125" style="81" hidden="1"/>
    <col min="266" max="266" width="17.26953125" style="81" hidden="1"/>
    <col min="267" max="267" width="9.7265625" style="81" hidden="1"/>
    <col min="268" max="268" width="20.26953125" style="81" hidden="1"/>
    <col min="269" max="269" width="18.54296875" style="81" hidden="1"/>
    <col min="270" max="270" width="15.26953125" style="81" hidden="1"/>
    <col min="271" max="271" width="16.453125" style="81" hidden="1"/>
    <col min="272" max="272" width="48" style="81" hidden="1"/>
    <col min="273" max="273" width="5.26953125" style="81" hidden="1"/>
    <col min="274" max="274" width="15.7265625" style="81" hidden="1"/>
    <col min="275" max="275" width="21.26953125" style="81" hidden="1"/>
    <col min="276" max="276" width="49.453125" style="81" hidden="1"/>
    <col min="277" max="277" width="43" style="81" hidden="1"/>
    <col min="278" max="278" width="46.7265625" style="81" hidden="1"/>
    <col min="279" max="279" width="58.453125" style="81" hidden="1"/>
    <col min="280" max="513" width="18.7265625" style="81" hidden="1"/>
    <col min="514" max="514" width="11.26953125" style="81" hidden="1"/>
    <col min="515" max="515" width="7.26953125" style="81" hidden="1"/>
    <col min="516" max="516" width="18.453125" style="81" hidden="1"/>
    <col min="517" max="517" width="14.7265625" style="81" hidden="1"/>
    <col min="518" max="518" width="27.54296875" style="81" hidden="1"/>
    <col min="519" max="519" width="31.54296875" style="81" hidden="1"/>
    <col min="520" max="520" width="34.7265625" style="81" hidden="1"/>
    <col min="521" max="521" width="20.26953125" style="81" hidden="1"/>
    <col min="522" max="522" width="17.26953125" style="81" hidden="1"/>
    <col min="523" max="523" width="9.7265625" style="81" hidden="1"/>
    <col min="524" max="524" width="20.26953125" style="81" hidden="1"/>
    <col min="525" max="525" width="18.54296875" style="81" hidden="1"/>
    <col min="526" max="526" width="15.26953125" style="81" hidden="1"/>
    <col min="527" max="527" width="16.453125" style="81" hidden="1"/>
    <col min="528" max="528" width="48" style="81" hidden="1"/>
    <col min="529" max="529" width="5.26953125" style="81" hidden="1"/>
    <col min="530" max="530" width="15.7265625" style="81" hidden="1"/>
    <col min="531" max="531" width="21.26953125" style="81" hidden="1"/>
    <col min="532" max="532" width="49.453125" style="81" hidden="1"/>
    <col min="533" max="533" width="43" style="81" hidden="1"/>
    <col min="534" max="534" width="46.7265625" style="81" hidden="1"/>
    <col min="535" max="535" width="58.453125" style="81" hidden="1"/>
    <col min="536" max="769" width="18.7265625" style="81" hidden="1"/>
    <col min="770" max="770" width="11.26953125" style="81" hidden="1"/>
    <col min="771" max="771" width="7.26953125" style="81" hidden="1"/>
    <col min="772" max="772" width="18.453125" style="81" hidden="1"/>
    <col min="773" max="773" width="14.7265625" style="81" hidden="1"/>
    <col min="774" max="774" width="27.54296875" style="81" hidden="1"/>
    <col min="775" max="775" width="31.54296875" style="81" hidden="1"/>
    <col min="776" max="776" width="34.7265625" style="81" hidden="1"/>
    <col min="777" max="777" width="20.26953125" style="81" hidden="1"/>
    <col min="778" max="778" width="17.26953125" style="81" hidden="1"/>
    <col min="779" max="779" width="9.7265625" style="81" hidden="1"/>
    <col min="780" max="780" width="20.26953125" style="81" hidden="1"/>
    <col min="781" max="781" width="18.54296875" style="81" hidden="1"/>
    <col min="782" max="782" width="15.26953125" style="81" hidden="1"/>
    <col min="783" max="783" width="16.453125" style="81" hidden="1"/>
    <col min="784" max="784" width="48" style="81" hidden="1"/>
    <col min="785" max="785" width="5.26953125" style="81" hidden="1"/>
    <col min="786" max="786" width="15.7265625" style="81" hidden="1"/>
    <col min="787" max="787" width="21.26953125" style="81" hidden="1"/>
    <col min="788" max="788" width="49.453125" style="81" hidden="1"/>
    <col min="789" max="789" width="43" style="81" hidden="1"/>
    <col min="790" max="790" width="46.7265625" style="81" hidden="1"/>
    <col min="791" max="791" width="58.453125" style="81" hidden="1"/>
    <col min="792" max="1025" width="18.7265625" style="81" hidden="1"/>
    <col min="1026" max="1026" width="11.26953125" style="81" hidden="1"/>
    <col min="1027" max="1027" width="7.26953125" style="81" hidden="1"/>
    <col min="1028" max="1028" width="18.453125" style="81" hidden="1"/>
    <col min="1029" max="1029" width="14.7265625" style="81" hidden="1"/>
    <col min="1030" max="1030" width="27.54296875" style="81" hidden="1"/>
    <col min="1031" max="1031" width="31.54296875" style="81" hidden="1"/>
    <col min="1032" max="1032" width="34.7265625" style="81" hidden="1"/>
    <col min="1033" max="1033" width="20.26953125" style="81" hidden="1"/>
    <col min="1034" max="1034" width="17.26953125" style="81" hidden="1"/>
    <col min="1035" max="1035" width="9.7265625" style="81" hidden="1"/>
    <col min="1036" max="1036" width="20.26953125" style="81" hidden="1"/>
    <col min="1037" max="1037" width="18.54296875" style="81" hidden="1"/>
    <col min="1038" max="1038" width="15.26953125" style="81" hidden="1"/>
    <col min="1039" max="1039" width="16.453125" style="81" hidden="1"/>
    <col min="1040" max="1040" width="48" style="81" hidden="1"/>
    <col min="1041" max="1041" width="5.26953125" style="81" hidden="1"/>
    <col min="1042" max="1042" width="15.7265625" style="81" hidden="1"/>
    <col min="1043" max="1043" width="21.26953125" style="81" hidden="1"/>
    <col min="1044" max="1044" width="49.453125" style="81" hidden="1"/>
    <col min="1045" max="1045" width="43" style="81" hidden="1"/>
    <col min="1046" max="1046" width="46.7265625" style="81" hidden="1"/>
    <col min="1047" max="1047" width="58.453125" style="81" hidden="1"/>
    <col min="1048" max="1281" width="18.7265625" style="81" hidden="1"/>
    <col min="1282" max="1282" width="11.26953125" style="81" hidden="1"/>
    <col min="1283" max="1283" width="7.26953125" style="81" hidden="1"/>
    <col min="1284" max="1284" width="18.453125" style="81" hidden="1"/>
    <col min="1285" max="1285" width="14.7265625" style="81" hidden="1"/>
    <col min="1286" max="1286" width="27.54296875" style="81" hidden="1"/>
    <col min="1287" max="1287" width="31.54296875" style="81" hidden="1"/>
    <col min="1288" max="1288" width="34.7265625" style="81" hidden="1"/>
    <col min="1289" max="1289" width="20.26953125" style="81" hidden="1"/>
    <col min="1290" max="1290" width="17.26953125" style="81" hidden="1"/>
    <col min="1291" max="1291" width="9.7265625" style="81" hidden="1"/>
    <col min="1292" max="1292" width="20.26953125" style="81" hidden="1"/>
    <col min="1293" max="1293" width="18.54296875" style="81" hidden="1"/>
    <col min="1294" max="1294" width="15.26953125" style="81" hidden="1"/>
    <col min="1295" max="1295" width="16.453125" style="81" hidden="1"/>
    <col min="1296" max="1296" width="48" style="81" hidden="1"/>
    <col min="1297" max="1297" width="5.26953125" style="81" hidden="1"/>
    <col min="1298" max="1298" width="15.7265625" style="81" hidden="1"/>
    <col min="1299" max="1299" width="21.26953125" style="81" hidden="1"/>
    <col min="1300" max="1300" width="49.453125" style="81" hidden="1"/>
    <col min="1301" max="1301" width="43" style="81" hidden="1"/>
    <col min="1302" max="1302" width="46.7265625" style="81" hidden="1"/>
    <col min="1303" max="1303" width="58.453125" style="81" hidden="1"/>
    <col min="1304" max="1537" width="18.7265625" style="81" hidden="1"/>
    <col min="1538" max="1538" width="11.26953125" style="81" hidden="1"/>
    <col min="1539" max="1539" width="7.26953125" style="81" hidden="1"/>
    <col min="1540" max="1540" width="18.453125" style="81" hidden="1"/>
    <col min="1541" max="1541" width="14.7265625" style="81" hidden="1"/>
    <col min="1542" max="1542" width="27.54296875" style="81" hidden="1"/>
    <col min="1543" max="1543" width="31.54296875" style="81" hidden="1"/>
    <col min="1544" max="1544" width="34.7265625" style="81" hidden="1"/>
    <col min="1545" max="1545" width="20.26953125" style="81" hidden="1"/>
    <col min="1546" max="1546" width="17.26953125" style="81" hidden="1"/>
    <col min="1547" max="1547" width="9.7265625" style="81" hidden="1"/>
    <col min="1548" max="1548" width="20.26953125" style="81" hidden="1"/>
    <col min="1549" max="1549" width="18.54296875" style="81" hidden="1"/>
    <col min="1550" max="1550" width="15.26953125" style="81" hidden="1"/>
    <col min="1551" max="1551" width="16.453125" style="81" hidden="1"/>
    <col min="1552" max="1552" width="48" style="81" hidden="1"/>
    <col min="1553" max="1553" width="5.26953125" style="81" hidden="1"/>
    <col min="1554" max="1554" width="15.7265625" style="81" hidden="1"/>
    <col min="1555" max="1555" width="21.26953125" style="81" hidden="1"/>
    <col min="1556" max="1556" width="49.453125" style="81" hidden="1"/>
    <col min="1557" max="1557" width="43" style="81" hidden="1"/>
    <col min="1558" max="1558" width="46.7265625" style="81" hidden="1"/>
    <col min="1559" max="1559" width="58.453125" style="81" hidden="1"/>
    <col min="1560" max="1793" width="18.7265625" style="81" hidden="1"/>
    <col min="1794" max="1794" width="11.26953125" style="81" hidden="1"/>
    <col min="1795" max="1795" width="7.26953125" style="81" hidden="1"/>
    <col min="1796" max="1796" width="18.453125" style="81" hidden="1"/>
    <col min="1797" max="1797" width="14.7265625" style="81" hidden="1"/>
    <col min="1798" max="1798" width="27.54296875" style="81" hidden="1"/>
    <col min="1799" max="1799" width="31.54296875" style="81" hidden="1"/>
    <col min="1800" max="1800" width="34.7265625" style="81" hidden="1"/>
    <col min="1801" max="1801" width="20.26953125" style="81" hidden="1"/>
    <col min="1802" max="1802" width="17.26953125" style="81" hidden="1"/>
    <col min="1803" max="1803" width="9.7265625" style="81" hidden="1"/>
    <col min="1804" max="1804" width="20.26953125" style="81" hidden="1"/>
    <col min="1805" max="1805" width="18.54296875" style="81" hidden="1"/>
    <col min="1806" max="1806" width="15.26953125" style="81" hidden="1"/>
    <col min="1807" max="1807" width="16.453125" style="81" hidden="1"/>
    <col min="1808" max="1808" width="48" style="81" hidden="1"/>
    <col min="1809" max="1809" width="5.26953125" style="81" hidden="1"/>
    <col min="1810" max="1810" width="15.7265625" style="81" hidden="1"/>
    <col min="1811" max="1811" width="21.26953125" style="81" hidden="1"/>
    <col min="1812" max="1812" width="49.453125" style="81" hidden="1"/>
    <col min="1813" max="1813" width="43" style="81" hidden="1"/>
    <col min="1814" max="1814" width="46.7265625" style="81" hidden="1"/>
    <col min="1815" max="1815" width="58.453125" style="81" hidden="1"/>
    <col min="1816" max="2049" width="18.7265625" style="81" hidden="1"/>
    <col min="2050" max="2050" width="11.26953125" style="81" hidden="1"/>
    <col min="2051" max="2051" width="7.26953125" style="81" hidden="1"/>
    <col min="2052" max="2052" width="18.453125" style="81" hidden="1"/>
    <col min="2053" max="2053" width="14.7265625" style="81" hidden="1"/>
    <col min="2054" max="2054" width="27.54296875" style="81" hidden="1"/>
    <col min="2055" max="2055" width="31.54296875" style="81" hidden="1"/>
    <col min="2056" max="2056" width="34.7265625" style="81" hidden="1"/>
    <col min="2057" max="2057" width="20.26953125" style="81" hidden="1"/>
    <col min="2058" max="2058" width="17.26953125" style="81" hidden="1"/>
    <col min="2059" max="2059" width="9.7265625" style="81" hidden="1"/>
    <col min="2060" max="2060" width="20.26953125" style="81" hidden="1"/>
    <col min="2061" max="2061" width="18.54296875" style="81" hidden="1"/>
    <col min="2062" max="2062" width="15.26953125" style="81" hidden="1"/>
    <col min="2063" max="2063" width="16.453125" style="81" hidden="1"/>
    <col min="2064" max="2064" width="48" style="81" hidden="1"/>
    <col min="2065" max="2065" width="5.26953125" style="81" hidden="1"/>
    <col min="2066" max="2066" width="15.7265625" style="81" hidden="1"/>
    <col min="2067" max="2067" width="21.26953125" style="81" hidden="1"/>
    <col min="2068" max="2068" width="49.453125" style="81" hidden="1"/>
    <col min="2069" max="2069" width="43" style="81" hidden="1"/>
    <col min="2070" max="2070" width="46.7265625" style="81" hidden="1"/>
    <col min="2071" max="2071" width="58.453125" style="81" hidden="1"/>
    <col min="2072" max="2305" width="18.7265625" style="81" hidden="1"/>
    <col min="2306" max="2306" width="11.26953125" style="81" hidden="1"/>
    <col min="2307" max="2307" width="7.26953125" style="81" hidden="1"/>
    <col min="2308" max="2308" width="18.453125" style="81" hidden="1"/>
    <col min="2309" max="2309" width="14.7265625" style="81" hidden="1"/>
    <col min="2310" max="2310" width="27.54296875" style="81" hidden="1"/>
    <col min="2311" max="2311" width="31.54296875" style="81" hidden="1"/>
    <col min="2312" max="2312" width="34.7265625" style="81" hidden="1"/>
    <col min="2313" max="2313" width="20.26953125" style="81" hidden="1"/>
    <col min="2314" max="2314" width="17.26953125" style="81" hidden="1"/>
    <col min="2315" max="2315" width="9.7265625" style="81" hidden="1"/>
    <col min="2316" max="2316" width="20.26953125" style="81" hidden="1"/>
    <col min="2317" max="2317" width="18.54296875" style="81" hidden="1"/>
    <col min="2318" max="2318" width="15.26953125" style="81" hidden="1"/>
    <col min="2319" max="2319" width="16.453125" style="81" hidden="1"/>
    <col min="2320" max="2320" width="48" style="81" hidden="1"/>
    <col min="2321" max="2321" width="5.26953125" style="81" hidden="1"/>
    <col min="2322" max="2322" width="15.7265625" style="81" hidden="1"/>
    <col min="2323" max="2323" width="21.26953125" style="81" hidden="1"/>
    <col min="2324" max="2324" width="49.453125" style="81" hidden="1"/>
    <col min="2325" max="2325" width="43" style="81" hidden="1"/>
    <col min="2326" max="2326" width="46.7265625" style="81" hidden="1"/>
    <col min="2327" max="2327" width="58.453125" style="81" hidden="1"/>
    <col min="2328" max="2561" width="18.7265625" style="81" hidden="1"/>
    <col min="2562" max="2562" width="11.26953125" style="81" hidden="1"/>
    <col min="2563" max="2563" width="7.26953125" style="81" hidden="1"/>
    <col min="2564" max="2564" width="18.453125" style="81" hidden="1"/>
    <col min="2565" max="2565" width="14.7265625" style="81" hidden="1"/>
    <col min="2566" max="2566" width="27.54296875" style="81" hidden="1"/>
    <col min="2567" max="2567" width="31.54296875" style="81" hidden="1"/>
    <col min="2568" max="2568" width="34.7265625" style="81" hidden="1"/>
    <col min="2569" max="2569" width="20.26953125" style="81" hidden="1"/>
    <col min="2570" max="2570" width="17.26953125" style="81" hidden="1"/>
    <col min="2571" max="2571" width="9.7265625" style="81" hidden="1"/>
    <col min="2572" max="2572" width="20.26953125" style="81" hidden="1"/>
    <col min="2573" max="2573" width="18.54296875" style="81" hidden="1"/>
    <col min="2574" max="2574" width="15.26953125" style="81" hidden="1"/>
    <col min="2575" max="2575" width="16.453125" style="81" hidden="1"/>
    <col min="2576" max="2576" width="48" style="81" hidden="1"/>
    <col min="2577" max="2577" width="5.26953125" style="81" hidden="1"/>
    <col min="2578" max="2578" width="15.7265625" style="81" hidden="1"/>
    <col min="2579" max="2579" width="21.26953125" style="81" hidden="1"/>
    <col min="2580" max="2580" width="49.453125" style="81" hidden="1"/>
    <col min="2581" max="2581" width="43" style="81" hidden="1"/>
    <col min="2582" max="2582" width="46.7265625" style="81" hidden="1"/>
    <col min="2583" max="2583" width="58.453125" style="81" hidden="1"/>
    <col min="2584" max="2817" width="18.7265625" style="81" hidden="1"/>
    <col min="2818" max="2818" width="11.26953125" style="81" hidden="1"/>
    <col min="2819" max="2819" width="7.26953125" style="81" hidden="1"/>
    <col min="2820" max="2820" width="18.453125" style="81" hidden="1"/>
    <col min="2821" max="2821" width="14.7265625" style="81" hidden="1"/>
    <col min="2822" max="2822" width="27.54296875" style="81" hidden="1"/>
    <col min="2823" max="2823" width="31.54296875" style="81" hidden="1"/>
    <col min="2824" max="2824" width="34.7265625" style="81" hidden="1"/>
    <col min="2825" max="2825" width="20.26953125" style="81" hidden="1"/>
    <col min="2826" max="2826" width="17.26953125" style="81" hidden="1"/>
    <col min="2827" max="2827" width="9.7265625" style="81" hidden="1"/>
    <col min="2828" max="2828" width="20.26953125" style="81" hidden="1"/>
    <col min="2829" max="2829" width="18.54296875" style="81" hidden="1"/>
    <col min="2830" max="2830" width="15.26953125" style="81" hidden="1"/>
    <col min="2831" max="2831" width="16.453125" style="81" hidden="1"/>
    <col min="2832" max="2832" width="48" style="81" hidden="1"/>
    <col min="2833" max="2833" width="5.26953125" style="81" hidden="1"/>
    <col min="2834" max="2834" width="15.7265625" style="81" hidden="1"/>
    <col min="2835" max="2835" width="21.26953125" style="81" hidden="1"/>
    <col min="2836" max="2836" width="49.453125" style="81" hidden="1"/>
    <col min="2837" max="2837" width="43" style="81" hidden="1"/>
    <col min="2838" max="2838" width="46.7265625" style="81" hidden="1"/>
    <col min="2839" max="2839" width="58.453125" style="81" hidden="1"/>
    <col min="2840" max="3073" width="18.7265625" style="81" hidden="1"/>
    <col min="3074" max="3074" width="11.26953125" style="81" hidden="1"/>
    <col min="3075" max="3075" width="7.26953125" style="81" hidden="1"/>
    <col min="3076" max="3076" width="18.453125" style="81" hidden="1"/>
    <col min="3077" max="3077" width="14.7265625" style="81" hidden="1"/>
    <col min="3078" max="3078" width="27.54296875" style="81" hidden="1"/>
    <col min="3079" max="3079" width="31.54296875" style="81" hidden="1"/>
    <col min="3080" max="3080" width="34.7265625" style="81" hidden="1"/>
    <col min="3081" max="3081" width="20.26953125" style="81" hidden="1"/>
    <col min="3082" max="3082" width="17.26953125" style="81" hidden="1"/>
    <col min="3083" max="3083" width="9.7265625" style="81" hidden="1"/>
    <col min="3084" max="3084" width="20.26953125" style="81" hidden="1"/>
    <col min="3085" max="3085" width="18.54296875" style="81" hidden="1"/>
    <col min="3086" max="3086" width="15.26953125" style="81" hidden="1"/>
    <col min="3087" max="3087" width="16.453125" style="81" hidden="1"/>
    <col min="3088" max="3088" width="48" style="81" hidden="1"/>
    <col min="3089" max="3089" width="5.26953125" style="81" hidden="1"/>
    <col min="3090" max="3090" width="15.7265625" style="81" hidden="1"/>
    <col min="3091" max="3091" width="21.26953125" style="81" hidden="1"/>
    <col min="3092" max="3092" width="49.453125" style="81" hidden="1"/>
    <col min="3093" max="3093" width="43" style="81" hidden="1"/>
    <col min="3094" max="3094" width="46.7265625" style="81" hidden="1"/>
    <col min="3095" max="3095" width="58.453125" style="81" hidden="1"/>
    <col min="3096" max="3329" width="18.7265625" style="81" hidden="1"/>
    <col min="3330" max="3330" width="11.26953125" style="81" hidden="1"/>
    <col min="3331" max="3331" width="7.26953125" style="81" hidden="1"/>
    <col min="3332" max="3332" width="18.453125" style="81" hidden="1"/>
    <col min="3333" max="3333" width="14.7265625" style="81" hidden="1"/>
    <col min="3334" max="3334" width="27.54296875" style="81" hidden="1"/>
    <col min="3335" max="3335" width="31.54296875" style="81" hidden="1"/>
    <col min="3336" max="3336" width="34.7265625" style="81" hidden="1"/>
    <col min="3337" max="3337" width="20.26953125" style="81" hidden="1"/>
    <col min="3338" max="3338" width="17.26953125" style="81" hidden="1"/>
    <col min="3339" max="3339" width="9.7265625" style="81" hidden="1"/>
    <col min="3340" max="3340" width="20.26953125" style="81" hidden="1"/>
    <col min="3341" max="3341" width="18.54296875" style="81" hidden="1"/>
    <col min="3342" max="3342" width="15.26953125" style="81" hidden="1"/>
    <col min="3343" max="3343" width="16.453125" style="81" hidden="1"/>
    <col min="3344" max="3344" width="48" style="81" hidden="1"/>
    <col min="3345" max="3345" width="5.26953125" style="81" hidden="1"/>
    <col min="3346" max="3346" width="15.7265625" style="81" hidden="1"/>
    <col min="3347" max="3347" width="21.26953125" style="81" hidden="1"/>
    <col min="3348" max="3348" width="49.453125" style="81" hidden="1"/>
    <col min="3349" max="3349" width="43" style="81" hidden="1"/>
    <col min="3350" max="3350" width="46.7265625" style="81" hidden="1"/>
    <col min="3351" max="3351" width="58.453125" style="81" hidden="1"/>
    <col min="3352" max="3585" width="18.7265625" style="81" hidden="1"/>
    <col min="3586" max="3586" width="11.26953125" style="81" hidden="1"/>
    <col min="3587" max="3587" width="7.26953125" style="81" hidden="1"/>
    <col min="3588" max="3588" width="18.453125" style="81" hidden="1"/>
    <col min="3589" max="3589" width="14.7265625" style="81" hidden="1"/>
    <col min="3590" max="3590" width="27.54296875" style="81" hidden="1"/>
    <col min="3591" max="3591" width="31.54296875" style="81" hidden="1"/>
    <col min="3592" max="3592" width="34.7265625" style="81" hidden="1"/>
    <col min="3593" max="3593" width="20.26953125" style="81" hidden="1"/>
    <col min="3594" max="3594" width="17.26953125" style="81" hidden="1"/>
    <col min="3595" max="3595" width="9.7265625" style="81" hidden="1"/>
    <col min="3596" max="3596" width="20.26953125" style="81" hidden="1"/>
    <col min="3597" max="3597" width="18.54296875" style="81" hidden="1"/>
    <col min="3598" max="3598" width="15.26953125" style="81" hidden="1"/>
    <col min="3599" max="3599" width="16.453125" style="81" hidden="1"/>
    <col min="3600" max="3600" width="48" style="81" hidden="1"/>
    <col min="3601" max="3601" width="5.26953125" style="81" hidden="1"/>
    <col min="3602" max="3602" width="15.7265625" style="81" hidden="1"/>
    <col min="3603" max="3603" width="21.26953125" style="81" hidden="1"/>
    <col min="3604" max="3604" width="49.453125" style="81" hidden="1"/>
    <col min="3605" max="3605" width="43" style="81" hidden="1"/>
    <col min="3606" max="3606" width="46.7265625" style="81" hidden="1"/>
    <col min="3607" max="3607" width="58.453125" style="81" hidden="1"/>
    <col min="3608" max="3841" width="18.7265625" style="81" hidden="1"/>
    <col min="3842" max="3842" width="11.26953125" style="81" hidden="1"/>
    <col min="3843" max="3843" width="7.26953125" style="81" hidden="1"/>
    <col min="3844" max="3844" width="18.453125" style="81" hidden="1"/>
    <col min="3845" max="3845" width="14.7265625" style="81" hidden="1"/>
    <col min="3846" max="3846" width="27.54296875" style="81" hidden="1"/>
    <col min="3847" max="3847" width="31.54296875" style="81" hidden="1"/>
    <col min="3848" max="3848" width="34.7265625" style="81" hidden="1"/>
    <col min="3849" max="3849" width="20.26953125" style="81" hidden="1"/>
    <col min="3850" max="3850" width="17.26953125" style="81" hidden="1"/>
    <col min="3851" max="3851" width="9.7265625" style="81" hidden="1"/>
    <col min="3852" max="3852" width="20.26953125" style="81" hidden="1"/>
    <col min="3853" max="3853" width="18.54296875" style="81" hidden="1"/>
    <col min="3854" max="3854" width="15.26953125" style="81" hidden="1"/>
    <col min="3855" max="3855" width="16.453125" style="81" hidden="1"/>
    <col min="3856" max="3856" width="48" style="81" hidden="1"/>
    <col min="3857" max="3857" width="5.26953125" style="81" hidden="1"/>
    <col min="3858" max="3858" width="15.7265625" style="81" hidden="1"/>
    <col min="3859" max="3859" width="21.26953125" style="81" hidden="1"/>
    <col min="3860" max="3860" width="49.453125" style="81" hidden="1"/>
    <col min="3861" max="3861" width="43" style="81" hidden="1"/>
    <col min="3862" max="3862" width="46.7265625" style="81" hidden="1"/>
    <col min="3863" max="3863" width="58.453125" style="81" hidden="1"/>
    <col min="3864" max="4097" width="18.7265625" style="81" hidden="1"/>
    <col min="4098" max="4098" width="11.26953125" style="81" hidden="1"/>
    <col min="4099" max="4099" width="7.26953125" style="81" hidden="1"/>
    <col min="4100" max="4100" width="18.453125" style="81" hidden="1"/>
    <col min="4101" max="4101" width="14.7265625" style="81" hidden="1"/>
    <col min="4102" max="4102" width="27.54296875" style="81" hidden="1"/>
    <col min="4103" max="4103" width="31.54296875" style="81" hidden="1"/>
    <col min="4104" max="4104" width="34.7265625" style="81" hidden="1"/>
    <col min="4105" max="4105" width="20.26953125" style="81" hidden="1"/>
    <col min="4106" max="4106" width="17.26953125" style="81" hidden="1"/>
    <col min="4107" max="4107" width="9.7265625" style="81" hidden="1"/>
    <col min="4108" max="4108" width="20.26953125" style="81" hidden="1"/>
    <col min="4109" max="4109" width="18.54296875" style="81" hidden="1"/>
    <col min="4110" max="4110" width="15.26953125" style="81" hidden="1"/>
    <col min="4111" max="4111" width="16.453125" style="81" hidden="1"/>
    <col min="4112" max="4112" width="48" style="81" hidden="1"/>
    <col min="4113" max="4113" width="5.26953125" style="81" hidden="1"/>
    <col min="4114" max="4114" width="15.7265625" style="81" hidden="1"/>
    <col min="4115" max="4115" width="21.26953125" style="81" hidden="1"/>
    <col min="4116" max="4116" width="49.453125" style="81" hidden="1"/>
    <col min="4117" max="4117" width="43" style="81" hidden="1"/>
    <col min="4118" max="4118" width="46.7265625" style="81" hidden="1"/>
    <col min="4119" max="4119" width="58.453125" style="81" hidden="1"/>
    <col min="4120" max="4353" width="18.7265625" style="81" hidden="1"/>
    <col min="4354" max="4354" width="11.26953125" style="81" hidden="1"/>
    <col min="4355" max="4355" width="7.26953125" style="81" hidden="1"/>
    <col min="4356" max="4356" width="18.453125" style="81" hidden="1"/>
    <col min="4357" max="4357" width="14.7265625" style="81" hidden="1"/>
    <col min="4358" max="4358" width="27.54296875" style="81" hidden="1"/>
    <col min="4359" max="4359" width="31.54296875" style="81" hidden="1"/>
    <col min="4360" max="4360" width="34.7265625" style="81" hidden="1"/>
    <col min="4361" max="4361" width="20.26953125" style="81" hidden="1"/>
    <col min="4362" max="4362" width="17.26953125" style="81" hidden="1"/>
    <col min="4363" max="4363" width="9.7265625" style="81" hidden="1"/>
    <col min="4364" max="4364" width="20.26953125" style="81" hidden="1"/>
    <col min="4365" max="4365" width="18.54296875" style="81" hidden="1"/>
    <col min="4366" max="4366" width="15.26953125" style="81" hidden="1"/>
    <col min="4367" max="4367" width="16.453125" style="81" hidden="1"/>
    <col min="4368" max="4368" width="48" style="81" hidden="1"/>
    <col min="4369" max="4369" width="5.26953125" style="81" hidden="1"/>
    <col min="4370" max="4370" width="15.7265625" style="81" hidden="1"/>
    <col min="4371" max="4371" width="21.26953125" style="81" hidden="1"/>
    <col min="4372" max="4372" width="49.453125" style="81" hidden="1"/>
    <col min="4373" max="4373" width="43" style="81" hidden="1"/>
    <col min="4374" max="4374" width="46.7265625" style="81" hidden="1"/>
    <col min="4375" max="4375" width="58.453125" style="81" hidden="1"/>
    <col min="4376" max="4609" width="18.7265625" style="81" hidden="1"/>
    <col min="4610" max="4610" width="11.26953125" style="81" hidden="1"/>
    <col min="4611" max="4611" width="7.26953125" style="81" hidden="1"/>
    <col min="4612" max="4612" width="18.453125" style="81" hidden="1"/>
    <col min="4613" max="4613" width="14.7265625" style="81" hidden="1"/>
    <col min="4614" max="4614" width="27.54296875" style="81" hidden="1"/>
    <col min="4615" max="4615" width="31.54296875" style="81" hidden="1"/>
    <col min="4616" max="4616" width="34.7265625" style="81" hidden="1"/>
    <col min="4617" max="4617" width="20.26953125" style="81" hidden="1"/>
    <col min="4618" max="4618" width="17.26953125" style="81" hidden="1"/>
    <col min="4619" max="4619" width="9.7265625" style="81" hidden="1"/>
    <col min="4620" max="4620" width="20.26953125" style="81" hidden="1"/>
    <col min="4621" max="4621" width="18.54296875" style="81" hidden="1"/>
    <col min="4622" max="4622" width="15.26953125" style="81" hidden="1"/>
    <col min="4623" max="4623" width="16.453125" style="81" hidden="1"/>
    <col min="4624" max="4624" width="48" style="81" hidden="1"/>
    <col min="4625" max="4625" width="5.26953125" style="81" hidden="1"/>
    <col min="4626" max="4626" width="15.7265625" style="81" hidden="1"/>
    <col min="4627" max="4627" width="21.26953125" style="81" hidden="1"/>
    <col min="4628" max="4628" width="49.453125" style="81" hidden="1"/>
    <col min="4629" max="4629" width="43" style="81" hidden="1"/>
    <col min="4630" max="4630" width="46.7265625" style="81" hidden="1"/>
    <col min="4631" max="4631" width="58.453125" style="81" hidden="1"/>
    <col min="4632" max="4865" width="18.7265625" style="81" hidden="1"/>
    <col min="4866" max="4866" width="11.26953125" style="81" hidden="1"/>
    <col min="4867" max="4867" width="7.26953125" style="81" hidden="1"/>
    <col min="4868" max="4868" width="18.453125" style="81" hidden="1"/>
    <col min="4869" max="4869" width="14.7265625" style="81" hidden="1"/>
    <col min="4870" max="4870" width="27.54296875" style="81" hidden="1"/>
    <col min="4871" max="4871" width="31.54296875" style="81" hidden="1"/>
    <col min="4872" max="4872" width="34.7265625" style="81" hidden="1"/>
    <col min="4873" max="4873" width="20.26953125" style="81" hidden="1"/>
    <col min="4874" max="4874" width="17.26953125" style="81" hidden="1"/>
    <col min="4875" max="4875" width="9.7265625" style="81" hidden="1"/>
    <col min="4876" max="4876" width="20.26953125" style="81" hidden="1"/>
    <col min="4877" max="4877" width="18.54296875" style="81" hidden="1"/>
    <col min="4878" max="4878" width="15.26953125" style="81" hidden="1"/>
    <col min="4879" max="4879" width="16.453125" style="81" hidden="1"/>
    <col min="4880" max="4880" width="48" style="81" hidden="1"/>
    <col min="4881" max="4881" width="5.26953125" style="81" hidden="1"/>
    <col min="4882" max="4882" width="15.7265625" style="81" hidden="1"/>
    <col min="4883" max="4883" width="21.26953125" style="81" hidden="1"/>
    <col min="4884" max="4884" width="49.453125" style="81" hidden="1"/>
    <col min="4885" max="4885" width="43" style="81" hidden="1"/>
    <col min="4886" max="4886" width="46.7265625" style="81" hidden="1"/>
    <col min="4887" max="4887" width="58.453125" style="81" hidden="1"/>
    <col min="4888" max="5121" width="18.7265625" style="81" hidden="1"/>
    <col min="5122" max="5122" width="11.26953125" style="81" hidden="1"/>
    <col min="5123" max="5123" width="7.26953125" style="81" hidden="1"/>
    <col min="5124" max="5124" width="18.453125" style="81" hidden="1"/>
    <col min="5125" max="5125" width="14.7265625" style="81" hidden="1"/>
    <col min="5126" max="5126" width="27.54296875" style="81" hidden="1"/>
    <col min="5127" max="5127" width="31.54296875" style="81" hidden="1"/>
    <col min="5128" max="5128" width="34.7265625" style="81" hidden="1"/>
    <col min="5129" max="5129" width="20.26953125" style="81" hidden="1"/>
    <col min="5130" max="5130" width="17.26953125" style="81" hidden="1"/>
    <col min="5131" max="5131" width="9.7265625" style="81" hidden="1"/>
    <col min="5132" max="5132" width="20.26953125" style="81" hidden="1"/>
    <col min="5133" max="5133" width="18.54296875" style="81" hidden="1"/>
    <col min="5134" max="5134" width="15.26953125" style="81" hidden="1"/>
    <col min="5135" max="5135" width="16.453125" style="81" hidden="1"/>
    <col min="5136" max="5136" width="48" style="81" hidden="1"/>
    <col min="5137" max="5137" width="5.26953125" style="81" hidden="1"/>
    <col min="5138" max="5138" width="15.7265625" style="81" hidden="1"/>
    <col min="5139" max="5139" width="21.26953125" style="81" hidden="1"/>
    <col min="5140" max="5140" width="49.453125" style="81" hidden="1"/>
    <col min="5141" max="5141" width="43" style="81" hidden="1"/>
    <col min="5142" max="5142" width="46.7265625" style="81" hidden="1"/>
    <col min="5143" max="5143" width="58.453125" style="81" hidden="1"/>
    <col min="5144" max="5377" width="18.7265625" style="81" hidden="1"/>
    <col min="5378" max="5378" width="11.26953125" style="81" hidden="1"/>
    <col min="5379" max="5379" width="7.26953125" style="81" hidden="1"/>
    <col min="5380" max="5380" width="18.453125" style="81" hidden="1"/>
    <col min="5381" max="5381" width="14.7265625" style="81" hidden="1"/>
    <col min="5382" max="5382" width="27.54296875" style="81" hidden="1"/>
    <col min="5383" max="5383" width="31.54296875" style="81" hidden="1"/>
    <col min="5384" max="5384" width="34.7265625" style="81" hidden="1"/>
    <col min="5385" max="5385" width="20.26953125" style="81" hidden="1"/>
    <col min="5386" max="5386" width="17.26953125" style="81" hidden="1"/>
    <col min="5387" max="5387" width="9.7265625" style="81" hidden="1"/>
    <col min="5388" max="5388" width="20.26953125" style="81" hidden="1"/>
    <col min="5389" max="5389" width="18.54296875" style="81" hidden="1"/>
    <col min="5390" max="5390" width="15.26953125" style="81" hidden="1"/>
    <col min="5391" max="5391" width="16.453125" style="81" hidden="1"/>
    <col min="5392" max="5392" width="48" style="81" hidden="1"/>
    <col min="5393" max="5393" width="5.26953125" style="81" hidden="1"/>
    <col min="5394" max="5394" width="15.7265625" style="81" hidden="1"/>
    <col min="5395" max="5395" width="21.26953125" style="81" hidden="1"/>
    <col min="5396" max="5396" width="49.453125" style="81" hidden="1"/>
    <col min="5397" max="5397" width="43" style="81" hidden="1"/>
    <col min="5398" max="5398" width="46.7265625" style="81" hidden="1"/>
    <col min="5399" max="5399" width="58.453125" style="81" hidden="1"/>
    <col min="5400" max="5633" width="18.7265625" style="81" hidden="1"/>
    <col min="5634" max="5634" width="11.26953125" style="81" hidden="1"/>
    <col min="5635" max="5635" width="7.26953125" style="81" hidden="1"/>
    <col min="5636" max="5636" width="18.453125" style="81" hidden="1"/>
    <col min="5637" max="5637" width="14.7265625" style="81" hidden="1"/>
    <col min="5638" max="5638" width="27.54296875" style="81" hidden="1"/>
    <col min="5639" max="5639" width="31.54296875" style="81" hidden="1"/>
    <col min="5640" max="5640" width="34.7265625" style="81" hidden="1"/>
    <col min="5641" max="5641" width="20.26953125" style="81" hidden="1"/>
    <col min="5642" max="5642" width="17.26953125" style="81" hidden="1"/>
    <col min="5643" max="5643" width="9.7265625" style="81" hidden="1"/>
    <col min="5644" max="5644" width="20.26953125" style="81" hidden="1"/>
    <col min="5645" max="5645" width="18.54296875" style="81" hidden="1"/>
    <col min="5646" max="5646" width="15.26953125" style="81" hidden="1"/>
    <col min="5647" max="5647" width="16.453125" style="81" hidden="1"/>
    <col min="5648" max="5648" width="48" style="81" hidden="1"/>
    <col min="5649" max="5649" width="5.26953125" style="81" hidden="1"/>
    <col min="5650" max="5650" width="15.7265625" style="81" hidden="1"/>
    <col min="5651" max="5651" width="21.26953125" style="81" hidden="1"/>
    <col min="5652" max="5652" width="49.453125" style="81" hidden="1"/>
    <col min="5653" max="5653" width="43" style="81" hidden="1"/>
    <col min="5654" max="5654" width="46.7265625" style="81" hidden="1"/>
    <col min="5655" max="5655" width="58.453125" style="81" hidden="1"/>
    <col min="5656" max="5889" width="18.7265625" style="81" hidden="1"/>
    <col min="5890" max="5890" width="11.26953125" style="81" hidden="1"/>
    <col min="5891" max="5891" width="7.26953125" style="81" hidden="1"/>
    <col min="5892" max="5892" width="18.453125" style="81" hidden="1"/>
    <col min="5893" max="5893" width="14.7265625" style="81" hidden="1"/>
    <col min="5894" max="5894" width="27.54296875" style="81" hidden="1"/>
    <col min="5895" max="5895" width="31.54296875" style="81" hidden="1"/>
    <col min="5896" max="5896" width="34.7265625" style="81" hidden="1"/>
    <col min="5897" max="5897" width="20.26953125" style="81" hidden="1"/>
    <col min="5898" max="5898" width="17.26953125" style="81" hidden="1"/>
    <col min="5899" max="5899" width="9.7265625" style="81" hidden="1"/>
    <col min="5900" max="5900" width="20.26953125" style="81" hidden="1"/>
    <col min="5901" max="5901" width="18.54296875" style="81" hidden="1"/>
    <col min="5902" max="5902" width="15.26953125" style="81" hidden="1"/>
    <col min="5903" max="5903" width="16.453125" style="81" hidden="1"/>
    <col min="5904" max="5904" width="48" style="81" hidden="1"/>
    <col min="5905" max="5905" width="5.26953125" style="81" hidden="1"/>
    <col min="5906" max="5906" width="15.7265625" style="81" hidden="1"/>
    <col min="5907" max="5907" width="21.26953125" style="81" hidden="1"/>
    <col min="5908" max="5908" width="49.453125" style="81" hidden="1"/>
    <col min="5909" max="5909" width="43" style="81" hidden="1"/>
    <col min="5910" max="5910" width="46.7265625" style="81" hidden="1"/>
    <col min="5911" max="5911" width="58.453125" style="81" hidden="1"/>
    <col min="5912" max="6145" width="18.7265625" style="81" hidden="1"/>
    <col min="6146" max="6146" width="11.26953125" style="81" hidden="1"/>
    <col min="6147" max="6147" width="7.26953125" style="81" hidden="1"/>
    <col min="6148" max="6148" width="18.453125" style="81" hidden="1"/>
    <col min="6149" max="6149" width="14.7265625" style="81" hidden="1"/>
    <col min="6150" max="6150" width="27.54296875" style="81" hidden="1"/>
    <col min="6151" max="6151" width="31.54296875" style="81" hidden="1"/>
    <col min="6152" max="6152" width="34.7265625" style="81" hidden="1"/>
    <col min="6153" max="6153" width="20.26953125" style="81" hidden="1"/>
    <col min="6154" max="6154" width="17.26953125" style="81" hidden="1"/>
    <col min="6155" max="6155" width="9.7265625" style="81" hidden="1"/>
    <col min="6156" max="6156" width="20.26953125" style="81" hidden="1"/>
    <col min="6157" max="6157" width="18.54296875" style="81" hidden="1"/>
    <col min="6158" max="6158" width="15.26953125" style="81" hidden="1"/>
    <col min="6159" max="6159" width="16.453125" style="81" hidden="1"/>
    <col min="6160" max="6160" width="48" style="81" hidden="1"/>
    <col min="6161" max="6161" width="5.26953125" style="81" hidden="1"/>
    <col min="6162" max="6162" width="15.7265625" style="81" hidden="1"/>
    <col min="6163" max="6163" width="21.26953125" style="81" hidden="1"/>
    <col min="6164" max="6164" width="49.453125" style="81" hidden="1"/>
    <col min="6165" max="6165" width="43" style="81" hidden="1"/>
    <col min="6166" max="6166" width="46.7265625" style="81" hidden="1"/>
    <col min="6167" max="6167" width="58.453125" style="81" hidden="1"/>
    <col min="6168" max="6401" width="18.7265625" style="81" hidden="1"/>
    <col min="6402" max="6402" width="11.26953125" style="81" hidden="1"/>
    <col min="6403" max="6403" width="7.26953125" style="81" hidden="1"/>
    <col min="6404" max="6404" width="18.453125" style="81" hidden="1"/>
    <col min="6405" max="6405" width="14.7265625" style="81" hidden="1"/>
    <col min="6406" max="6406" width="27.54296875" style="81" hidden="1"/>
    <col min="6407" max="6407" width="31.54296875" style="81" hidden="1"/>
    <col min="6408" max="6408" width="34.7265625" style="81" hidden="1"/>
    <col min="6409" max="6409" width="20.26953125" style="81" hidden="1"/>
    <col min="6410" max="6410" width="17.26953125" style="81" hidden="1"/>
    <col min="6411" max="6411" width="9.7265625" style="81" hidden="1"/>
    <col min="6412" max="6412" width="20.26953125" style="81" hidden="1"/>
    <col min="6413" max="6413" width="18.54296875" style="81" hidden="1"/>
    <col min="6414" max="6414" width="15.26953125" style="81" hidden="1"/>
    <col min="6415" max="6415" width="16.453125" style="81" hidden="1"/>
    <col min="6416" max="6416" width="48" style="81" hidden="1"/>
    <col min="6417" max="6417" width="5.26953125" style="81" hidden="1"/>
    <col min="6418" max="6418" width="15.7265625" style="81" hidden="1"/>
    <col min="6419" max="6419" width="21.26953125" style="81" hidden="1"/>
    <col min="6420" max="6420" width="49.453125" style="81" hidden="1"/>
    <col min="6421" max="6421" width="43" style="81" hidden="1"/>
    <col min="6422" max="6422" width="46.7265625" style="81" hidden="1"/>
    <col min="6423" max="6423" width="58.453125" style="81" hidden="1"/>
    <col min="6424" max="6657" width="18.7265625" style="81" hidden="1"/>
    <col min="6658" max="6658" width="11.26953125" style="81" hidden="1"/>
    <col min="6659" max="6659" width="7.26953125" style="81" hidden="1"/>
    <col min="6660" max="6660" width="18.453125" style="81" hidden="1"/>
    <col min="6661" max="6661" width="14.7265625" style="81" hidden="1"/>
    <col min="6662" max="6662" width="27.54296875" style="81" hidden="1"/>
    <col min="6663" max="6663" width="31.54296875" style="81" hidden="1"/>
    <col min="6664" max="6664" width="34.7265625" style="81" hidden="1"/>
    <col min="6665" max="6665" width="20.26953125" style="81" hidden="1"/>
    <col min="6666" max="6666" width="17.26953125" style="81" hidden="1"/>
    <col min="6667" max="6667" width="9.7265625" style="81" hidden="1"/>
    <col min="6668" max="6668" width="20.26953125" style="81" hidden="1"/>
    <col min="6669" max="6669" width="18.54296875" style="81" hidden="1"/>
    <col min="6670" max="6670" width="15.26953125" style="81" hidden="1"/>
    <col min="6671" max="6671" width="16.453125" style="81" hidden="1"/>
    <col min="6672" max="6672" width="48" style="81" hidden="1"/>
    <col min="6673" max="6673" width="5.26953125" style="81" hidden="1"/>
    <col min="6674" max="6674" width="15.7265625" style="81" hidden="1"/>
    <col min="6675" max="6675" width="21.26953125" style="81" hidden="1"/>
    <col min="6676" max="6676" width="49.453125" style="81" hidden="1"/>
    <col min="6677" max="6677" width="43" style="81" hidden="1"/>
    <col min="6678" max="6678" width="46.7265625" style="81" hidden="1"/>
    <col min="6679" max="6679" width="58.453125" style="81" hidden="1"/>
    <col min="6680" max="6913" width="18.7265625" style="81" hidden="1"/>
    <col min="6914" max="6914" width="11.26953125" style="81" hidden="1"/>
    <col min="6915" max="6915" width="7.26953125" style="81" hidden="1"/>
    <col min="6916" max="6916" width="18.453125" style="81" hidden="1"/>
    <col min="6917" max="6917" width="14.7265625" style="81" hidden="1"/>
    <col min="6918" max="6918" width="27.54296875" style="81" hidden="1"/>
    <col min="6919" max="6919" width="31.54296875" style="81" hidden="1"/>
    <col min="6920" max="6920" width="34.7265625" style="81" hidden="1"/>
    <col min="6921" max="6921" width="20.26953125" style="81" hidden="1"/>
    <col min="6922" max="6922" width="17.26953125" style="81" hidden="1"/>
    <col min="6923" max="6923" width="9.7265625" style="81" hidden="1"/>
    <col min="6924" max="6924" width="20.26953125" style="81" hidden="1"/>
    <col min="6925" max="6925" width="18.54296875" style="81" hidden="1"/>
    <col min="6926" max="6926" width="15.26953125" style="81" hidden="1"/>
    <col min="6927" max="6927" width="16.453125" style="81" hidden="1"/>
    <col min="6928" max="6928" width="48" style="81" hidden="1"/>
    <col min="6929" max="6929" width="5.26953125" style="81" hidden="1"/>
    <col min="6930" max="6930" width="15.7265625" style="81" hidden="1"/>
    <col min="6931" max="6931" width="21.26953125" style="81" hidden="1"/>
    <col min="6932" max="6932" width="49.453125" style="81" hidden="1"/>
    <col min="6933" max="6933" width="43" style="81" hidden="1"/>
    <col min="6934" max="6934" width="46.7265625" style="81" hidden="1"/>
    <col min="6935" max="6935" width="58.453125" style="81" hidden="1"/>
    <col min="6936" max="7169" width="18.7265625" style="81" hidden="1"/>
    <col min="7170" max="7170" width="11.26953125" style="81" hidden="1"/>
    <col min="7171" max="7171" width="7.26953125" style="81" hidden="1"/>
    <col min="7172" max="7172" width="18.453125" style="81" hidden="1"/>
    <col min="7173" max="7173" width="14.7265625" style="81" hidden="1"/>
    <col min="7174" max="7174" width="27.54296875" style="81" hidden="1"/>
    <col min="7175" max="7175" width="31.54296875" style="81" hidden="1"/>
    <col min="7176" max="7176" width="34.7265625" style="81" hidden="1"/>
    <col min="7177" max="7177" width="20.26953125" style="81" hidden="1"/>
    <col min="7178" max="7178" width="17.26953125" style="81" hidden="1"/>
    <col min="7179" max="7179" width="9.7265625" style="81" hidden="1"/>
    <col min="7180" max="7180" width="20.26953125" style="81" hidden="1"/>
    <col min="7181" max="7181" width="18.54296875" style="81" hidden="1"/>
    <col min="7182" max="7182" width="15.26953125" style="81" hidden="1"/>
    <col min="7183" max="7183" width="16.453125" style="81" hidden="1"/>
    <col min="7184" max="7184" width="48" style="81" hidden="1"/>
    <col min="7185" max="7185" width="5.26953125" style="81" hidden="1"/>
    <col min="7186" max="7186" width="15.7265625" style="81" hidden="1"/>
    <col min="7187" max="7187" width="21.26953125" style="81" hidden="1"/>
    <col min="7188" max="7188" width="49.453125" style="81" hidden="1"/>
    <col min="7189" max="7189" width="43" style="81" hidden="1"/>
    <col min="7190" max="7190" width="46.7265625" style="81" hidden="1"/>
    <col min="7191" max="7191" width="58.453125" style="81" hidden="1"/>
    <col min="7192" max="7425" width="18.7265625" style="81" hidden="1"/>
    <col min="7426" max="7426" width="11.26953125" style="81" hidden="1"/>
    <col min="7427" max="7427" width="7.26953125" style="81" hidden="1"/>
    <col min="7428" max="7428" width="18.453125" style="81" hidden="1"/>
    <col min="7429" max="7429" width="14.7265625" style="81" hidden="1"/>
    <col min="7430" max="7430" width="27.54296875" style="81" hidden="1"/>
    <col min="7431" max="7431" width="31.54296875" style="81" hidden="1"/>
    <col min="7432" max="7432" width="34.7265625" style="81" hidden="1"/>
    <col min="7433" max="7433" width="20.26953125" style="81" hidden="1"/>
    <col min="7434" max="7434" width="17.26953125" style="81" hidden="1"/>
    <col min="7435" max="7435" width="9.7265625" style="81" hidden="1"/>
    <col min="7436" max="7436" width="20.26953125" style="81" hidden="1"/>
    <col min="7437" max="7437" width="18.54296875" style="81" hidden="1"/>
    <col min="7438" max="7438" width="15.26953125" style="81" hidden="1"/>
    <col min="7439" max="7439" width="16.453125" style="81" hidden="1"/>
    <col min="7440" max="7440" width="48" style="81" hidden="1"/>
    <col min="7441" max="7441" width="5.26953125" style="81" hidden="1"/>
    <col min="7442" max="7442" width="15.7265625" style="81" hidden="1"/>
    <col min="7443" max="7443" width="21.26953125" style="81" hidden="1"/>
    <col min="7444" max="7444" width="49.453125" style="81" hidden="1"/>
    <col min="7445" max="7445" width="43" style="81" hidden="1"/>
    <col min="7446" max="7446" width="46.7265625" style="81" hidden="1"/>
    <col min="7447" max="7447" width="58.453125" style="81" hidden="1"/>
    <col min="7448" max="7681" width="18.7265625" style="81" hidden="1"/>
    <col min="7682" max="7682" width="11.26953125" style="81" hidden="1"/>
    <col min="7683" max="7683" width="7.26953125" style="81" hidden="1"/>
    <col min="7684" max="7684" width="18.453125" style="81" hidden="1"/>
    <col min="7685" max="7685" width="14.7265625" style="81" hidden="1"/>
    <col min="7686" max="7686" width="27.54296875" style="81" hidden="1"/>
    <col min="7687" max="7687" width="31.54296875" style="81" hidden="1"/>
    <col min="7688" max="7688" width="34.7265625" style="81" hidden="1"/>
    <col min="7689" max="7689" width="20.26953125" style="81" hidden="1"/>
    <col min="7690" max="7690" width="17.26953125" style="81" hidden="1"/>
    <col min="7691" max="7691" width="9.7265625" style="81" hidden="1"/>
    <col min="7692" max="7692" width="20.26953125" style="81" hidden="1"/>
    <col min="7693" max="7693" width="18.54296875" style="81" hidden="1"/>
    <col min="7694" max="7694" width="15.26953125" style="81" hidden="1"/>
    <col min="7695" max="7695" width="16.453125" style="81" hidden="1"/>
    <col min="7696" max="7696" width="48" style="81" hidden="1"/>
    <col min="7697" max="7697" width="5.26953125" style="81" hidden="1"/>
    <col min="7698" max="7698" width="15.7265625" style="81" hidden="1"/>
    <col min="7699" max="7699" width="21.26953125" style="81" hidden="1"/>
    <col min="7700" max="7700" width="49.453125" style="81" hidden="1"/>
    <col min="7701" max="7701" width="43" style="81" hidden="1"/>
    <col min="7702" max="7702" width="46.7265625" style="81" hidden="1"/>
    <col min="7703" max="7703" width="58.453125" style="81" hidden="1"/>
    <col min="7704" max="7937" width="18.7265625" style="81" hidden="1"/>
    <col min="7938" max="7938" width="11.26953125" style="81" hidden="1"/>
    <col min="7939" max="7939" width="7.26953125" style="81" hidden="1"/>
    <col min="7940" max="7940" width="18.453125" style="81" hidden="1"/>
    <col min="7941" max="7941" width="14.7265625" style="81" hidden="1"/>
    <col min="7942" max="7942" width="27.54296875" style="81" hidden="1"/>
    <col min="7943" max="7943" width="31.54296875" style="81" hidden="1"/>
    <col min="7944" max="7944" width="34.7265625" style="81" hidden="1"/>
    <col min="7945" max="7945" width="20.26953125" style="81" hidden="1"/>
    <col min="7946" max="7946" width="17.26953125" style="81" hidden="1"/>
    <col min="7947" max="7947" width="9.7265625" style="81" hidden="1"/>
    <col min="7948" max="7948" width="20.26953125" style="81" hidden="1"/>
    <col min="7949" max="7949" width="18.54296875" style="81" hidden="1"/>
    <col min="7950" max="7950" width="15.26953125" style="81" hidden="1"/>
    <col min="7951" max="7951" width="16.453125" style="81" hidden="1"/>
    <col min="7952" max="7952" width="48" style="81" hidden="1"/>
    <col min="7953" max="7953" width="5.26953125" style="81" hidden="1"/>
    <col min="7954" max="7954" width="15.7265625" style="81" hidden="1"/>
    <col min="7955" max="7955" width="21.26953125" style="81" hidden="1"/>
    <col min="7956" max="7956" width="49.453125" style="81" hidden="1"/>
    <col min="7957" max="7957" width="43" style="81" hidden="1"/>
    <col min="7958" max="7958" width="46.7265625" style="81" hidden="1"/>
    <col min="7959" max="7959" width="58.453125" style="81" hidden="1"/>
    <col min="7960" max="8193" width="18.7265625" style="81" hidden="1"/>
    <col min="8194" max="8194" width="11.26953125" style="81" hidden="1"/>
    <col min="8195" max="8195" width="7.26953125" style="81" hidden="1"/>
    <col min="8196" max="8196" width="18.453125" style="81" hidden="1"/>
    <col min="8197" max="8197" width="14.7265625" style="81" hidden="1"/>
    <col min="8198" max="8198" width="27.54296875" style="81" hidden="1"/>
    <col min="8199" max="8199" width="31.54296875" style="81" hidden="1"/>
    <col min="8200" max="8200" width="34.7265625" style="81" hidden="1"/>
    <col min="8201" max="8201" width="20.26953125" style="81" hidden="1"/>
    <col min="8202" max="8202" width="17.26953125" style="81" hidden="1"/>
    <col min="8203" max="8203" width="9.7265625" style="81" hidden="1"/>
    <col min="8204" max="8204" width="20.26953125" style="81" hidden="1"/>
    <col min="8205" max="8205" width="18.54296875" style="81" hidden="1"/>
    <col min="8206" max="8206" width="15.26953125" style="81" hidden="1"/>
    <col min="8207" max="8207" width="16.453125" style="81" hidden="1"/>
    <col min="8208" max="8208" width="48" style="81" hidden="1"/>
    <col min="8209" max="8209" width="5.26953125" style="81" hidden="1"/>
    <col min="8210" max="8210" width="15.7265625" style="81" hidden="1"/>
    <col min="8211" max="8211" width="21.26953125" style="81" hidden="1"/>
    <col min="8212" max="8212" width="49.453125" style="81" hidden="1"/>
    <col min="8213" max="8213" width="43" style="81" hidden="1"/>
    <col min="8214" max="8214" width="46.7265625" style="81" hidden="1"/>
    <col min="8215" max="8215" width="58.453125" style="81" hidden="1"/>
    <col min="8216" max="8449" width="18.7265625" style="81" hidden="1"/>
    <col min="8450" max="8450" width="11.26953125" style="81" hidden="1"/>
    <col min="8451" max="8451" width="7.26953125" style="81" hidden="1"/>
    <col min="8452" max="8452" width="18.453125" style="81" hidden="1"/>
    <col min="8453" max="8453" width="14.7265625" style="81" hidden="1"/>
    <col min="8454" max="8454" width="27.54296875" style="81" hidden="1"/>
    <col min="8455" max="8455" width="31.54296875" style="81" hidden="1"/>
    <col min="8456" max="8456" width="34.7265625" style="81" hidden="1"/>
    <col min="8457" max="8457" width="20.26953125" style="81" hidden="1"/>
    <col min="8458" max="8458" width="17.26953125" style="81" hidden="1"/>
    <col min="8459" max="8459" width="9.7265625" style="81" hidden="1"/>
    <col min="8460" max="8460" width="20.26953125" style="81" hidden="1"/>
    <col min="8461" max="8461" width="18.54296875" style="81" hidden="1"/>
    <col min="8462" max="8462" width="15.26953125" style="81" hidden="1"/>
    <col min="8463" max="8463" width="16.453125" style="81" hidden="1"/>
    <col min="8464" max="8464" width="48" style="81" hidden="1"/>
    <col min="8465" max="8465" width="5.26953125" style="81" hidden="1"/>
    <col min="8466" max="8466" width="15.7265625" style="81" hidden="1"/>
    <col min="8467" max="8467" width="21.26953125" style="81" hidden="1"/>
    <col min="8468" max="8468" width="49.453125" style="81" hidden="1"/>
    <col min="8469" max="8469" width="43" style="81" hidden="1"/>
    <col min="8470" max="8470" width="46.7265625" style="81" hidden="1"/>
    <col min="8471" max="8471" width="58.453125" style="81" hidden="1"/>
    <col min="8472" max="8705" width="18.7265625" style="81" hidden="1"/>
    <col min="8706" max="8706" width="11.26953125" style="81" hidden="1"/>
    <col min="8707" max="8707" width="7.26953125" style="81" hidden="1"/>
    <col min="8708" max="8708" width="18.453125" style="81" hidden="1"/>
    <col min="8709" max="8709" width="14.7265625" style="81" hidden="1"/>
    <col min="8710" max="8710" width="27.54296875" style="81" hidden="1"/>
    <col min="8711" max="8711" width="31.54296875" style="81" hidden="1"/>
    <col min="8712" max="8712" width="34.7265625" style="81" hidden="1"/>
    <col min="8713" max="8713" width="20.26953125" style="81" hidden="1"/>
    <col min="8714" max="8714" width="17.26953125" style="81" hidden="1"/>
    <col min="8715" max="8715" width="9.7265625" style="81" hidden="1"/>
    <col min="8716" max="8716" width="20.26953125" style="81" hidden="1"/>
    <col min="8717" max="8717" width="18.54296875" style="81" hidden="1"/>
    <col min="8718" max="8718" width="15.26953125" style="81" hidden="1"/>
    <col min="8719" max="8719" width="16.453125" style="81" hidden="1"/>
    <col min="8720" max="8720" width="48" style="81" hidden="1"/>
    <col min="8721" max="8721" width="5.26953125" style="81" hidden="1"/>
    <col min="8722" max="8722" width="15.7265625" style="81" hidden="1"/>
    <col min="8723" max="8723" width="21.26953125" style="81" hidden="1"/>
    <col min="8724" max="8724" width="49.453125" style="81" hidden="1"/>
    <col min="8725" max="8725" width="43" style="81" hidden="1"/>
    <col min="8726" max="8726" width="46.7265625" style="81" hidden="1"/>
    <col min="8727" max="8727" width="58.453125" style="81" hidden="1"/>
    <col min="8728" max="8961" width="18.7265625" style="81" hidden="1"/>
    <col min="8962" max="8962" width="11.26953125" style="81" hidden="1"/>
    <col min="8963" max="8963" width="7.26953125" style="81" hidden="1"/>
    <col min="8964" max="8964" width="18.453125" style="81" hidden="1"/>
    <col min="8965" max="8965" width="14.7265625" style="81" hidden="1"/>
    <col min="8966" max="8966" width="27.54296875" style="81" hidden="1"/>
    <col min="8967" max="8967" width="31.54296875" style="81" hidden="1"/>
    <col min="8968" max="8968" width="34.7265625" style="81" hidden="1"/>
    <col min="8969" max="8969" width="20.26953125" style="81" hidden="1"/>
    <col min="8970" max="8970" width="17.26953125" style="81" hidden="1"/>
    <col min="8971" max="8971" width="9.7265625" style="81" hidden="1"/>
    <col min="8972" max="8972" width="20.26953125" style="81" hidden="1"/>
    <col min="8973" max="8973" width="18.54296875" style="81" hidden="1"/>
    <col min="8974" max="8974" width="15.26953125" style="81" hidden="1"/>
    <col min="8975" max="8975" width="16.453125" style="81" hidden="1"/>
    <col min="8976" max="8976" width="48" style="81" hidden="1"/>
    <col min="8977" max="8977" width="5.26953125" style="81" hidden="1"/>
    <col min="8978" max="8978" width="15.7265625" style="81" hidden="1"/>
    <col min="8979" max="8979" width="21.26953125" style="81" hidden="1"/>
    <col min="8980" max="8980" width="49.453125" style="81" hidden="1"/>
    <col min="8981" max="8981" width="43" style="81" hidden="1"/>
    <col min="8982" max="8982" width="46.7265625" style="81" hidden="1"/>
    <col min="8983" max="8983" width="58.453125" style="81" hidden="1"/>
    <col min="8984" max="9217" width="18.7265625" style="81" hidden="1"/>
    <col min="9218" max="9218" width="11.26953125" style="81" hidden="1"/>
    <col min="9219" max="9219" width="7.26953125" style="81" hidden="1"/>
    <col min="9220" max="9220" width="18.453125" style="81" hidden="1"/>
    <col min="9221" max="9221" width="14.7265625" style="81" hidden="1"/>
    <col min="9222" max="9222" width="27.54296875" style="81" hidden="1"/>
    <col min="9223" max="9223" width="31.54296875" style="81" hidden="1"/>
    <col min="9224" max="9224" width="34.7265625" style="81" hidden="1"/>
    <col min="9225" max="9225" width="20.26953125" style="81" hidden="1"/>
    <col min="9226" max="9226" width="17.26953125" style="81" hidden="1"/>
    <col min="9227" max="9227" width="9.7265625" style="81" hidden="1"/>
    <col min="9228" max="9228" width="20.26953125" style="81" hidden="1"/>
    <col min="9229" max="9229" width="18.54296875" style="81" hidden="1"/>
    <col min="9230" max="9230" width="15.26953125" style="81" hidden="1"/>
    <col min="9231" max="9231" width="16.453125" style="81" hidden="1"/>
    <col min="9232" max="9232" width="48" style="81" hidden="1"/>
    <col min="9233" max="9233" width="5.26953125" style="81" hidden="1"/>
    <col min="9234" max="9234" width="15.7265625" style="81" hidden="1"/>
    <col min="9235" max="9235" width="21.26953125" style="81" hidden="1"/>
    <col min="9236" max="9236" width="49.453125" style="81" hidden="1"/>
    <col min="9237" max="9237" width="43" style="81" hidden="1"/>
    <col min="9238" max="9238" width="46.7265625" style="81" hidden="1"/>
    <col min="9239" max="9239" width="58.453125" style="81" hidden="1"/>
    <col min="9240" max="9473" width="18.7265625" style="81" hidden="1"/>
    <col min="9474" max="9474" width="11.26953125" style="81" hidden="1"/>
    <col min="9475" max="9475" width="7.26953125" style="81" hidden="1"/>
    <col min="9476" max="9476" width="18.453125" style="81" hidden="1"/>
    <col min="9477" max="9477" width="14.7265625" style="81" hidden="1"/>
    <col min="9478" max="9478" width="27.54296875" style="81" hidden="1"/>
    <col min="9479" max="9479" width="31.54296875" style="81" hidden="1"/>
    <col min="9480" max="9480" width="34.7265625" style="81" hidden="1"/>
    <col min="9481" max="9481" width="20.26953125" style="81" hidden="1"/>
    <col min="9482" max="9482" width="17.26953125" style="81" hidden="1"/>
    <col min="9483" max="9483" width="9.7265625" style="81" hidden="1"/>
    <col min="9484" max="9484" width="20.26953125" style="81" hidden="1"/>
    <col min="9485" max="9485" width="18.54296875" style="81" hidden="1"/>
    <col min="9486" max="9486" width="15.26953125" style="81" hidden="1"/>
    <col min="9487" max="9487" width="16.453125" style="81" hidden="1"/>
    <col min="9488" max="9488" width="48" style="81" hidden="1"/>
    <col min="9489" max="9489" width="5.26953125" style="81" hidden="1"/>
    <col min="9490" max="9490" width="15.7265625" style="81" hidden="1"/>
    <col min="9491" max="9491" width="21.26953125" style="81" hidden="1"/>
    <col min="9492" max="9492" width="49.453125" style="81" hidden="1"/>
    <col min="9493" max="9493" width="43" style="81" hidden="1"/>
    <col min="9494" max="9494" width="46.7265625" style="81" hidden="1"/>
    <col min="9495" max="9495" width="58.453125" style="81" hidden="1"/>
    <col min="9496" max="9729" width="18.7265625" style="81" hidden="1"/>
    <col min="9730" max="9730" width="11.26953125" style="81" hidden="1"/>
    <col min="9731" max="9731" width="7.26953125" style="81" hidden="1"/>
    <col min="9732" max="9732" width="18.453125" style="81" hidden="1"/>
    <col min="9733" max="9733" width="14.7265625" style="81" hidden="1"/>
    <col min="9734" max="9734" width="27.54296875" style="81" hidden="1"/>
    <col min="9735" max="9735" width="31.54296875" style="81" hidden="1"/>
    <col min="9736" max="9736" width="34.7265625" style="81" hidden="1"/>
    <col min="9737" max="9737" width="20.26953125" style="81" hidden="1"/>
    <col min="9738" max="9738" width="17.26953125" style="81" hidden="1"/>
    <col min="9739" max="9739" width="9.7265625" style="81" hidden="1"/>
    <col min="9740" max="9740" width="20.26953125" style="81" hidden="1"/>
    <col min="9741" max="9741" width="18.54296875" style="81" hidden="1"/>
    <col min="9742" max="9742" width="15.26953125" style="81" hidden="1"/>
    <col min="9743" max="9743" width="16.453125" style="81" hidden="1"/>
    <col min="9744" max="9744" width="48" style="81" hidden="1"/>
    <col min="9745" max="9745" width="5.26953125" style="81" hidden="1"/>
    <col min="9746" max="9746" width="15.7265625" style="81" hidden="1"/>
    <col min="9747" max="9747" width="21.26953125" style="81" hidden="1"/>
    <col min="9748" max="9748" width="49.453125" style="81" hidden="1"/>
    <col min="9749" max="9749" width="43" style="81" hidden="1"/>
    <col min="9750" max="9750" width="46.7265625" style="81" hidden="1"/>
    <col min="9751" max="9751" width="58.453125" style="81" hidden="1"/>
    <col min="9752" max="9985" width="18.7265625" style="81" hidden="1"/>
    <col min="9986" max="9986" width="11.26953125" style="81" hidden="1"/>
    <col min="9987" max="9987" width="7.26953125" style="81" hidden="1"/>
    <col min="9988" max="9988" width="18.453125" style="81" hidden="1"/>
    <col min="9989" max="9989" width="14.7265625" style="81" hidden="1"/>
    <col min="9990" max="9990" width="27.54296875" style="81" hidden="1"/>
    <col min="9991" max="9991" width="31.54296875" style="81" hidden="1"/>
    <col min="9992" max="9992" width="34.7265625" style="81" hidden="1"/>
    <col min="9993" max="9993" width="20.26953125" style="81" hidden="1"/>
    <col min="9994" max="9994" width="17.26953125" style="81" hidden="1"/>
    <col min="9995" max="9995" width="9.7265625" style="81" hidden="1"/>
    <col min="9996" max="9996" width="20.26953125" style="81" hidden="1"/>
    <col min="9997" max="9997" width="18.54296875" style="81" hidden="1"/>
    <col min="9998" max="9998" width="15.26953125" style="81" hidden="1"/>
    <col min="9999" max="9999" width="16.453125" style="81" hidden="1"/>
    <col min="10000" max="10000" width="48" style="81" hidden="1"/>
    <col min="10001" max="10001" width="5.26953125" style="81" hidden="1"/>
    <col min="10002" max="10002" width="15.7265625" style="81" hidden="1"/>
    <col min="10003" max="10003" width="21.26953125" style="81" hidden="1"/>
    <col min="10004" max="10004" width="49.453125" style="81" hidden="1"/>
    <col min="10005" max="10005" width="43" style="81" hidden="1"/>
    <col min="10006" max="10006" width="46.7265625" style="81" hidden="1"/>
    <col min="10007" max="10007" width="58.453125" style="81" hidden="1"/>
    <col min="10008" max="10241" width="18.7265625" style="81" hidden="1"/>
    <col min="10242" max="10242" width="11.26953125" style="81" hidden="1"/>
    <col min="10243" max="10243" width="7.26953125" style="81" hidden="1"/>
    <col min="10244" max="10244" width="18.453125" style="81" hidden="1"/>
    <col min="10245" max="10245" width="14.7265625" style="81" hidden="1"/>
    <col min="10246" max="10246" width="27.54296875" style="81" hidden="1"/>
    <col min="10247" max="10247" width="31.54296875" style="81" hidden="1"/>
    <col min="10248" max="10248" width="34.7265625" style="81" hidden="1"/>
    <col min="10249" max="10249" width="20.26953125" style="81" hidden="1"/>
    <col min="10250" max="10250" width="17.26953125" style="81" hidden="1"/>
    <col min="10251" max="10251" width="9.7265625" style="81" hidden="1"/>
    <col min="10252" max="10252" width="20.26953125" style="81" hidden="1"/>
    <col min="10253" max="10253" width="18.54296875" style="81" hidden="1"/>
    <col min="10254" max="10254" width="15.26953125" style="81" hidden="1"/>
    <col min="10255" max="10255" width="16.453125" style="81" hidden="1"/>
    <col min="10256" max="10256" width="48" style="81" hidden="1"/>
    <col min="10257" max="10257" width="5.26953125" style="81" hidden="1"/>
    <col min="10258" max="10258" width="15.7265625" style="81" hidden="1"/>
    <col min="10259" max="10259" width="21.26953125" style="81" hidden="1"/>
    <col min="10260" max="10260" width="49.453125" style="81" hidden="1"/>
    <col min="10261" max="10261" width="43" style="81" hidden="1"/>
    <col min="10262" max="10262" width="46.7265625" style="81" hidden="1"/>
    <col min="10263" max="10263" width="58.453125" style="81" hidden="1"/>
    <col min="10264" max="10497" width="18.7265625" style="81" hidden="1"/>
    <col min="10498" max="10498" width="11.26953125" style="81" hidden="1"/>
    <col min="10499" max="10499" width="7.26953125" style="81" hidden="1"/>
    <col min="10500" max="10500" width="18.453125" style="81" hidden="1"/>
    <col min="10501" max="10501" width="14.7265625" style="81" hidden="1"/>
    <col min="10502" max="10502" width="27.54296875" style="81" hidden="1"/>
    <col min="10503" max="10503" width="31.54296875" style="81" hidden="1"/>
    <col min="10504" max="10504" width="34.7265625" style="81" hidden="1"/>
    <col min="10505" max="10505" width="20.26953125" style="81" hidden="1"/>
    <col min="10506" max="10506" width="17.26953125" style="81" hidden="1"/>
    <col min="10507" max="10507" width="9.7265625" style="81" hidden="1"/>
    <col min="10508" max="10508" width="20.26953125" style="81" hidden="1"/>
    <col min="10509" max="10509" width="18.54296875" style="81" hidden="1"/>
    <col min="10510" max="10510" width="15.26953125" style="81" hidden="1"/>
    <col min="10511" max="10511" width="16.453125" style="81" hidden="1"/>
    <col min="10512" max="10512" width="48" style="81" hidden="1"/>
    <col min="10513" max="10513" width="5.26953125" style="81" hidden="1"/>
    <col min="10514" max="10514" width="15.7265625" style="81" hidden="1"/>
    <col min="10515" max="10515" width="21.26953125" style="81" hidden="1"/>
    <col min="10516" max="10516" width="49.453125" style="81" hidden="1"/>
    <col min="10517" max="10517" width="43" style="81" hidden="1"/>
    <col min="10518" max="10518" width="46.7265625" style="81" hidden="1"/>
    <col min="10519" max="10519" width="58.453125" style="81" hidden="1"/>
    <col min="10520" max="10753" width="18.7265625" style="81" hidden="1"/>
    <col min="10754" max="10754" width="11.26953125" style="81" hidden="1"/>
    <col min="10755" max="10755" width="7.26953125" style="81" hidden="1"/>
    <col min="10756" max="10756" width="18.453125" style="81" hidden="1"/>
    <col min="10757" max="10757" width="14.7265625" style="81" hidden="1"/>
    <col min="10758" max="10758" width="27.54296875" style="81" hidden="1"/>
    <col min="10759" max="10759" width="31.54296875" style="81" hidden="1"/>
    <col min="10760" max="10760" width="34.7265625" style="81" hidden="1"/>
    <col min="10761" max="10761" width="20.26953125" style="81" hidden="1"/>
    <col min="10762" max="10762" width="17.26953125" style="81" hidden="1"/>
    <col min="10763" max="10763" width="9.7265625" style="81" hidden="1"/>
    <col min="10764" max="10764" width="20.26953125" style="81" hidden="1"/>
    <col min="10765" max="10765" width="18.54296875" style="81" hidden="1"/>
    <col min="10766" max="10766" width="15.26953125" style="81" hidden="1"/>
    <col min="10767" max="10767" width="16.453125" style="81" hidden="1"/>
    <col min="10768" max="10768" width="48" style="81" hidden="1"/>
    <col min="10769" max="10769" width="5.26953125" style="81" hidden="1"/>
    <col min="10770" max="10770" width="15.7265625" style="81" hidden="1"/>
    <col min="10771" max="10771" width="21.26953125" style="81" hidden="1"/>
    <col min="10772" max="10772" width="49.453125" style="81" hidden="1"/>
    <col min="10773" max="10773" width="43" style="81" hidden="1"/>
    <col min="10774" max="10774" width="46.7265625" style="81" hidden="1"/>
    <col min="10775" max="10775" width="58.453125" style="81" hidden="1"/>
    <col min="10776" max="11009" width="18.7265625" style="81" hidden="1"/>
    <col min="11010" max="11010" width="11.26953125" style="81" hidden="1"/>
    <col min="11011" max="11011" width="7.26953125" style="81" hidden="1"/>
    <col min="11012" max="11012" width="18.453125" style="81" hidden="1"/>
    <col min="11013" max="11013" width="14.7265625" style="81" hidden="1"/>
    <col min="11014" max="11014" width="27.54296875" style="81" hidden="1"/>
    <col min="11015" max="11015" width="31.54296875" style="81" hidden="1"/>
    <col min="11016" max="11016" width="34.7265625" style="81" hidden="1"/>
    <col min="11017" max="11017" width="20.26953125" style="81" hidden="1"/>
    <col min="11018" max="11018" width="17.26953125" style="81" hidden="1"/>
    <col min="11019" max="11019" width="9.7265625" style="81" hidden="1"/>
    <col min="11020" max="11020" width="20.26953125" style="81" hidden="1"/>
    <col min="11021" max="11021" width="18.54296875" style="81" hidden="1"/>
    <col min="11022" max="11022" width="15.26953125" style="81" hidden="1"/>
    <col min="11023" max="11023" width="16.453125" style="81" hidden="1"/>
    <col min="11024" max="11024" width="48" style="81" hidden="1"/>
    <col min="11025" max="11025" width="5.26953125" style="81" hidden="1"/>
    <col min="11026" max="11026" width="15.7265625" style="81" hidden="1"/>
    <col min="11027" max="11027" width="21.26953125" style="81" hidden="1"/>
    <col min="11028" max="11028" width="49.453125" style="81" hidden="1"/>
    <col min="11029" max="11029" width="43" style="81" hidden="1"/>
    <col min="11030" max="11030" width="46.7265625" style="81" hidden="1"/>
    <col min="11031" max="11031" width="58.453125" style="81" hidden="1"/>
    <col min="11032" max="11265" width="18.7265625" style="81" hidden="1"/>
    <col min="11266" max="11266" width="11.26953125" style="81" hidden="1"/>
    <col min="11267" max="11267" width="7.26953125" style="81" hidden="1"/>
    <col min="11268" max="11268" width="18.453125" style="81" hidden="1"/>
    <col min="11269" max="11269" width="14.7265625" style="81" hidden="1"/>
    <col min="11270" max="11270" width="27.54296875" style="81" hidden="1"/>
    <col min="11271" max="11271" width="31.54296875" style="81" hidden="1"/>
    <col min="11272" max="11272" width="34.7265625" style="81" hidden="1"/>
    <col min="11273" max="11273" width="20.26953125" style="81" hidden="1"/>
    <col min="11274" max="11274" width="17.26953125" style="81" hidden="1"/>
    <col min="11275" max="11275" width="9.7265625" style="81" hidden="1"/>
    <col min="11276" max="11276" width="20.26953125" style="81" hidden="1"/>
    <col min="11277" max="11277" width="18.54296875" style="81" hidden="1"/>
    <col min="11278" max="11278" width="15.26953125" style="81" hidden="1"/>
    <col min="11279" max="11279" width="16.453125" style="81" hidden="1"/>
    <col min="11280" max="11280" width="48" style="81" hidden="1"/>
    <col min="11281" max="11281" width="5.26953125" style="81" hidden="1"/>
    <col min="11282" max="11282" width="15.7265625" style="81" hidden="1"/>
    <col min="11283" max="11283" width="21.26953125" style="81" hidden="1"/>
    <col min="11284" max="11284" width="49.453125" style="81" hidden="1"/>
    <col min="11285" max="11285" width="43" style="81" hidden="1"/>
    <col min="11286" max="11286" width="46.7265625" style="81" hidden="1"/>
    <col min="11287" max="11287" width="58.453125" style="81" hidden="1"/>
    <col min="11288" max="11521" width="18.7265625" style="81" hidden="1"/>
    <col min="11522" max="11522" width="11.26953125" style="81" hidden="1"/>
    <col min="11523" max="11523" width="7.26953125" style="81" hidden="1"/>
    <col min="11524" max="11524" width="18.453125" style="81" hidden="1"/>
    <col min="11525" max="11525" width="14.7265625" style="81" hidden="1"/>
    <col min="11526" max="11526" width="27.54296875" style="81" hidden="1"/>
    <col min="11527" max="11527" width="31.54296875" style="81" hidden="1"/>
    <col min="11528" max="11528" width="34.7265625" style="81" hidden="1"/>
    <col min="11529" max="11529" width="20.26953125" style="81" hidden="1"/>
    <col min="11530" max="11530" width="17.26953125" style="81" hidden="1"/>
    <col min="11531" max="11531" width="9.7265625" style="81" hidden="1"/>
    <col min="11532" max="11532" width="20.26953125" style="81" hidden="1"/>
    <col min="11533" max="11533" width="18.54296875" style="81" hidden="1"/>
    <col min="11534" max="11534" width="15.26953125" style="81" hidden="1"/>
    <col min="11535" max="11535" width="16.453125" style="81" hidden="1"/>
    <col min="11536" max="11536" width="48" style="81" hidden="1"/>
    <col min="11537" max="11537" width="5.26953125" style="81" hidden="1"/>
    <col min="11538" max="11538" width="15.7265625" style="81" hidden="1"/>
    <col min="11539" max="11539" width="21.26953125" style="81" hidden="1"/>
    <col min="11540" max="11540" width="49.453125" style="81" hidden="1"/>
    <col min="11541" max="11541" width="43" style="81" hidden="1"/>
    <col min="11542" max="11542" width="46.7265625" style="81" hidden="1"/>
    <col min="11543" max="11543" width="58.453125" style="81" hidden="1"/>
    <col min="11544" max="11777" width="18.7265625" style="81" hidden="1"/>
    <col min="11778" max="11778" width="11.26953125" style="81" hidden="1"/>
    <col min="11779" max="11779" width="7.26953125" style="81" hidden="1"/>
    <col min="11780" max="11780" width="18.453125" style="81" hidden="1"/>
    <col min="11781" max="11781" width="14.7265625" style="81" hidden="1"/>
    <col min="11782" max="11782" width="27.54296875" style="81" hidden="1"/>
    <col min="11783" max="11783" width="31.54296875" style="81" hidden="1"/>
    <col min="11784" max="11784" width="34.7265625" style="81" hidden="1"/>
    <col min="11785" max="11785" width="20.26953125" style="81" hidden="1"/>
    <col min="11786" max="11786" width="17.26953125" style="81" hidden="1"/>
    <col min="11787" max="11787" width="9.7265625" style="81" hidden="1"/>
    <col min="11788" max="11788" width="20.26953125" style="81" hidden="1"/>
    <col min="11789" max="11789" width="18.54296875" style="81" hidden="1"/>
    <col min="11790" max="11790" width="15.26953125" style="81" hidden="1"/>
    <col min="11791" max="11791" width="16.453125" style="81" hidden="1"/>
    <col min="11792" max="11792" width="48" style="81" hidden="1"/>
    <col min="11793" max="11793" width="5.26953125" style="81" hidden="1"/>
    <col min="11794" max="11794" width="15.7265625" style="81" hidden="1"/>
    <col min="11795" max="11795" width="21.26953125" style="81" hidden="1"/>
    <col min="11796" max="11796" width="49.453125" style="81" hidden="1"/>
    <col min="11797" max="11797" width="43" style="81" hidden="1"/>
    <col min="11798" max="11798" width="46.7265625" style="81" hidden="1"/>
    <col min="11799" max="11799" width="58.453125" style="81" hidden="1"/>
    <col min="11800" max="12033" width="18.7265625" style="81" hidden="1"/>
    <col min="12034" max="12034" width="11.26953125" style="81" hidden="1"/>
    <col min="12035" max="12035" width="7.26953125" style="81" hidden="1"/>
    <col min="12036" max="12036" width="18.453125" style="81" hidden="1"/>
    <col min="12037" max="12037" width="14.7265625" style="81" hidden="1"/>
    <col min="12038" max="12038" width="27.54296875" style="81" hidden="1"/>
    <col min="12039" max="12039" width="31.54296875" style="81" hidden="1"/>
    <col min="12040" max="12040" width="34.7265625" style="81" hidden="1"/>
    <col min="12041" max="12041" width="20.26953125" style="81" hidden="1"/>
    <col min="12042" max="12042" width="17.26953125" style="81" hidden="1"/>
    <col min="12043" max="12043" width="9.7265625" style="81" hidden="1"/>
    <col min="12044" max="12044" width="20.26953125" style="81" hidden="1"/>
    <col min="12045" max="12045" width="18.54296875" style="81" hidden="1"/>
    <col min="12046" max="12046" width="15.26953125" style="81" hidden="1"/>
    <col min="12047" max="12047" width="16.453125" style="81" hidden="1"/>
    <col min="12048" max="12048" width="48" style="81" hidden="1"/>
    <col min="12049" max="12049" width="5.26953125" style="81" hidden="1"/>
    <col min="12050" max="12050" width="15.7265625" style="81" hidden="1"/>
    <col min="12051" max="12051" width="21.26953125" style="81" hidden="1"/>
    <col min="12052" max="12052" width="49.453125" style="81" hidden="1"/>
    <col min="12053" max="12053" width="43" style="81" hidden="1"/>
    <col min="12054" max="12054" width="46.7265625" style="81" hidden="1"/>
    <col min="12055" max="12055" width="58.453125" style="81" hidden="1"/>
    <col min="12056" max="12289" width="18.7265625" style="81" hidden="1"/>
    <col min="12290" max="12290" width="11.26953125" style="81" hidden="1"/>
    <col min="12291" max="12291" width="7.26953125" style="81" hidden="1"/>
    <col min="12292" max="12292" width="18.453125" style="81" hidden="1"/>
    <col min="12293" max="12293" width="14.7265625" style="81" hidden="1"/>
    <col min="12294" max="12294" width="27.54296875" style="81" hidden="1"/>
    <col min="12295" max="12295" width="31.54296875" style="81" hidden="1"/>
    <col min="12296" max="12296" width="34.7265625" style="81" hidden="1"/>
    <col min="12297" max="12297" width="20.26953125" style="81" hidden="1"/>
    <col min="12298" max="12298" width="17.26953125" style="81" hidden="1"/>
    <col min="12299" max="12299" width="9.7265625" style="81" hidden="1"/>
    <col min="12300" max="12300" width="20.26953125" style="81" hidden="1"/>
    <col min="12301" max="12301" width="18.54296875" style="81" hidden="1"/>
    <col min="12302" max="12302" width="15.26953125" style="81" hidden="1"/>
    <col min="12303" max="12303" width="16.453125" style="81" hidden="1"/>
    <col min="12304" max="12304" width="48" style="81" hidden="1"/>
    <col min="12305" max="12305" width="5.26953125" style="81" hidden="1"/>
    <col min="12306" max="12306" width="15.7265625" style="81" hidden="1"/>
    <col min="12307" max="12307" width="21.26953125" style="81" hidden="1"/>
    <col min="12308" max="12308" width="49.453125" style="81" hidden="1"/>
    <col min="12309" max="12309" width="43" style="81" hidden="1"/>
    <col min="12310" max="12310" width="46.7265625" style="81" hidden="1"/>
    <col min="12311" max="12311" width="58.453125" style="81" hidden="1"/>
    <col min="12312" max="12545" width="18.7265625" style="81" hidden="1"/>
    <col min="12546" max="12546" width="11.26953125" style="81" hidden="1"/>
    <col min="12547" max="12547" width="7.26953125" style="81" hidden="1"/>
    <col min="12548" max="12548" width="18.453125" style="81" hidden="1"/>
    <col min="12549" max="12549" width="14.7265625" style="81" hidden="1"/>
    <col min="12550" max="12550" width="27.54296875" style="81" hidden="1"/>
    <col min="12551" max="12551" width="31.54296875" style="81" hidden="1"/>
    <col min="12552" max="12552" width="34.7265625" style="81" hidden="1"/>
    <col min="12553" max="12553" width="20.26953125" style="81" hidden="1"/>
    <col min="12554" max="12554" width="17.26953125" style="81" hidden="1"/>
    <col min="12555" max="12555" width="9.7265625" style="81" hidden="1"/>
    <col min="12556" max="12556" width="20.26953125" style="81" hidden="1"/>
    <col min="12557" max="12557" width="18.54296875" style="81" hidden="1"/>
    <col min="12558" max="12558" width="15.26953125" style="81" hidden="1"/>
    <col min="12559" max="12559" width="16.453125" style="81" hidden="1"/>
    <col min="12560" max="12560" width="48" style="81" hidden="1"/>
    <col min="12561" max="12561" width="5.26953125" style="81" hidden="1"/>
    <col min="12562" max="12562" width="15.7265625" style="81" hidden="1"/>
    <col min="12563" max="12563" width="21.26953125" style="81" hidden="1"/>
    <col min="12564" max="12564" width="49.453125" style="81" hidden="1"/>
    <col min="12565" max="12565" width="43" style="81" hidden="1"/>
    <col min="12566" max="12566" width="46.7265625" style="81" hidden="1"/>
    <col min="12567" max="12567" width="58.453125" style="81" hidden="1"/>
    <col min="12568" max="12801" width="18.7265625" style="81" hidden="1"/>
    <col min="12802" max="12802" width="11.26953125" style="81" hidden="1"/>
    <col min="12803" max="12803" width="7.26953125" style="81" hidden="1"/>
    <col min="12804" max="12804" width="18.453125" style="81" hidden="1"/>
    <col min="12805" max="12805" width="14.7265625" style="81" hidden="1"/>
    <col min="12806" max="12806" width="27.54296875" style="81" hidden="1"/>
    <col min="12807" max="12807" width="31.54296875" style="81" hidden="1"/>
    <col min="12808" max="12808" width="34.7265625" style="81" hidden="1"/>
    <col min="12809" max="12809" width="20.26953125" style="81" hidden="1"/>
    <col min="12810" max="12810" width="17.26953125" style="81" hidden="1"/>
    <col min="12811" max="12811" width="9.7265625" style="81" hidden="1"/>
    <col min="12812" max="12812" width="20.26953125" style="81" hidden="1"/>
    <col min="12813" max="12813" width="18.54296875" style="81" hidden="1"/>
    <col min="12814" max="12814" width="15.26953125" style="81" hidden="1"/>
    <col min="12815" max="12815" width="16.453125" style="81" hidden="1"/>
    <col min="12816" max="12816" width="48" style="81" hidden="1"/>
    <col min="12817" max="12817" width="5.26953125" style="81" hidden="1"/>
    <col min="12818" max="12818" width="15.7265625" style="81" hidden="1"/>
    <col min="12819" max="12819" width="21.26953125" style="81" hidden="1"/>
    <col min="12820" max="12820" width="49.453125" style="81" hidden="1"/>
    <col min="12821" max="12821" width="43" style="81" hidden="1"/>
    <col min="12822" max="12822" width="46.7265625" style="81" hidden="1"/>
    <col min="12823" max="12823" width="58.453125" style="81" hidden="1"/>
    <col min="12824" max="13057" width="18.7265625" style="81" hidden="1"/>
    <col min="13058" max="13058" width="11.26953125" style="81" hidden="1"/>
    <col min="13059" max="13059" width="7.26953125" style="81" hidden="1"/>
    <col min="13060" max="13060" width="18.453125" style="81" hidden="1"/>
    <col min="13061" max="13061" width="14.7265625" style="81" hidden="1"/>
    <col min="13062" max="13062" width="27.54296875" style="81" hidden="1"/>
    <col min="13063" max="13063" width="31.54296875" style="81" hidden="1"/>
    <col min="13064" max="13064" width="34.7265625" style="81" hidden="1"/>
    <col min="13065" max="13065" width="20.26953125" style="81" hidden="1"/>
    <col min="13066" max="13066" width="17.26953125" style="81" hidden="1"/>
    <col min="13067" max="13067" width="9.7265625" style="81" hidden="1"/>
    <col min="13068" max="13068" width="20.26953125" style="81" hidden="1"/>
    <col min="13069" max="13069" width="18.54296875" style="81" hidden="1"/>
    <col min="13070" max="13070" width="15.26953125" style="81" hidden="1"/>
    <col min="13071" max="13071" width="16.453125" style="81" hidden="1"/>
    <col min="13072" max="13072" width="48" style="81" hidden="1"/>
    <col min="13073" max="13073" width="5.26953125" style="81" hidden="1"/>
    <col min="13074" max="13074" width="15.7265625" style="81" hidden="1"/>
    <col min="13075" max="13075" width="21.26953125" style="81" hidden="1"/>
    <col min="13076" max="13076" width="49.453125" style="81" hidden="1"/>
    <col min="13077" max="13077" width="43" style="81" hidden="1"/>
    <col min="13078" max="13078" width="46.7265625" style="81" hidden="1"/>
    <col min="13079" max="13079" width="58.453125" style="81" hidden="1"/>
    <col min="13080" max="13313" width="18.7265625" style="81" hidden="1"/>
    <col min="13314" max="13314" width="11.26953125" style="81" hidden="1"/>
    <col min="13315" max="13315" width="7.26953125" style="81" hidden="1"/>
    <col min="13316" max="13316" width="18.453125" style="81" hidden="1"/>
    <col min="13317" max="13317" width="14.7265625" style="81" hidden="1"/>
    <col min="13318" max="13318" width="27.54296875" style="81" hidden="1"/>
    <col min="13319" max="13319" width="31.54296875" style="81" hidden="1"/>
    <col min="13320" max="13320" width="34.7265625" style="81" hidden="1"/>
    <col min="13321" max="13321" width="20.26953125" style="81" hidden="1"/>
    <col min="13322" max="13322" width="17.26953125" style="81" hidden="1"/>
    <col min="13323" max="13323" width="9.7265625" style="81" hidden="1"/>
    <col min="13324" max="13324" width="20.26953125" style="81" hidden="1"/>
    <col min="13325" max="13325" width="18.54296875" style="81" hidden="1"/>
    <col min="13326" max="13326" width="15.26953125" style="81" hidden="1"/>
    <col min="13327" max="13327" width="16.453125" style="81" hidden="1"/>
    <col min="13328" max="13328" width="48" style="81" hidden="1"/>
    <col min="13329" max="13329" width="5.26953125" style="81" hidden="1"/>
    <col min="13330" max="13330" width="15.7265625" style="81" hidden="1"/>
    <col min="13331" max="13331" width="21.26953125" style="81" hidden="1"/>
    <col min="13332" max="13332" width="49.453125" style="81" hidden="1"/>
    <col min="13333" max="13333" width="43" style="81" hidden="1"/>
    <col min="13334" max="13334" width="46.7265625" style="81" hidden="1"/>
    <col min="13335" max="13335" width="58.453125" style="81" hidden="1"/>
    <col min="13336" max="13569" width="18.7265625" style="81" hidden="1"/>
    <col min="13570" max="13570" width="11.26953125" style="81" hidden="1"/>
    <col min="13571" max="13571" width="7.26953125" style="81" hidden="1"/>
    <col min="13572" max="13572" width="18.453125" style="81" hidden="1"/>
    <col min="13573" max="13573" width="14.7265625" style="81" hidden="1"/>
    <col min="13574" max="13574" width="27.54296875" style="81" hidden="1"/>
    <col min="13575" max="13575" width="31.54296875" style="81" hidden="1"/>
    <col min="13576" max="13576" width="34.7265625" style="81" hidden="1"/>
    <col min="13577" max="13577" width="20.26953125" style="81" hidden="1"/>
    <col min="13578" max="13578" width="17.26953125" style="81" hidden="1"/>
    <col min="13579" max="13579" width="9.7265625" style="81" hidden="1"/>
    <col min="13580" max="13580" width="20.26953125" style="81" hidden="1"/>
    <col min="13581" max="13581" width="18.54296875" style="81" hidden="1"/>
    <col min="13582" max="13582" width="15.26953125" style="81" hidden="1"/>
    <col min="13583" max="13583" width="16.453125" style="81" hidden="1"/>
    <col min="13584" max="13584" width="48" style="81" hidden="1"/>
    <col min="13585" max="13585" width="5.26953125" style="81" hidden="1"/>
    <col min="13586" max="13586" width="15.7265625" style="81" hidden="1"/>
    <col min="13587" max="13587" width="21.26953125" style="81" hidden="1"/>
    <col min="13588" max="13588" width="49.453125" style="81" hidden="1"/>
    <col min="13589" max="13589" width="43" style="81" hidden="1"/>
    <col min="13590" max="13590" width="46.7265625" style="81" hidden="1"/>
    <col min="13591" max="13591" width="58.453125" style="81" hidden="1"/>
    <col min="13592" max="13825" width="18.7265625" style="81" hidden="1"/>
    <col min="13826" max="13826" width="11.26953125" style="81" hidden="1"/>
    <col min="13827" max="13827" width="7.26953125" style="81" hidden="1"/>
    <col min="13828" max="13828" width="18.453125" style="81" hidden="1"/>
    <col min="13829" max="13829" width="14.7265625" style="81" hidden="1"/>
    <col min="13830" max="13830" width="27.54296875" style="81" hidden="1"/>
    <col min="13831" max="13831" width="31.54296875" style="81" hidden="1"/>
    <col min="13832" max="13832" width="34.7265625" style="81" hidden="1"/>
    <col min="13833" max="13833" width="20.26953125" style="81" hidden="1"/>
    <col min="13834" max="13834" width="17.26953125" style="81" hidden="1"/>
    <col min="13835" max="13835" width="9.7265625" style="81" hidden="1"/>
    <col min="13836" max="13836" width="20.26953125" style="81" hidden="1"/>
    <col min="13837" max="13837" width="18.54296875" style="81" hidden="1"/>
    <col min="13838" max="13838" width="15.26953125" style="81" hidden="1"/>
    <col min="13839" max="13839" width="16.453125" style="81" hidden="1"/>
    <col min="13840" max="13840" width="48" style="81" hidden="1"/>
    <col min="13841" max="13841" width="5.26953125" style="81" hidden="1"/>
    <col min="13842" max="13842" width="15.7265625" style="81" hidden="1"/>
    <col min="13843" max="13843" width="21.26953125" style="81" hidden="1"/>
    <col min="13844" max="13844" width="49.453125" style="81" hidden="1"/>
    <col min="13845" max="13845" width="43" style="81" hidden="1"/>
    <col min="13846" max="13846" width="46.7265625" style="81" hidden="1"/>
    <col min="13847" max="13847" width="58.453125" style="81" hidden="1"/>
    <col min="13848" max="14081" width="18.7265625" style="81" hidden="1"/>
    <col min="14082" max="14082" width="11.26953125" style="81" hidden="1"/>
    <col min="14083" max="14083" width="7.26953125" style="81" hidden="1"/>
    <col min="14084" max="14084" width="18.453125" style="81" hidden="1"/>
    <col min="14085" max="14085" width="14.7265625" style="81" hidden="1"/>
    <col min="14086" max="14086" width="27.54296875" style="81" hidden="1"/>
    <col min="14087" max="14087" width="31.54296875" style="81" hidden="1"/>
    <col min="14088" max="14088" width="34.7265625" style="81" hidden="1"/>
    <col min="14089" max="14089" width="20.26953125" style="81" hidden="1"/>
    <col min="14090" max="14090" width="17.26953125" style="81" hidden="1"/>
    <col min="14091" max="14091" width="9.7265625" style="81" hidden="1"/>
    <col min="14092" max="14092" width="20.26953125" style="81" hidden="1"/>
    <col min="14093" max="14093" width="18.54296875" style="81" hidden="1"/>
    <col min="14094" max="14094" width="15.26953125" style="81" hidden="1"/>
    <col min="14095" max="14095" width="16.453125" style="81" hidden="1"/>
    <col min="14096" max="14096" width="48" style="81" hidden="1"/>
    <col min="14097" max="14097" width="5.26953125" style="81" hidden="1"/>
    <col min="14098" max="14098" width="15.7265625" style="81" hidden="1"/>
    <col min="14099" max="14099" width="21.26953125" style="81" hidden="1"/>
    <col min="14100" max="14100" width="49.453125" style="81" hidden="1"/>
    <col min="14101" max="14101" width="43" style="81" hidden="1"/>
    <col min="14102" max="14102" width="46.7265625" style="81" hidden="1"/>
    <col min="14103" max="14103" width="58.453125" style="81" hidden="1"/>
    <col min="14104" max="14337" width="18.7265625" style="81" hidden="1"/>
    <col min="14338" max="14338" width="11.26953125" style="81" hidden="1"/>
    <col min="14339" max="14339" width="7.26953125" style="81" hidden="1"/>
    <col min="14340" max="14340" width="18.453125" style="81" hidden="1"/>
    <col min="14341" max="14341" width="14.7265625" style="81" hidden="1"/>
    <col min="14342" max="14342" width="27.54296875" style="81" hidden="1"/>
    <col min="14343" max="14343" width="31.54296875" style="81" hidden="1"/>
    <col min="14344" max="14344" width="34.7265625" style="81" hidden="1"/>
    <col min="14345" max="14345" width="20.26953125" style="81" hidden="1"/>
    <col min="14346" max="14346" width="17.26953125" style="81" hidden="1"/>
    <col min="14347" max="14347" width="9.7265625" style="81" hidden="1"/>
    <col min="14348" max="14348" width="20.26953125" style="81" hidden="1"/>
    <col min="14349" max="14349" width="18.54296875" style="81" hidden="1"/>
    <col min="14350" max="14350" width="15.26953125" style="81" hidden="1"/>
    <col min="14351" max="14351" width="16.453125" style="81" hidden="1"/>
    <col min="14352" max="14352" width="48" style="81" hidden="1"/>
    <col min="14353" max="14353" width="5.26953125" style="81" hidden="1"/>
    <col min="14354" max="14354" width="15.7265625" style="81" hidden="1"/>
    <col min="14355" max="14355" width="21.26953125" style="81" hidden="1"/>
    <col min="14356" max="14356" width="49.453125" style="81" hidden="1"/>
    <col min="14357" max="14357" width="43" style="81" hidden="1"/>
    <col min="14358" max="14358" width="46.7265625" style="81" hidden="1"/>
    <col min="14359" max="14359" width="58.453125" style="81" hidden="1"/>
    <col min="14360" max="14593" width="18.7265625" style="81" hidden="1"/>
    <col min="14594" max="14594" width="11.26953125" style="81" hidden="1"/>
    <col min="14595" max="14595" width="7.26953125" style="81" hidden="1"/>
    <col min="14596" max="14596" width="18.453125" style="81" hidden="1"/>
    <col min="14597" max="14597" width="14.7265625" style="81" hidden="1"/>
    <col min="14598" max="14598" width="27.54296875" style="81" hidden="1"/>
    <col min="14599" max="14599" width="31.54296875" style="81" hidden="1"/>
    <col min="14600" max="14600" width="34.7265625" style="81" hidden="1"/>
    <col min="14601" max="14601" width="20.26953125" style="81" hidden="1"/>
    <col min="14602" max="14602" width="17.26953125" style="81" hidden="1"/>
    <col min="14603" max="14603" width="9.7265625" style="81" hidden="1"/>
    <col min="14604" max="14604" width="20.26953125" style="81" hidden="1"/>
    <col min="14605" max="14605" width="18.54296875" style="81" hidden="1"/>
    <col min="14606" max="14606" width="15.26953125" style="81" hidden="1"/>
    <col min="14607" max="14607" width="16.453125" style="81" hidden="1"/>
    <col min="14608" max="14608" width="48" style="81" hidden="1"/>
    <col min="14609" max="14609" width="5.26953125" style="81" hidden="1"/>
    <col min="14610" max="14610" width="15.7265625" style="81" hidden="1"/>
    <col min="14611" max="14611" width="21.26953125" style="81" hidden="1"/>
    <col min="14612" max="14612" width="49.453125" style="81" hidden="1"/>
    <col min="14613" max="14613" width="43" style="81" hidden="1"/>
    <col min="14614" max="14614" width="46.7265625" style="81" hidden="1"/>
    <col min="14615" max="14615" width="58.453125" style="81" hidden="1"/>
    <col min="14616" max="14849" width="18.7265625" style="81" hidden="1"/>
    <col min="14850" max="14850" width="11.26953125" style="81" hidden="1"/>
    <col min="14851" max="14851" width="7.26953125" style="81" hidden="1"/>
    <col min="14852" max="14852" width="18.453125" style="81" hidden="1"/>
    <col min="14853" max="14853" width="14.7265625" style="81" hidden="1"/>
    <col min="14854" max="14854" width="27.54296875" style="81" hidden="1"/>
    <col min="14855" max="14855" width="31.54296875" style="81" hidden="1"/>
    <col min="14856" max="14856" width="34.7265625" style="81" hidden="1"/>
    <col min="14857" max="14857" width="20.26953125" style="81" hidden="1"/>
    <col min="14858" max="14858" width="17.26953125" style="81" hidden="1"/>
    <col min="14859" max="14859" width="9.7265625" style="81" hidden="1"/>
    <col min="14860" max="14860" width="20.26953125" style="81" hidden="1"/>
    <col min="14861" max="14861" width="18.54296875" style="81" hidden="1"/>
    <col min="14862" max="14862" width="15.26953125" style="81" hidden="1"/>
    <col min="14863" max="14863" width="16.453125" style="81" hidden="1"/>
    <col min="14864" max="14864" width="48" style="81" hidden="1"/>
    <col min="14865" max="14865" width="5.26953125" style="81" hidden="1"/>
    <col min="14866" max="14866" width="15.7265625" style="81" hidden="1"/>
    <col min="14867" max="14867" width="21.26953125" style="81" hidden="1"/>
    <col min="14868" max="14868" width="49.453125" style="81" hidden="1"/>
    <col min="14869" max="14869" width="43" style="81" hidden="1"/>
    <col min="14870" max="14870" width="46.7265625" style="81" hidden="1"/>
    <col min="14871" max="14871" width="58.453125" style="81" hidden="1"/>
    <col min="14872" max="15105" width="18.7265625" style="81" hidden="1"/>
    <col min="15106" max="15106" width="11.26953125" style="81" hidden="1"/>
    <col min="15107" max="15107" width="7.26953125" style="81" hidden="1"/>
    <col min="15108" max="15108" width="18.453125" style="81" hidden="1"/>
    <col min="15109" max="15109" width="14.7265625" style="81" hidden="1"/>
    <col min="15110" max="15110" width="27.54296875" style="81" hidden="1"/>
    <col min="15111" max="15111" width="31.54296875" style="81" hidden="1"/>
    <col min="15112" max="15112" width="34.7265625" style="81" hidden="1"/>
    <col min="15113" max="15113" width="20.26953125" style="81" hidden="1"/>
    <col min="15114" max="15114" width="17.26953125" style="81" hidden="1"/>
    <col min="15115" max="15115" width="9.7265625" style="81" hidden="1"/>
    <col min="15116" max="15116" width="20.26953125" style="81" hidden="1"/>
    <col min="15117" max="15117" width="18.54296875" style="81" hidden="1"/>
    <col min="15118" max="15118" width="15.26953125" style="81" hidden="1"/>
    <col min="15119" max="15119" width="16.453125" style="81" hidden="1"/>
    <col min="15120" max="15120" width="48" style="81" hidden="1"/>
    <col min="15121" max="15121" width="5.26953125" style="81" hidden="1"/>
    <col min="15122" max="15122" width="15.7265625" style="81" hidden="1"/>
    <col min="15123" max="15123" width="21.26953125" style="81" hidden="1"/>
    <col min="15124" max="15124" width="49.453125" style="81" hidden="1"/>
    <col min="15125" max="15125" width="43" style="81" hidden="1"/>
    <col min="15126" max="15126" width="46.7265625" style="81" hidden="1"/>
    <col min="15127" max="15127" width="58.453125" style="81" hidden="1"/>
    <col min="15128" max="15361" width="18.7265625" style="81" hidden="1"/>
    <col min="15362" max="15362" width="11.26953125" style="81" hidden="1"/>
    <col min="15363" max="15363" width="7.26953125" style="81" hidden="1"/>
    <col min="15364" max="15364" width="18.453125" style="81" hidden="1"/>
    <col min="15365" max="15365" width="14.7265625" style="81" hidden="1"/>
    <col min="15366" max="15366" width="27.54296875" style="81" hidden="1"/>
    <col min="15367" max="15367" width="31.54296875" style="81" hidden="1"/>
    <col min="15368" max="15368" width="34.7265625" style="81" hidden="1"/>
    <col min="15369" max="15369" width="20.26953125" style="81" hidden="1"/>
    <col min="15370" max="15370" width="17.26953125" style="81" hidden="1"/>
    <col min="15371" max="15371" width="9.7265625" style="81" hidden="1"/>
    <col min="15372" max="15372" width="20.26953125" style="81" hidden="1"/>
    <col min="15373" max="15373" width="18.54296875" style="81" hidden="1"/>
    <col min="15374" max="15374" width="15.26953125" style="81" hidden="1"/>
    <col min="15375" max="15375" width="16.453125" style="81" hidden="1"/>
    <col min="15376" max="15376" width="48" style="81" hidden="1"/>
    <col min="15377" max="15377" width="5.26953125" style="81" hidden="1"/>
    <col min="15378" max="15378" width="15.7265625" style="81" hidden="1"/>
    <col min="15379" max="15379" width="21.26953125" style="81" hidden="1"/>
    <col min="15380" max="15380" width="49.453125" style="81" hidden="1"/>
    <col min="15381" max="15381" width="43" style="81" hidden="1"/>
    <col min="15382" max="15382" width="46.7265625" style="81" hidden="1"/>
    <col min="15383" max="15383" width="58.453125" style="81" hidden="1"/>
    <col min="15384" max="15617" width="18.7265625" style="81" hidden="1"/>
    <col min="15618" max="15618" width="11.26953125" style="81" hidden="1"/>
    <col min="15619" max="15619" width="7.26953125" style="81" hidden="1"/>
    <col min="15620" max="15620" width="18.453125" style="81" hidden="1"/>
    <col min="15621" max="15621" width="14.7265625" style="81" hidden="1"/>
    <col min="15622" max="15622" width="27.54296875" style="81" hidden="1"/>
    <col min="15623" max="15623" width="31.54296875" style="81" hidden="1"/>
    <col min="15624" max="15624" width="34.7265625" style="81" hidden="1"/>
    <col min="15625" max="15625" width="20.26953125" style="81" hidden="1"/>
    <col min="15626" max="15626" width="17.26953125" style="81" hidden="1"/>
    <col min="15627" max="15627" width="9.7265625" style="81" hidden="1"/>
    <col min="15628" max="15628" width="20.26953125" style="81" hidden="1"/>
    <col min="15629" max="15629" width="18.54296875" style="81" hidden="1"/>
    <col min="15630" max="15630" width="15.26953125" style="81" hidden="1"/>
    <col min="15631" max="15631" width="16.453125" style="81" hidden="1"/>
    <col min="15632" max="15632" width="48" style="81" hidden="1"/>
    <col min="15633" max="15633" width="5.26953125" style="81" hidden="1"/>
    <col min="15634" max="15634" width="15.7265625" style="81" hidden="1"/>
    <col min="15635" max="15635" width="21.26953125" style="81" hidden="1"/>
    <col min="15636" max="15636" width="49.453125" style="81" hidden="1"/>
    <col min="15637" max="15637" width="43" style="81" hidden="1"/>
    <col min="15638" max="15638" width="46.7265625" style="81" hidden="1"/>
    <col min="15639" max="15639" width="58.453125" style="81" hidden="1"/>
    <col min="15640" max="15873" width="18.7265625" style="81" hidden="1"/>
    <col min="15874" max="15874" width="11.26953125" style="81" hidden="1"/>
    <col min="15875" max="15875" width="7.26953125" style="81" hidden="1"/>
    <col min="15876" max="15876" width="18.453125" style="81" hidden="1"/>
    <col min="15877" max="15877" width="14.7265625" style="81" hidden="1"/>
    <col min="15878" max="15878" width="27.54296875" style="81" hidden="1"/>
    <col min="15879" max="15879" width="31.54296875" style="81" hidden="1"/>
    <col min="15880" max="15880" width="34.7265625" style="81" hidden="1"/>
    <col min="15881" max="15881" width="20.26953125" style="81" hidden="1"/>
    <col min="15882" max="15882" width="17.26953125" style="81" hidden="1"/>
    <col min="15883" max="15883" width="9.7265625" style="81" hidden="1"/>
    <col min="15884" max="15884" width="20.26953125" style="81" hidden="1"/>
    <col min="15885" max="15885" width="18.54296875" style="81" hidden="1"/>
    <col min="15886" max="15886" width="15.26953125" style="81" hidden="1"/>
    <col min="15887" max="15887" width="16.453125" style="81" hidden="1"/>
    <col min="15888" max="15888" width="48" style="81" hidden="1"/>
    <col min="15889" max="15889" width="5.26953125" style="81" hidden="1"/>
    <col min="15890" max="15890" width="15.7265625" style="81" hidden="1"/>
    <col min="15891" max="15891" width="21.26953125" style="81" hidden="1"/>
    <col min="15892" max="15892" width="49.453125" style="81" hidden="1"/>
    <col min="15893" max="15893" width="43" style="81" hidden="1"/>
    <col min="15894" max="15894" width="46.7265625" style="81" hidden="1"/>
    <col min="15895" max="15895" width="58.453125" style="81" hidden="1"/>
    <col min="15896" max="16129" width="18.7265625" style="81" hidden="1"/>
    <col min="16130" max="16130" width="11.26953125" style="81" hidden="1"/>
    <col min="16131" max="16131" width="7.26953125" style="81" hidden="1"/>
    <col min="16132" max="16132" width="18.453125" style="81" hidden="1"/>
    <col min="16133" max="16133" width="14.7265625" style="81" hidden="1"/>
    <col min="16134" max="16134" width="27.54296875" style="81" hidden="1"/>
    <col min="16135" max="16135" width="31.54296875" style="81" hidden="1"/>
    <col min="16136" max="16136" width="34.7265625" style="81" hidden="1"/>
    <col min="16137" max="16137" width="20.26953125" style="81" hidden="1"/>
    <col min="16138" max="16138" width="17.26953125" style="81" hidden="1"/>
    <col min="16139" max="16139" width="9.7265625" style="81" hidden="1"/>
    <col min="16140" max="16140" width="20.26953125" style="81" hidden="1"/>
    <col min="16141" max="16141" width="18.54296875" style="81" hidden="1"/>
    <col min="16142" max="16142" width="15.26953125" style="81" hidden="1"/>
    <col min="16143" max="16143" width="16.453125" style="81" hidden="1"/>
    <col min="16144" max="16144" width="48" style="81" hidden="1"/>
    <col min="16145" max="16145" width="5.26953125" style="81" hidden="1"/>
    <col min="16146" max="16146" width="15.7265625" style="81" hidden="1"/>
    <col min="16147" max="16147" width="21.26953125" style="81" hidden="1"/>
    <col min="16148" max="16148" width="49.453125" style="81" hidden="1"/>
    <col min="16149" max="16149" width="43" style="81" hidden="1"/>
    <col min="16150" max="16150" width="46.7265625" style="81" hidden="1"/>
    <col min="16151" max="16151" width="58.453125" style="81" hidden="1"/>
    <col min="16152" max="16384" width="18.7265625" style="81" hidden="1"/>
  </cols>
  <sheetData>
    <row r="1" spans="1:29" ht="13" x14ac:dyDescent="0.25">
      <c r="A1" s="167" t="s">
        <v>50</v>
      </c>
      <c r="B1" s="167"/>
      <c r="C1" s="167"/>
      <c r="D1" s="167"/>
      <c r="E1" s="167"/>
      <c r="F1" s="167"/>
      <c r="G1" s="167"/>
      <c r="H1" s="167"/>
      <c r="I1" s="167"/>
      <c r="J1" s="167"/>
      <c r="K1" s="167"/>
      <c r="L1" s="167"/>
      <c r="M1" s="167"/>
      <c r="N1" s="167"/>
      <c r="O1" s="167"/>
      <c r="P1" s="167"/>
      <c r="Q1" s="167"/>
      <c r="R1" s="167"/>
      <c r="S1" s="167"/>
      <c r="T1" s="167"/>
      <c r="U1" s="167"/>
      <c r="V1" s="167"/>
      <c r="W1" s="167"/>
      <c r="AB1" s="168"/>
    </row>
    <row r="2" spans="1:29" s="347" customFormat="1" ht="36" customHeight="1" x14ac:dyDescent="0.35">
      <c r="A2" s="341" t="s">
        <v>587</v>
      </c>
      <c r="B2" s="341" t="s">
        <v>98</v>
      </c>
      <c r="C2" s="341" t="s">
        <v>99</v>
      </c>
      <c r="D2" s="341" t="s">
        <v>100</v>
      </c>
      <c r="E2" s="341" t="s">
        <v>101</v>
      </c>
      <c r="F2" s="341" t="s">
        <v>102</v>
      </c>
      <c r="G2" s="341" t="s">
        <v>103</v>
      </c>
      <c r="H2" s="341" t="s">
        <v>104</v>
      </c>
      <c r="I2" s="341" t="s">
        <v>105</v>
      </c>
      <c r="J2" s="341" t="s">
        <v>106</v>
      </c>
      <c r="K2" s="348" t="s">
        <v>107</v>
      </c>
      <c r="L2" s="341" t="s">
        <v>108</v>
      </c>
      <c r="M2" s="341" t="s">
        <v>588</v>
      </c>
      <c r="N2" s="341" t="s">
        <v>109</v>
      </c>
      <c r="O2" s="341" t="s">
        <v>589</v>
      </c>
      <c r="P2" s="342"/>
      <c r="Q2" s="343" t="s">
        <v>590</v>
      </c>
      <c r="R2" s="343" t="s">
        <v>591</v>
      </c>
      <c r="S2" s="343" t="s">
        <v>495</v>
      </c>
      <c r="T2" s="343" t="s">
        <v>2552</v>
      </c>
      <c r="U2" s="343" t="s">
        <v>110</v>
      </c>
      <c r="V2" s="349" t="s">
        <v>496</v>
      </c>
      <c r="W2" s="350" t="s">
        <v>497</v>
      </c>
      <c r="X2" s="344"/>
      <c r="Y2" s="345"/>
      <c r="Z2" s="345"/>
      <c r="AA2" s="345"/>
      <c r="AB2" s="346" t="s">
        <v>592</v>
      </c>
    </row>
    <row r="3" spans="1:29" s="220" customFormat="1" ht="200" x14ac:dyDescent="0.3">
      <c r="A3" s="222" t="s">
        <v>2849</v>
      </c>
      <c r="B3" s="223" t="s">
        <v>111</v>
      </c>
      <c r="C3" s="222" t="s">
        <v>112</v>
      </c>
      <c r="D3" s="224" t="s">
        <v>493</v>
      </c>
      <c r="E3" s="224" t="s">
        <v>113</v>
      </c>
      <c r="F3" s="224" t="s">
        <v>114</v>
      </c>
      <c r="G3" s="225" t="s">
        <v>115</v>
      </c>
      <c r="H3" s="225" t="s">
        <v>116</v>
      </c>
      <c r="I3" s="222"/>
      <c r="J3" s="222"/>
      <c r="K3" s="222" t="s">
        <v>117</v>
      </c>
      <c r="L3" s="226" t="s">
        <v>2998</v>
      </c>
      <c r="M3" s="222" t="s">
        <v>118</v>
      </c>
      <c r="N3" s="222" t="s">
        <v>119</v>
      </c>
      <c r="O3" s="227" t="s">
        <v>120</v>
      </c>
      <c r="P3" s="310"/>
      <c r="Q3" s="222"/>
      <c r="R3" s="351"/>
      <c r="S3" s="351"/>
      <c r="T3" s="351"/>
      <c r="U3" s="222" t="s">
        <v>121</v>
      </c>
      <c r="V3" s="231" t="s">
        <v>2903</v>
      </c>
      <c r="W3" s="231" t="s">
        <v>2904</v>
      </c>
      <c r="X3" s="232"/>
      <c r="Y3" s="233"/>
      <c r="Z3" s="233"/>
      <c r="AA3" s="233"/>
      <c r="AB3" s="234" t="e">
        <f>IF(OR(J3="Fail",ISBLANK(J3)),INDEX('Issue Code Table'!C:C,MATCH(N:N,'Issue Code Table'!A:A,0)),IF(M3="Critical",6,IF(M3="Significant",5,IF(M3="Moderate",3,2))))</f>
        <v>#N/A</v>
      </c>
      <c r="AC3" s="353"/>
    </row>
    <row r="4" spans="1:29" s="220" customFormat="1" ht="137.5" x14ac:dyDescent="0.3">
      <c r="A4" s="235" t="s">
        <v>2850</v>
      </c>
      <c r="B4" s="236" t="s">
        <v>122</v>
      </c>
      <c r="C4" s="235" t="s">
        <v>123</v>
      </c>
      <c r="D4" s="237" t="s">
        <v>493</v>
      </c>
      <c r="E4" s="237" t="s">
        <v>124</v>
      </c>
      <c r="F4" s="237" t="s">
        <v>125</v>
      </c>
      <c r="G4" s="238" t="s">
        <v>126</v>
      </c>
      <c r="H4" s="238" t="s">
        <v>127</v>
      </c>
      <c r="I4" s="235"/>
      <c r="J4" s="235"/>
      <c r="K4" s="239" t="s">
        <v>128</v>
      </c>
      <c r="L4" s="235"/>
      <c r="M4" s="235" t="s">
        <v>129</v>
      </c>
      <c r="N4" s="235" t="s">
        <v>130</v>
      </c>
      <c r="O4" s="235" t="s">
        <v>131</v>
      </c>
      <c r="P4" s="312"/>
      <c r="Q4" s="235"/>
      <c r="R4" s="352"/>
      <c r="S4" s="352"/>
      <c r="T4" s="352"/>
      <c r="U4" s="235" t="s">
        <v>132</v>
      </c>
      <c r="V4" s="242" t="s">
        <v>2905</v>
      </c>
      <c r="W4" s="242" t="s">
        <v>2906</v>
      </c>
      <c r="X4" s="243"/>
      <c r="Y4" s="244"/>
      <c r="Z4" s="244"/>
      <c r="AA4" s="244"/>
      <c r="AB4" s="245" t="e">
        <f>IF(OR(J4="Fail",ISBLANK(J4)),INDEX('Issue Code Table'!C:C,MATCH(N:N,'Issue Code Table'!A:A,0)),IF(M4="Critical",6,IF(M4="Significant",5,IF(M4="Moderate",3,2))))</f>
        <v>#N/A</v>
      </c>
      <c r="AC4" s="353"/>
    </row>
    <row r="5" spans="1:29" s="220" customFormat="1" ht="325" x14ac:dyDescent="0.3">
      <c r="A5" s="222" t="s">
        <v>2851</v>
      </c>
      <c r="B5" s="223" t="s">
        <v>133</v>
      </c>
      <c r="C5" s="222" t="s">
        <v>134</v>
      </c>
      <c r="D5" s="224" t="s">
        <v>493</v>
      </c>
      <c r="E5" s="224" t="s">
        <v>135</v>
      </c>
      <c r="F5" s="224" t="s">
        <v>136</v>
      </c>
      <c r="G5" s="225" t="s">
        <v>137</v>
      </c>
      <c r="H5" s="225" t="s">
        <v>138</v>
      </c>
      <c r="I5" s="222"/>
      <c r="J5" s="222"/>
      <c r="K5" s="246" t="s">
        <v>139</v>
      </c>
      <c r="L5" s="222" t="s">
        <v>140</v>
      </c>
      <c r="M5" s="247" t="s">
        <v>129</v>
      </c>
      <c r="N5" s="248" t="s">
        <v>141</v>
      </c>
      <c r="O5" s="222" t="s">
        <v>142</v>
      </c>
      <c r="P5" s="310"/>
      <c r="Q5" s="222"/>
      <c r="R5" s="351"/>
      <c r="S5" s="351"/>
      <c r="T5" s="351"/>
      <c r="U5" s="246" t="s">
        <v>2985</v>
      </c>
      <c r="V5" s="231" t="s">
        <v>2907</v>
      </c>
      <c r="W5" s="231" t="s">
        <v>2908</v>
      </c>
      <c r="X5" s="232"/>
      <c r="Y5" s="233"/>
      <c r="Z5" s="233"/>
      <c r="AA5" s="233"/>
      <c r="AB5" s="234" t="e">
        <f>IF(OR(J5="Fail",ISBLANK(J5)),INDEX('Issue Code Table'!C:C,MATCH(N:N,'Issue Code Table'!A:A,0)),IF(M5="Critical",6,IF(M5="Significant",5,IF(M5="Moderate",3,2))))</f>
        <v>#N/A</v>
      </c>
      <c r="AC5" s="353"/>
    </row>
    <row r="6" spans="1:29" s="220" customFormat="1" ht="409.5" x14ac:dyDescent="0.3">
      <c r="A6" s="235" t="s">
        <v>2852</v>
      </c>
      <c r="B6" s="237" t="s">
        <v>2788</v>
      </c>
      <c r="C6" s="237" t="s">
        <v>2789</v>
      </c>
      <c r="D6" s="237" t="s">
        <v>493</v>
      </c>
      <c r="E6" s="237" t="s">
        <v>2790</v>
      </c>
      <c r="F6" s="237" t="s">
        <v>2791</v>
      </c>
      <c r="G6" s="238" t="s">
        <v>2792</v>
      </c>
      <c r="H6" s="238" t="s">
        <v>2793</v>
      </c>
      <c r="I6" s="235"/>
      <c r="J6" s="235"/>
      <c r="K6" s="249" t="s">
        <v>2794</v>
      </c>
      <c r="L6" s="235" t="s">
        <v>2795</v>
      </c>
      <c r="M6" s="250" t="s">
        <v>129</v>
      </c>
      <c r="N6" s="251" t="s">
        <v>1970</v>
      </c>
      <c r="O6" s="235" t="s">
        <v>2796</v>
      </c>
      <c r="P6" s="312"/>
      <c r="Q6" s="235"/>
      <c r="R6" s="352"/>
      <c r="S6" s="352"/>
      <c r="T6" s="352"/>
      <c r="U6" s="249" t="s">
        <v>2797</v>
      </c>
      <c r="V6" s="242" t="s">
        <v>2909</v>
      </c>
      <c r="W6" s="242" t="s">
        <v>2910</v>
      </c>
      <c r="X6" s="243"/>
      <c r="Y6" s="244"/>
      <c r="Z6" s="244"/>
      <c r="AA6" s="244"/>
      <c r="AB6" s="245">
        <f>IF(OR(J6="Fail",ISBLANK(J6)),INDEX('Issue Code Table'!C:C,MATCH(N:N,'Issue Code Table'!A:A,0)),IF(M6="Critical",6,IF(M6="Significant",5,IF(M6="Moderate",3,2))))</f>
        <v>6</v>
      </c>
      <c r="AC6" s="353"/>
    </row>
    <row r="7" spans="1:29" s="220" customFormat="1" ht="112.5" x14ac:dyDescent="0.3">
      <c r="A7" s="222" t="s">
        <v>2853</v>
      </c>
      <c r="B7" s="223" t="s">
        <v>143</v>
      </c>
      <c r="C7" s="222" t="s">
        <v>144</v>
      </c>
      <c r="D7" s="224" t="s">
        <v>493</v>
      </c>
      <c r="E7" s="224" t="s">
        <v>145</v>
      </c>
      <c r="F7" s="225" t="s">
        <v>146</v>
      </c>
      <c r="G7" s="252" t="s">
        <v>147</v>
      </c>
      <c r="H7" s="225" t="s">
        <v>148</v>
      </c>
      <c r="I7" s="222"/>
      <c r="J7" s="222"/>
      <c r="K7" s="253" t="s">
        <v>149</v>
      </c>
      <c r="L7" s="222"/>
      <c r="M7" s="254" t="s">
        <v>129</v>
      </c>
      <c r="N7" s="222" t="s">
        <v>150</v>
      </c>
      <c r="O7" s="222" t="s">
        <v>151</v>
      </c>
      <c r="P7" s="310"/>
      <c r="Q7" s="222"/>
      <c r="R7" s="351"/>
      <c r="S7" s="351"/>
      <c r="T7" s="351"/>
      <c r="U7" s="222" t="s">
        <v>2911</v>
      </c>
      <c r="V7" s="231" t="s">
        <v>2911</v>
      </c>
      <c r="W7" s="231" t="s">
        <v>2912</v>
      </c>
      <c r="X7" s="232"/>
      <c r="Y7" s="233"/>
      <c r="Z7" s="233"/>
      <c r="AA7" s="233"/>
      <c r="AB7" s="234">
        <f>IF(OR(J7="Fail",ISBLANK(J7)),INDEX('Issue Code Table'!C:C,MATCH(N:N,'Issue Code Table'!A:A,0)),IF(M7="Critical",6,IF(M7="Significant",5,IF(M7="Moderate",3,2))))</f>
        <v>5</v>
      </c>
      <c r="AC7" s="353"/>
    </row>
    <row r="8" spans="1:29" s="220" customFormat="1" ht="150" x14ac:dyDescent="0.3">
      <c r="A8" s="235" t="s">
        <v>2854</v>
      </c>
      <c r="B8" s="236" t="s">
        <v>143</v>
      </c>
      <c r="C8" s="235" t="s">
        <v>144</v>
      </c>
      <c r="D8" s="237" t="s">
        <v>493</v>
      </c>
      <c r="E8" s="237" t="s">
        <v>152</v>
      </c>
      <c r="F8" s="238" t="s">
        <v>153</v>
      </c>
      <c r="G8" s="238" t="s">
        <v>154</v>
      </c>
      <c r="H8" s="238" t="s">
        <v>155</v>
      </c>
      <c r="I8" s="235"/>
      <c r="J8" s="235"/>
      <c r="K8" s="239" t="s">
        <v>156</v>
      </c>
      <c r="L8" s="235"/>
      <c r="M8" s="235" t="s">
        <v>129</v>
      </c>
      <c r="N8" s="235" t="s">
        <v>157</v>
      </c>
      <c r="O8" s="235" t="s">
        <v>158</v>
      </c>
      <c r="P8" s="312"/>
      <c r="Q8" s="235"/>
      <c r="R8" s="352"/>
      <c r="S8" s="352"/>
      <c r="T8" s="352"/>
      <c r="U8" s="235" t="s">
        <v>159</v>
      </c>
      <c r="V8" s="242" t="s">
        <v>159</v>
      </c>
      <c r="W8" s="242" t="s">
        <v>2913</v>
      </c>
      <c r="X8" s="243"/>
      <c r="Y8" s="244"/>
      <c r="Z8" s="244"/>
      <c r="AA8" s="244"/>
      <c r="AB8" s="245" t="e">
        <f>IF(OR(J8="Fail",ISBLANK(J8)),INDEX('Issue Code Table'!C:C,MATCH(N:N,'Issue Code Table'!A:A,0)),IF(M8="Critical",6,IF(M8="Significant",5,IF(M8="Moderate",3,2))))</f>
        <v>#N/A</v>
      </c>
      <c r="AC8" s="353"/>
    </row>
    <row r="9" spans="1:29" s="220" customFormat="1" ht="150" x14ac:dyDescent="0.3">
      <c r="A9" s="222" t="s">
        <v>2855</v>
      </c>
      <c r="B9" s="223" t="s">
        <v>133</v>
      </c>
      <c r="C9" s="222" t="s">
        <v>134</v>
      </c>
      <c r="D9" s="224" t="s">
        <v>493</v>
      </c>
      <c r="E9" s="224" t="s">
        <v>160</v>
      </c>
      <c r="F9" s="252" t="s">
        <v>161</v>
      </c>
      <c r="G9" s="252" t="s">
        <v>162</v>
      </c>
      <c r="H9" s="252" t="s">
        <v>163</v>
      </c>
      <c r="I9" s="222"/>
      <c r="J9" s="222"/>
      <c r="K9" s="253" t="s">
        <v>164</v>
      </c>
      <c r="L9" s="222"/>
      <c r="M9" s="222" t="s">
        <v>129</v>
      </c>
      <c r="N9" s="222" t="s">
        <v>165</v>
      </c>
      <c r="O9" s="222" t="s">
        <v>166</v>
      </c>
      <c r="P9" s="310"/>
      <c r="Q9" s="222"/>
      <c r="R9" s="351"/>
      <c r="S9" s="351"/>
      <c r="T9" s="351"/>
      <c r="U9" s="222" t="s">
        <v>167</v>
      </c>
      <c r="V9" s="231" t="s">
        <v>167</v>
      </c>
      <c r="W9" s="231" t="s">
        <v>2914</v>
      </c>
      <c r="X9" s="232"/>
      <c r="Y9" s="233"/>
      <c r="Z9" s="233"/>
      <c r="AA9" s="233"/>
      <c r="AB9" s="234" t="e">
        <f>IF(OR(J9="Fail",ISBLANK(J9)),INDEX('Issue Code Table'!C:C,MATCH(N:N,'Issue Code Table'!A:A,0)),IF(M9="Critical",6,IF(M9="Significant",5,IF(M9="Moderate",3,2))))</f>
        <v>#N/A</v>
      </c>
      <c r="AC9" s="353"/>
    </row>
    <row r="10" spans="1:29" s="220" customFormat="1" ht="50" x14ac:dyDescent="0.3">
      <c r="A10" s="235" t="s">
        <v>2856</v>
      </c>
      <c r="B10" s="236" t="s">
        <v>2788</v>
      </c>
      <c r="C10" s="235" t="s">
        <v>2789</v>
      </c>
      <c r="D10" s="237" t="s">
        <v>493</v>
      </c>
      <c r="E10" s="237" t="s">
        <v>170</v>
      </c>
      <c r="F10" s="237" t="s">
        <v>171</v>
      </c>
      <c r="G10" s="255" t="s">
        <v>172</v>
      </c>
      <c r="H10" s="237" t="s">
        <v>173</v>
      </c>
      <c r="I10" s="235"/>
      <c r="J10" s="235"/>
      <c r="K10" s="239" t="s">
        <v>174</v>
      </c>
      <c r="L10" s="235"/>
      <c r="M10" s="235" t="s">
        <v>129</v>
      </c>
      <c r="N10" s="235" t="s">
        <v>175</v>
      </c>
      <c r="O10" s="314" t="s">
        <v>176</v>
      </c>
      <c r="P10" s="312"/>
      <c r="Q10" s="235"/>
      <c r="R10" s="352"/>
      <c r="S10" s="352"/>
      <c r="T10" s="352"/>
      <c r="U10" s="235" t="s">
        <v>177</v>
      </c>
      <c r="V10" s="242" t="s">
        <v>2915</v>
      </c>
      <c r="W10" s="242" t="s">
        <v>2916</v>
      </c>
      <c r="X10" s="243"/>
      <c r="Y10" s="244"/>
      <c r="Z10" s="244"/>
      <c r="AA10" s="244"/>
      <c r="AB10" s="245">
        <f>IF(OR(J10="Fail",ISBLANK(J10)),INDEX('Issue Code Table'!C:C,MATCH(N:N,'Issue Code Table'!A:A,0)),IF(M10="Critical",6,IF(M10="Significant",5,IF(M10="Moderate",3,2))))</f>
        <v>6</v>
      </c>
      <c r="AC10" s="353"/>
    </row>
    <row r="11" spans="1:29" s="220" customFormat="1" ht="100" x14ac:dyDescent="0.3">
      <c r="A11" s="222" t="s">
        <v>2857</v>
      </c>
      <c r="B11" s="223" t="s">
        <v>133</v>
      </c>
      <c r="C11" s="222" t="s">
        <v>134</v>
      </c>
      <c r="D11" s="224" t="s">
        <v>493</v>
      </c>
      <c r="E11" s="224" t="s">
        <v>178</v>
      </c>
      <c r="F11" s="225" t="s">
        <v>179</v>
      </c>
      <c r="G11" s="225" t="s">
        <v>180</v>
      </c>
      <c r="H11" s="225" t="s">
        <v>181</v>
      </c>
      <c r="I11" s="222"/>
      <c r="J11" s="222"/>
      <c r="K11" s="253" t="s">
        <v>182</v>
      </c>
      <c r="L11" s="222"/>
      <c r="M11" s="222" t="s">
        <v>129</v>
      </c>
      <c r="N11" s="222" t="s">
        <v>183</v>
      </c>
      <c r="O11" s="222" t="s">
        <v>184</v>
      </c>
      <c r="P11" s="310"/>
      <c r="Q11" s="222"/>
      <c r="R11" s="351"/>
      <c r="S11" s="351"/>
      <c r="T11" s="351"/>
      <c r="U11" s="222" t="s">
        <v>185</v>
      </c>
      <c r="V11" s="231" t="s">
        <v>185</v>
      </c>
      <c r="W11" s="231" t="s">
        <v>2917</v>
      </c>
      <c r="X11" s="232"/>
      <c r="Y11" s="233"/>
      <c r="Z11" s="233"/>
      <c r="AA11" s="233"/>
      <c r="AB11" s="234" t="e">
        <f>IF(OR(J11="Fail",ISBLANK(J11)),INDEX('Issue Code Table'!C:C,MATCH(N:N,'Issue Code Table'!A:A,0)),IF(M11="Critical",6,IF(M11="Significant",5,IF(M11="Moderate",3,2))))</f>
        <v>#N/A</v>
      </c>
      <c r="AC11" s="353"/>
    </row>
    <row r="12" spans="1:29" s="220" customFormat="1" ht="100" x14ac:dyDescent="0.3">
      <c r="A12" s="235" t="s">
        <v>2858</v>
      </c>
      <c r="B12" s="236" t="s">
        <v>186</v>
      </c>
      <c r="C12" s="235" t="s">
        <v>187</v>
      </c>
      <c r="D12" s="237" t="s">
        <v>493</v>
      </c>
      <c r="E12" s="237" t="s">
        <v>188</v>
      </c>
      <c r="F12" s="235" t="s">
        <v>189</v>
      </c>
      <c r="G12" s="257" t="s">
        <v>190</v>
      </c>
      <c r="H12" s="237" t="s">
        <v>191</v>
      </c>
      <c r="I12" s="235"/>
      <c r="J12" s="235"/>
      <c r="K12" s="239" t="s">
        <v>192</v>
      </c>
      <c r="L12" s="235"/>
      <c r="M12" s="235" t="s">
        <v>129</v>
      </c>
      <c r="N12" s="235" t="s">
        <v>193</v>
      </c>
      <c r="O12" s="235" t="s">
        <v>194</v>
      </c>
      <c r="P12" s="312"/>
      <c r="Q12" s="235"/>
      <c r="R12" s="352"/>
      <c r="S12" s="352"/>
      <c r="T12" s="352"/>
      <c r="U12" s="235" t="s">
        <v>195</v>
      </c>
      <c r="V12" s="242" t="s">
        <v>2918</v>
      </c>
      <c r="W12" s="242" t="s">
        <v>2919</v>
      </c>
      <c r="X12" s="243"/>
      <c r="Y12" s="244"/>
      <c r="Z12" s="244"/>
      <c r="AA12" s="244"/>
      <c r="AB12" s="245">
        <f>IF(OR(J12="Fail",ISBLANK(J12)),INDEX('Issue Code Table'!C:C,MATCH(N:N,'Issue Code Table'!A:A,0)),IF(M12="Critical",6,IF(M12="Significant",5,IF(M12="Moderate",3,2))))</f>
        <v>5</v>
      </c>
      <c r="AC12" s="353"/>
    </row>
    <row r="13" spans="1:29" s="221" customFormat="1" ht="409.5" x14ac:dyDescent="0.3">
      <c r="A13" s="222" t="s">
        <v>2859</v>
      </c>
      <c r="B13" s="223" t="s">
        <v>196</v>
      </c>
      <c r="C13" s="222" t="s">
        <v>197</v>
      </c>
      <c r="D13" s="224" t="s">
        <v>493</v>
      </c>
      <c r="E13" s="272" t="s">
        <v>198</v>
      </c>
      <c r="F13" s="224" t="s">
        <v>199</v>
      </c>
      <c r="G13" s="225" t="s">
        <v>200</v>
      </c>
      <c r="H13" s="225" t="s">
        <v>201</v>
      </c>
      <c r="I13" s="222"/>
      <c r="J13" s="222"/>
      <c r="K13" s="222" t="s">
        <v>202</v>
      </c>
      <c r="L13" s="222"/>
      <c r="M13" s="223" t="s">
        <v>129</v>
      </c>
      <c r="N13" s="223" t="s">
        <v>203</v>
      </c>
      <c r="O13" s="223" t="s">
        <v>204</v>
      </c>
      <c r="P13" s="310"/>
      <c r="Q13" s="222"/>
      <c r="R13" s="351"/>
      <c r="S13" s="351"/>
      <c r="T13" s="351"/>
      <c r="U13" s="222" t="s">
        <v>205</v>
      </c>
      <c r="V13" s="231" t="s">
        <v>205</v>
      </c>
      <c r="W13" s="231" t="s">
        <v>2920</v>
      </c>
      <c r="X13" s="232"/>
      <c r="Y13" s="233"/>
      <c r="Z13" s="233"/>
      <c r="AA13" s="233"/>
      <c r="AB13" s="234">
        <f>IF(OR(J13="Fail",ISBLANK(J13)),INDEX('Issue Code Table'!C:C,MATCH(N:N,'Issue Code Table'!A:A,0)),IF(M13="Critical",6,IF(M13="Significant",5,IF(M13="Moderate",3,2))))</f>
        <v>6</v>
      </c>
      <c r="AC13" s="354"/>
    </row>
    <row r="14" spans="1:29" s="221" customFormat="1" ht="409.5" x14ac:dyDescent="0.3">
      <c r="A14" s="235" t="s">
        <v>2860</v>
      </c>
      <c r="B14" s="236" t="s">
        <v>206</v>
      </c>
      <c r="C14" s="235" t="s">
        <v>207</v>
      </c>
      <c r="D14" s="237" t="s">
        <v>493</v>
      </c>
      <c r="E14" s="235" t="s">
        <v>208</v>
      </c>
      <c r="F14" s="237" t="s">
        <v>209</v>
      </c>
      <c r="G14" s="238" t="s">
        <v>210</v>
      </c>
      <c r="H14" s="238" t="s">
        <v>211</v>
      </c>
      <c r="I14" s="235"/>
      <c r="J14" s="235"/>
      <c r="K14" s="235" t="s">
        <v>212</v>
      </c>
      <c r="L14" s="235"/>
      <c r="M14" s="236" t="s">
        <v>129</v>
      </c>
      <c r="N14" s="236" t="s">
        <v>203</v>
      </c>
      <c r="O14" s="236" t="s">
        <v>204</v>
      </c>
      <c r="P14" s="312"/>
      <c r="Q14" s="235"/>
      <c r="R14" s="352"/>
      <c r="S14" s="352"/>
      <c r="T14" s="352"/>
      <c r="U14" s="235" t="s">
        <v>213</v>
      </c>
      <c r="V14" s="242" t="s">
        <v>2921</v>
      </c>
      <c r="W14" s="242" t="s">
        <v>2922</v>
      </c>
      <c r="X14" s="243"/>
      <c r="Y14" s="244"/>
      <c r="Z14" s="244"/>
      <c r="AA14" s="244"/>
      <c r="AB14" s="245">
        <f>IF(OR(J14="Fail",ISBLANK(J14)),INDEX('Issue Code Table'!C:C,MATCH(N:N,'Issue Code Table'!A:A,0)),IF(M14="Critical",6,IF(M14="Significant",5,IF(M14="Moderate",3,2))))</f>
        <v>6</v>
      </c>
      <c r="AC14" s="354"/>
    </row>
    <row r="15" spans="1:29" s="221" customFormat="1" ht="262.5" x14ac:dyDescent="0.3">
      <c r="A15" s="222" t="s">
        <v>2861</v>
      </c>
      <c r="B15" s="223" t="s">
        <v>206</v>
      </c>
      <c r="C15" s="222" t="s">
        <v>207</v>
      </c>
      <c r="D15" s="224" t="s">
        <v>493</v>
      </c>
      <c r="E15" s="222" t="s">
        <v>214</v>
      </c>
      <c r="F15" s="224" t="s">
        <v>215</v>
      </c>
      <c r="G15" s="225" t="s">
        <v>216</v>
      </c>
      <c r="H15" s="225" t="s">
        <v>217</v>
      </c>
      <c r="I15" s="222"/>
      <c r="J15" s="222"/>
      <c r="K15" s="222" t="s">
        <v>218</v>
      </c>
      <c r="L15" s="222"/>
      <c r="M15" s="223" t="s">
        <v>129</v>
      </c>
      <c r="N15" s="223" t="s">
        <v>203</v>
      </c>
      <c r="O15" s="223" t="s">
        <v>204</v>
      </c>
      <c r="P15" s="310"/>
      <c r="Q15" s="222"/>
      <c r="R15" s="351"/>
      <c r="S15" s="351"/>
      <c r="T15" s="351"/>
      <c r="U15" s="222" t="s">
        <v>219</v>
      </c>
      <c r="V15" s="231" t="s">
        <v>2923</v>
      </c>
      <c r="W15" s="231" t="s">
        <v>2924</v>
      </c>
      <c r="X15" s="232"/>
      <c r="Y15" s="233"/>
      <c r="Z15" s="233"/>
      <c r="AA15" s="233"/>
      <c r="AB15" s="234">
        <f>IF(OR(J15="Fail",ISBLANK(J15)),INDEX('Issue Code Table'!C:C,MATCH(N:N,'Issue Code Table'!A:A,0)),IF(M15="Critical",6,IF(M15="Significant",5,IF(M15="Moderate",3,2))))</f>
        <v>6</v>
      </c>
      <c r="AC15" s="354"/>
    </row>
    <row r="16" spans="1:29" s="220" customFormat="1" ht="187.5" x14ac:dyDescent="0.3">
      <c r="A16" s="235" t="s">
        <v>2862</v>
      </c>
      <c r="B16" s="236" t="s">
        <v>220</v>
      </c>
      <c r="C16" s="235" t="s">
        <v>221</v>
      </c>
      <c r="D16" s="237" t="s">
        <v>493</v>
      </c>
      <c r="E16" s="264" t="s">
        <v>222</v>
      </c>
      <c r="F16" s="237" t="s">
        <v>223</v>
      </c>
      <c r="G16" s="238" t="s">
        <v>224</v>
      </c>
      <c r="H16" s="238" t="s">
        <v>225</v>
      </c>
      <c r="I16" s="235"/>
      <c r="J16" s="235"/>
      <c r="K16" s="235" t="s">
        <v>226</v>
      </c>
      <c r="L16" s="235"/>
      <c r="M16" s="235" t="s">
        <v>227</v>
      </c>
      <c r="N16" s="235" t="s">
        <v>228</v>
      </c>
      <c r="O16" s="235" t="s">
        <v>229</v>
      </c>
      <c r="P16" s="312"/>
      <c r="Q16" s="235"/>
      <c r="R16" s="240"/>
      <c r="S16" s="240"/>
      <c r="T16" s="240"/>
      <c r="U16" s="235" t="s">
        <v>230</v>
      </c>
      <c r="V16" s="313" t="s">
        <v>230</v>
      </c>
      <c r="W16" s="313"/>
      <c r="X16" s="243"/>
      <c r="Y16" s="244"/>
      <c r="Z16" s="244"/>
      <c r="AA16" s="244"/>
      <c r="AB16" s="245">
        <f>IF(OR(J16="Fail",ISBLANK(J16)),INDEX('Issue Code Table'!C:C,MATCH(N:N,'Issue Code Table'!A:A,0)),IF(M16="Critical",6,IF(M16="Significant",5,IF(M16="Moderate",3,2))))</f>
        <v>4</v>
      </c>
    </row>
    <row r="17" spans="1:29" s="220" customFormat="1" ht="409.5" x14ac:dyDescent="0.3">
      <c r="A17" s="222" t="s">
        <v>2863</v>
      </c>
      <c r="B17" s="223" t="s">
        <v>231</v>
      </c>
      <c r="C17" s="222" t="s">
        <v>232</v>
      </c>
      <c r="D17" s="224" t="s">
        <v>493</v>
      </c>
      <c r="E17" s="222" t="s">
        <v>233</v>
      </c>
      <c r="F17" s="224" t="s">
        <v>234</v>
      </c>
      <c r="G17" s="225" t="s">
        <v>235</v>
      </c>
      <c r="H17" s="225" t="s">
        <v>236</v>
      </c>
      <c r="I17" s="222"/>
      <c r="J17" s="222"/>
      <c r="K17" s="222" t="s">
        <v>237</v>
      </c>
      <c r="L17" s="222"/>
      <c r="M17" s="222" t="s">
        <v>227</v>
      </c>
      <c r="N17" s="222" t="s">
        <v>238</v>
      </c>
      <c r="O17" s="222" t="s">
        <v>239</v>
      </c>
      <c r="P17" s="310"/>
      <c r="Q17" s="222"/>
      <c r="R17" s="229"/>
      <c r="S17" s="229"/>
      <c r="T17" s="229"/>
      <c r="U17" s="222" t="s">
        <v>240</v>
      </c>
      <c r="V17" s="311" t="s">
        <v>240</v>
      </c>
      <c r="W17" s="311"/>
      <c r="X17" s="232"/>
      <c r="Y17" s="233"/>
      <c r="Z17" s="233"/>
      <c r="AA17" s="233"/>
      <c r="AB17" s="234">
        <f>IF(OR(J17="Fail",ISBLANK(J17)),INDEX('Issue Code Table'!C:C,MATCH(N:N,'Issue Code Table'!A:A,0)),IF(M17="Critical",6,IF(M17="Significant",5,IF(M17="Moderate",3,2))))</f>
        <v>4</v>
      </c>
    </row>
    <row r="18" spans="1:29" s="220" customFormat="1" ht="187.5" x14ac:dyDescent="0.3">
      <c r="A18" s="235" t="s">
        <v>2864</v>
      </c>
      <c r="B18" s="236" t="s">
        <v>220</v>
      </c>
      <c r="C18" s="235" t="s">
        <v>221</v>
      </c>
      <c r="D18" s="237" t="s">
        <v>493</v>
      </c>
      <c r="E18" s="235" t="s">
        <v>241</v>
      </c>
      <c r="F18" s="237" t="s">
        <v>242</v>
      </c>
      <c r="G18" s="238" t="s">
        <v>243</v>
      </c>
      <c r="H18" s="238" t="s">
        <v>244</v>
      </c>
      <c r="I18" s="235"/>
      <c r="J18" s="235"/>
      <c r="K18" s="235" t="s">
        <v>245</v>
      </c>
      <c r="L18" s="235"/>
      <c r="M18" s="235" t="s">
        <v>227</v>
      </c>
      <c r="N18" s="235" t="s">
        <v>228</v>
      </c>
      <c r="O18" s="235" t="s">
        <v>229</v>
      </c>
      <c r="P18" s="312"/>
      <c r="Q18" s="235"/>
      <c r="R18" s="240"/>
      <c r="S18" s="240"/>
      <c r="T18" s="240"/>
      <c r="U18" s="235" t="s">
        <v>241</v>
      </c>
      <c r="V18" s="313" t="s">
        <v>241</v>
      </c>
      <c r="W18" s="313"/>
      <c r="X18" s="243"/>
      <c r="Y18" s="244"/>
      <c r="Z18" s="244"/>
      <c r="AA18" s="244"/>
      <c r="AB18" s="245">
        <f>IF(OR(J18="Fail",ISBLANK(J18)),INDEX('Issue Code Table'!C:C,MATCH(N:N,'Issue Code Table'!A:A,0)),IF(M18="Critical",6,IF(M18="Significant",5,IF(M18="Moderate",3,2))))</f>
        <v>4</v>
      </c>
    </row>
    <row r="19" spans="1:29" s="220" customFormat="1" ht="337.5" x14ac:dyDescent="0.3">
      <c r="A19" s="222" t="s">
        <v>2865</v>
      </c>
      <c r="B19" s="223" t="s">
        <v>246</v>
      </c>
      <c r="C19" s="222" t="s">
        <v>247</v>
      </c>
      <c r="D19" s="224" t="s">
        <v>493</v>
      </c>
      <c r="E19" s="259" t="s">
        <v>248</v>
      </c>
      <c r="F19" s="224" t="s">
        <v>249</v>
      </c>
      <c r="G19" s="225" t="s">
        <v>250</v>
      </c>
      <c r="H19" s="225" t="s">
        <v>251</v>
      </c>
      <c r="I19" s="222"/>
      <c r="J19" s="222"/>
      <c r="K19" s="222" t="s">
        <v>252</v>
      </c>
      <c r="L19" s="222"/>
      <c r="M19" s="222" t="s">
        <v>227</v>
      </c>
      <c r="N19" s="222" t="s">
        <v>253</v>
      </c>
      <c r="O19" s="222" t="s">
        <v>254</v>
      </c>
      <c r="P19" s="310"/>
      <c r="Q19" s="222"/>
      <c r="R19" s="229"/>
      <c r="S19" s="229"/>
      <c r="T19" s="229"/>
      <c r="U19" s="222" t="s">
        <v>255</v>
      </c>
      <c r="V19" s="311" t="s">
        <v>255</v>
      </c>
      <c r="W19" s="311"/>
      <c r="X19" s="232"/>
      <c r="Y19" s="233"/>
      <c r="Z19" s="233"/>
      <c r="AA19" s="233"/>
      <c r="AB19" s="234">
        <f>IF(OR(J19="Fail",ISBLANK(J19)),INDEX('Issue Code Table'!C:C,MATCH(N:N,'Issue Code Table'!A:A,0)),IF(M19="Critical",6,IF(M19="Significant",5,IF(M19="Moderate",3,2))))</f>
        <v>4</v>
      </c>
    </row>
    <row r="20" spans="1:29" s="220" customFormat="1" ht="409.5" x14ac:dyDescent="0.3">
      <c r="A20" s="235" t="s">
        <v>2866</v>
      </c>
      <c r="B20" s="236" t="s">
        <v>220</v>
      </c>
      <c r="C20" s="235" t="s">
        <v>221</v>
      </c>
      <c r="D20" s="237" t="s">
        <v>493</v>
      </c>
      <c r="E20" s="260" t="s">
        <v>256</v>
      </c>
      <c r="F20" s="237" t="s">
        <v>257</v>
      </c>
      <c r="G20" s="238" t="s">
        <v>258</v>
      </c>
      <c r="H20" s="238" t="s">
        <v>259</v>
      </c>
      <c r="I20" s="235"/>
      <c r="J20" s="235"/>
      <c r="K20" s="235" t="s">
        <v>260</v>
      </c>
      <c r="L20" s="235"/>
      <c r="M20" s="260" t="s">
        <v>129</v>
      </c>
      <c r="N20" s="235" t="s">
        <v>261</v>
      </c>
      <c r="O20" s="235" t="s">
        <v>262</v>
      </c>
      <c r="P20" s="312"/>
      <c r="Q20" s="235"/>
      <c r="R20" s="352"/>
      <c r="S20" s="352"/>
      <c r="T20" s="352"/>
      <c r="U20" s="235" t="s">
        <v>263</v>
      </c>
      <c r="V20" s="242" t="s">
        <v>263</v>
      </c>
      <c r="W20" s="242" t="s">
        <v>2931</v>
      </c>
      <c r="X20" s="243"/>
      <c r="Y20" s="244"/>
      <c r="Z20" s="244"/>
      <c r="AA20" s="244"/>
      <c r="AB20" s="245">
        <f>IF(OR(J20="Fail",ISBLANK(J20)),INDEX('Issue Code Table'!C:C,MATCH(N:N,'Issue Code Table'!A:A,0)),IF(M20="Critical",6,IF(M20="Significant",5,IF(M20="Moderate",3,2))))</f>
        <v>5</v>
      </c>
      <c r="AC20" s="353"/>
    </row>
    <row r="21" spans="1:29" s="220" customFormat="1" ht="325" x14ac:dyDescent="0.3">
      <c r="A21" s="222" t="s">
        <v>2867</v>
      </c>
      <c r="B21" s="261" t="s">
        <v>264</v>
      </c>
      <c r="C21" s="222" t="s">
        <v>265</v>
      </c>
      <c r="D21" s="224" t="s">
        <v>493</v>
      </c>
      <c r="E21" s="272" t="s">
        <v>266</v>
      </c>
      <c r="F21" s="224" t="s">
        <v>267</v>
      </c>
      <c r="G21" s="225" t="s">
        <v>268</v>
      </c>
      <c r="H21" s="225" t="s">
        <v>269</v>
      </c>
      <c r="I21" s="222"/>
      <c r="J21" s="222"/>
      <c r="K21" s="222" t="s">
        <v>270</v>
      </c>
      <c r="L21" s="222"/>
      <c r="M21" s="222" t="s">
        <v>227</v>
      </c>
      <c r="N21" s="222" t="s">
        <v>271</v>
      </c>
      <c r="O21" s="222" t="s">
        <v>272</v>
      </c>
      <c r="P21" s="310"/>
      <c r="Q21" s="222"/>
      <c r="R21" s="229"/>
      <c r="S21" s="229"/>
      <c r="T21" s="229"/>
      <c r="U21" s="222" t="s">
        <v>273</v>
      </c>
      <c r="V21" s="311" t="s">
        <v>2925</v>
      </c>
      <c r="W21" s="311"/>
      <c r="X21" s="232"/>
      <c r="Y21" s="233"/>
      <c r="Z21" s="233"/>
      <c r="AA21" s="233"/>
      <c r="AB21" s="234">
        <f>IF(OR(J21="Fail",ISBLANK(J21)),INDEX('Issue Code Table'!C:C,MATCH(N:N,'Issue Code Table'!A:A,0)),IF(M21="Critical",6,IF(M21="Significant",5,IF(M21="Moderate",3,2))))</f>
        <v>3</v>
      </c>
    </row>
    <row r="22" spans="1:29" s="220" customFormat="1" ht="262.5" x14ac:dyDescent="0.3">
      <c r="A22" s="235" t="s">
        <v>2868</v>
      </c>
      <c r="B22" s="262" t="s">
        <v>206</v>
      </c>
      <c r="C22" s="235" t="s">
        <v>207</v>
      </c>
      <c r="D22" s="237" t="s">
        <v>493</v>
      </c>
      <c r="E22" s="264" t="s">
        <v>274</v>
      </c>
      <c r="F22" s="237" t="s">
        <v>275</v>
      </c>
      <c r="G22" s="238" t="s">
        <v>276</v>
      </c>
      <c r="H22" s="238" t="s">
        <v>277</v>
      </c>
      <c r="I22" s="235"/>
      <c r="J22" s="235"/>
      <c r="K22" s="235" t="s">
        <v>278</v>
      </c>
      <c r="L22" s="235"/>
      <c r="M22" s="235" t="s">
        <v>227</v>
      </c>
      <c r="N22" s="235" t="s">
        <v>279</v>
      </c>
      <c r="O22" s="235" t="s">
        <v>280</v>
      </c>
      <c r="P22" s="312"/>
      <c r="Q22" s="235"/>
      <c r="R22" s="240"/>
      <c r="S22" s="240"/>
      <c r="T22" s="240"/>
      <c r="U22" s="235" t="s">
        <v>281</v>
      </c>
      <c r="V22" s="313" t="s">
        <v>2926</v>
      </c>
      <c r="W22" s="313"/>
      <c r="X22" s="243"/>
      <c r="Y22" s="244"/>
      <c r="Z22" s="244"/>
      <c r="AA22" s="244"/>
      <c r="AB22" s="245">
        <f>IF(OR(J22="Fail",ISBLANK(J22)),INDEX('Issue Code Table'!C:C,MATCH(N:N,'Issue Code Table'!A:A,0)),IF(M22="Critical",6,IF(M22="Significant",5,IF(M22="Moderate",3,2))))</f>
        <v>4</v>
      </c>
    </row>
    <row r="23" spans="1:29" s="220" customFormat="1" ht="150" x14ac:dyDescent="0.3">
      <c r="A23" s="222" t="s">
        <v>2869</v>
      </c>
      <c r="B23" s="225" t="s">
        <v>196</v>
      </c>
      <c r="C23" s="222" t="s">
        <v>197</v>
      </c>
      <c r="D23" s="224" t="s">
        <v>493</v>
      </c>
      <c r="E23" s="272" t="s">
        <v>282</v>
      </c>
      <c r="F23" s="224" t="s">
        <v>283</v>
      </c>
      <c r="G23" s="225" t="s">
        <v>284</v>
      </c>
      <c r="H23" s="225" t="s">
        <v>285</v>
      </c>
      <c r="I23" s="222"/>
      <c r="J23" s="222"/>
      <c r="K23" s="222" t="s">
        <v>286</v>
      </c>
      <c r="L23" s="222"/>
      <c r="M23" s="222" t="s">
        <v>129</v>
      </c>
      <c r="N23" s="222" t="s">
        <v>287</v>
      </c>
      <c r="O23" s="222" t="s">
        <v>288</v>
      </c>
      <c r="P23" s="310"/>
      <c r="Q23" s="222"/>
      <c r="R23" s="351"/>
      <c r="S23" s="351"/>
      <c r="T23" s="351"/>
      <c r="U23" s="222" t="s">
        <v>289</v>
      </c>
      <c r="V23" s="231" t="s">
        <v>2927</v>
      </c>
      <c r="W23" s="231" t="s">
        <v>2931</v>
      </c>
      <c r="X23" s="232"/>
      <c r="Y23" s="233"/>
      <c r="Z23" s="233"/>
      <c r="AA23" s="233"/>
      <c r="AB23" s="234">
        <f>IF(OR(J23="Fail",ISBLANK(J23)),INDEX('Issue Code Table'!C:C,MATCH(N:N,'Issue Code Table'!A:A,0)),IF(M23="Critical",6,IF(M23="Significant",5,IF(M23="Moderate",3,2))))</f>
        <v>6</v>
      </c>
      <c r="AC23" s="353"/>
    </row>
    <row r="24" spans="1:29" s="220" customFormat="1" ht="225" x14ac:dyDescent="0.3">
      <c r="A24" s="235" t="s">
        <v>2870</v>
      </c>
      <c r="B24" s="262" t="s">
        <v>206</v>
      </c>
      <c r="C24" s="235" t="s">
        <v>207</v>
      </c>
      <c r="D24" s="237" t="s">
        <v>493</v>
      </c>
      <c r="E24" s="264" t="s">
        <v>290</v>
      </c>
      <c r="F24" s="237" t="s">
        <v>291</v>
      </c>
      <c r="G24" s="238" t="s">
        <v>292</v>
      </c>
      <c r="H24" s="238" t="s">
        <v>293</v>
      </c>
      <c r="I24" s="235"/>
      <c r="J24" s="235"/>
      <c r="K24" s="235" t="s">
        <v>294</v>
      </c>
      <c r="L24" s="235"/>
      <c r="M24" s="236" t="s">
        <v>129</v>
      </c>
      <c r="N24" s="236" t="s">
        <v>203</v>
      </c>
      <c r="O24" s="236" t="s">
        <v>204</v>
      </c>
      <c r="P24" s="312"/>
      <c r="Q24" s="235"/>
      <c r="R24" s="352"/>
      <c r="S24" s="352"/>
      <c r="T24" s="352"/>
      <c r="U24" s="235" t="s">
        <v>295</v>
      </c>
      <c r="V24" s="242" t="s">
        <v>295</v>
      </c>
      <c r="W24" s="242" t="s">
        <v>2931</v>
      </c>
      <c r="X24" s="243"/>
      <c r="Y24" s="244"/>
      <c r="Z24" s="244"/>
      <c r="AA24" s="244"/>
      <c r="AB24" s="245">
        <f>IF(OR(J24="Fail",ISBLANK(J24)),INDEX('Issue Code Table'!C:C,MATCH(N:N,'Issue Code Table'!A:A,0)),IF(M24="Critical",6,IF(M24="Significant",5,IF(M24="Moderate",3,2))))</f>
        <v>6</v>
      </c>
      <c r="AC24" s="353"/>
    </row>
    <row r="25" spans="1:29" s="220" customFormat="1" ht="409.5" x14ac:dyDescent="0.3">
      <c r="A25" s="222" t="s">
        <v>2871</v>
      </c>
      <c r="B25" s="261" t="s">
        <v>296</v>
      </c>
      <c r="C25" s="222" t="s">
        <v>297</v>
      </c>
      <c r="D25" s="224" t="s">
        <v>493</v>
      </c>
      <c r="E25" s="225" t="s">
        <v>298</v>
      </c>
      <c r="F25" s="224" t="s">
        <v>299</v>
      </c>
      <c r="G25" s="225" t="s">
        <v>300</v>
      </c>
      <c r="H25" s="225" t="s">
        <v>301</v>
      </c>
      <c r="I25" s="222"/>
      <c r="J25" s="222"/>
      <c r="K25" s="222" t="s">
        <v>302</v>
      </c>
      <c r="L25" s="222"/>
      <c r="M25" s="222" t="s">
        <v>129</v>
      </c>
      <c r="N25" s="222" t="s">
        <v>287</v>
      </c>
      <c r="O25" s="222" t="s">
        <v>288</v>
      </c>
      <c r="P25" s="310"/>
      <c r="Q25" s="222"/>
      <c r="R25" s="351"/>
      <c r="S25" s="351"/>
      <c r="T25" s="351"/>
      <c r="U25" s="222" t="s">
        <v>303</v>
      </c>
      <c r="V25" s="231" t="s">
        <v>303</v>
      </c>
      <c r="W25" s="231" t="s">
        <v>2932</v>
      </c>
      <c r="X25" s="232"/>
      <c r="Y25" s="233"/>
      <c r="Z25" s="233"/>
      <c r="AA25" s="233"/>
      <c r="AB25" s="234">
        <f>IF(OR(J25="Fail",ISBLANK(J25)),INDEX('Issue Code Table'!C:C,MATCH(N:N,'Issue Code Table'!A:A,0)),IF(M25="Critical",6,IF(M25="Significant",5,IF(M25="Moderate",3,2))))</f>
        <v>6</v>
      </c>
      <c r="AC25" s="353"/>
    </row>
    <row r="26" spans="1:29" s="221" customFormat="1" ht="187.5" x14ac:dyDescent="0.3">
      <c r="A26" s="235" t="s">
        <v>2872</v>
      </c>
      <c r="B26" s="262" t="s">
        <v>304</v>
      </c>
      <c r="C26" s="235" t="s">
        <v>305</v>
      </c>
      <c r="D26" s="237" t="s">
        <v>493</v>
      </c>
      <c r="E26" s="264" t="s">
        <v>306</v>
      </c>
      <c r="F26" s="237" t="s">
        <v>307</v>
      </c>
      <c r="G26" s="238" t="s">
        <v>308</v>
      </c>
      <c r="H26" s="238" t="s">
        <v>309</v>
      </c>
      <c r="I26" s="235"/>
      <c r="J26" s="235"/>
      <c r="K26" s="235" t="s">
        <v>310</v>
      </c>
      <c r="L26" s="235"/>
      <c r="M26" s="236" t="s">
        <v>227</v>
      </c>
      <c r="N26" s="236" t="s">
        <v>311</v>
      </c>
      <c r="O26" s="236" t="s">
        <v>312</v>
      </c>
      <c r="P26" s="312"/>
      <c r="Q26" s="235"/>
      <c r="R26" s="240"/>
      <c r="S26" s="240"/>
      <c r="T26" s="240"/>
      <c r="U26" s="235" t="s">
        <v>313</v>
      </c>
      <c r="V26" s="313" t="s">
        <v>2928</v>
      </c>
      <c r="W26" s="313"/>
      <c r="X26" s="243"/>
      <c r="Y26" s="243"/>
      <c r="Z26" s="244"/>
      <c r="AA26" s="244"/>
      <c r="AB26" s="245">
        <f>IF(OR(J26="Fail",ISBLANK(J26)),INDEX('Issue Code Table'!C:C,MATCH(N:N,'Issue Code Table'!A:A,0)),IF(M26="Critical",6,IF(M26="Significant",5,IF(M26="Moderate",3,2))))</f>
        <v>4</v>
      </c>
    </row>
    <row r="27" spans="1:29" s="220" customFormat="1" ht="362.5" x14ac:dyDescent="0.3">
      <c r="A27" s="222" t="s">
        <v>2873</v>
      </c>
      <c r="B27" s="261" t="s">
        <v>304</v>
      </c>
      <c r="C27" s="222" t="s">
        <v>305</v>
      </c>
      <c r="D27" s="224" t="s">
        <v>493</v>
      </c>
      <c r="E27" s="272" t="s">
        <v>314</v>
      </c>
      <c r="F27" s="224" t="s">
        <v>315</v>
      </c>
      <c r="G27" s="225" t="s">
        <v>316</v>
      </c>
      <c r="H27" s="225" t="s">
        <v>317</v>
      </c>
      <c r="I27" s="222"/>
      <c r="J27" s="222"/>
      <c r="K27" s="222" t="s">
        <v>318</v>
      </c>
      <c r="L27" s="222"/>
      <c r="M27" s="223" t="s">
        <v>227</v>
      </c>
      <c r="N27" s="223" t="s">
        <v>311</v>
      </c>
      <c r="O27" s="223" t="s">
        <v>312</v>
      </c>
      <c r="P27" s="310"/>
      <c r="Q27" s="222"/>
      <c r="R27" s="229"/>
      <c r="S27" s="229"/>
      <c r="T27" s="229"/>
      <c r="U27" s="222" t="s">
        <v>319</v>
      </c>
      <c r="V27" s="311" t="s">
        <v>2929</v>
      </c>
      <c r="W27" s="311"/>
      <c r="X27" s="232"/>
      <c r="Y27" s="232"/>
      <c r="Z27" s="233"/>
      <c r="AA27" s="233"/>
      <c r="AB27" s="234">
        <f>IF(OR(J27="Fail",ISBLANK(J27)),INDEX('Issue Code Table'!C:C,MATCH(N:N,'Issue Code Table'!A:A,0)),IF(M27="Critical",6,IF(M27="Significant",5,IF(M27="Moderate",3,2))))</f>
        <v>4</v>
      </c>
    </row>
    <row r="28" spans="1:29" s="220" customFormat="1" ht="287.5" x14ac:dyDescent="0.3">
      <c r="A28" s="235" t="s">
        <v>2874</v>
      </c>
      <c r="B28" s="235" t="s">
        <v>220</v>
      </c>
      <c r="C28" s="235" t="s">
        <v>221</v>
      </c>
      <c r="D28" s="237" t="s">
        <v>493</v>
      </c>
      <c r="E28" s="264" t="s">
        <v>320</v>
      </c>
      <c r="F28" s="237" t="s">
        <v>321</v>
      </c>
      <c r="G28" s="238" t="s">
        <v>322</v>
      </c>
      <c r="H28" s="238" t="s">
        <v>323</v>
      </c>
      <c r="I28" s="235"/>
      <c r="J28" s="235"/>
      <c r="K28" s="235" t="s">
        <v>324</v>
      </c>
      <c r="L28" s="235"/>
      <c r="M28" s="235" t="s">
        <v>129</v>
      </c>
      <c r="N28" s="235" t="s">
        <v>325</v>
      </c>
      <c r="O28" s="235" t="s">
        <v>326</v>
      </c>
      <c r="P28" s="312"/>
      <c r="Q28" s="235"/>
      <c r="R28" s="352"/>
      <c r="S28" s="352"/>
      <c r="T28" s="352"/>
      <c r="U28" s="235" t="s">
        <v>327</v>
      </c>
      <c r="V28" s="242" t="s">
        <v>327</v>
      </c>
      <c r="W28" s="242" t="s">
        <v>2933</v>
      </c>
      <c r="X28" s="243"/>
      <c r="Y28" s="243"/>
      <c r="Z28" s="244"/>
      <c r="AA28" s="244"/>
      <c r="AB28" s="245">
        <f>IF(OR(J28="Fail",ISBLANK(J28)),INDEX('Issue Code Table'!C:C,MATCH(N:N,'Issue Code Table'!A:A,0)),IF(M28="Critical",6,IF(M28="Significant",5,IF(M28="Moderate",3,2))))</f>
        <v>5</v>
      </c>
      <c r="AC28" s="353"/>
    </row>
    <row r="29" spans="1:29" s="220" customFormat="1" ht="350" x14ac:dyDescent="0.3">
      <c r="A29" s="222" t="s">
        <v>2875</v>
      </c>
      <c r="B29" s="225" t="s">
        <v>328</v>
      </c>
      <c r="C29" s="222" t="s">
        <v>329</v>
      </c>
      <c r="D29" s="224" t="s">
        <v>493</v>
      </c>
      <c r="E29" s="272" t="s">
        <v>330</v>
      </c>
      <c r="F29" s="224" t="s">
        <v>331</v>
      </c>
      <c r="G29" s="225" t="s">
        <v>332</v>
      </c>
      <c r="H29" s="225" t="s">
        <v>333</v>
      </c>
      <c r="I29" s="222"/>
      <c r="J29" s="222"/>
      <c r="K29" s="222" t="s">
        <v>334</v>
      </c>
      <c r="L29" s="222"/>
      <c r="M29" s="222" t="s">
        <v>129</v>
      </c>
      <c r="N29" s="223" t="s">
        <v>325</v>
      </c>
      <c r="O29" s="223" t="s">
        <v>326</v>
      </c>
      <c r="P29" s="310"/>
      <c r="Q29" s="222"/>
      <c r="R29" s="351"/>
      <c r="S29" s="351"/>
      <c r="T29" s="351"/>
      <c r="U29" s="222" t="s">
        <v>335</v>
      </c>
      <c r="V29" s="231" t="s">
        <v>2930</v>
      </c>
      <c r="W29" s="231" t="s">
        <v>2934</v>
      </c>
      <c r="X29" s="232"/>
      <c r="Y29" s="232"/>
      <c r="Z29" s="233"/>
      <c r="AA29" s="233"/>
      <c r="AB29" s="234">
        <f>IF(OR(J29="Fail",ISBLANK(J29)),INDEX('Issue Code Table'!C:C,MATCH(N:N,'Issue Code Table'!A:A,0)),IF(M29="Critical",6,IF(M29="Significant",5,IF(M29="Moderate",3,2))))</f>
        <v>5</v>
      </c>
      <c r="AC29" s="353"/>
    </row>
    <row r="30" spans="1:29" s="220" customFormat="1" ht="409.5" x14ac:dyDescent="0.3">
      <c r="A30" s="235" t="s">
        <v>2876</v>
      </c>
      <c r="B30" s="262" t="s">
        <v>246</v>
      </c>
      <c r="C30" s="235" t="s">
        <v>247</v>
      </c>
      <c r="D30" s="237" t="s">
        <v>493</v>
      </c>
      <c r="E30" s="235" t="s">
        <v>336</v>
      </c>
      <c r="F30" s="237" t="s">
        <v>337</v>
      </c>
      <c r="G30" s="238" t="s">
        <v>338</v>
      </c>
      <c r="H30" s="238" t="s">
        <v>339</v>
      </c>
      <c r="I30" s="235"/>
      <c r="J30" s="235"/>
      <c r="K30" s="235" t="s">
        <v>340</v>
      </c>
      <c r="L30" s="235"/>
      <c r="M30" s="235" t="s">
        <v>227</v>
      </c>
      <c r="N30" s="235" t="s">
        <v>253</v>
      </c>
      <c r="O30" s="235" t="s">
        <v>254</v>
      </c>
      <c r="P30" s="312"/>
      <c r="Q30" s="235"/>
      <c r="R30" s="240"/>
      <c r="S30" s="240"/>
      <c r="T30" s="240"/>
      <c r="U30" s="235" t="s">
        <v>341</v>
      </c>
      <c r="V30" s="313" t="s">
        <v>2935</v>
      </c>
      <c r="W30" s="313"/>
      <c r="X30" s="265"/>
      <c r="Y30" s="243"/>
      <c r="Z30" s="244"/>
      <c r="AA30" s="244"/>
      <c r="AB30" s="245">
        <f>IF(OR(J30="Fail",ISBLANK(J30)),INDEX('Issue Code Table'!C:C,MATCH(N:N,'Issue Code Table'!A:A,0)),IF(M30="Critical",6,IF(M30="Significant",5,IF(M30="Moderate",3,2))))</f>
        <v>4</v>
      </c>
    </row>
    <row r="31" spans="1:29" s="221" customFormat="1" ht="100" x14ac:dyDescent="0.3">
      <c r="A31" s="222" t="s">
        <v>2877</v>
      </c>
      <c r="B31" s="261" t="s">
        <v>304</v>
      </c>
      <c r="C31" s="222" t="s">
        <v>305</v>
      </c>
      <c r="D31" s="224" t="s">
        <v>493</v>
      </c>
      <c r="E31" s="266" t="s">
        <v>342</v>
      </c>
      <c r="F31" s="224" t="s">
        <v>343</v>
      </c>
      <c r="G31" s="225" t="s">
        <v>344</v>
      </c>
      <c r="H31" s="225" t="s">
        <v>345</v>
      </c>
      <c r="I31" s="224"/>
      <c r="J31" s="222"/>
      <c r="K31" s="267" t="s">
        <v>346</v>
      </c>
      <c r="L31" s="222"/>
      <c r="M31" s="259" t="s">
        <v>129</v>
      </c>
      <c r="N31" s="222" t="s">
        <v>347</v>
      </c>
      <c r="O31" s="227" t="s">
        <v>348</v>
      </c>
      <c r="P31" s="310"/>
      <c r="Q31" s="222"/>
      <c r="R31" s="351"/>
      <c r="S31" s="351"/>
      <c r="T31" s="351"/>
      <c r="U31" s="222" t="s">
        <v>349</v>
      </c>
      <c r="V31" s="231" t="s">
        <v>349</v>
      </c>
      <c r="W31" s="231" t="s">
        <v>2936</v>
      </c>
      <c r="X31" s="269"/>
      <c r="Y31" s="232"/>
      <c r="Z31" s="233"/>
      <c r="AA31" s="233"/>
      <c r="AB31" s="234">
        <f>IF(OR(J31="Fail",ISBLANK(J31)),INDEX('Issue Code Table'!C:C,MATCH(N:N,'Issue Code Table'!A:A,0)),IF(M31="Critical",6,IF(M31="Significant",5,IF(M31="Moderate",3,2))))</f>
        <v>5</v>
      </c>
      <c r="AC31" s="354"/>
    </row>
    <row r="32" spans="1:29" s="220" customFormat="1" ht="350" x14ac:dyDescent="0.3">
      <c r="A32" s="235" t="s">
        <v>2878</v>
      </c>
      <c r="B32" s="238" t="s">
        <v>328</v>
      </c>
      <c r="C32" s="235" t="s">
        <v>329</v>
      </c>
      <c r="D32" s="237" t="s">
        <v>493</v>
      </c>
      <c r="E32" s="264" t="s">
        <v>350</v>
      </c>
      <c r="F32" s="237" t="s">
        <v>351</v>
      </c>
      <c r="G32" s="238" t="s">
        <v>352</v>
      </c>
      <c r="H32" s="238" t="s">
        <v>353</v>
      </c>
      <c r="I32" s="235"/>
      <c r="J32" s="235"/>
      <c r="K32" s="235" t="s">
        <v>354</v>
      </c>
      <c r="L32" s="235"/>
      <c r="M32" s="236" t="s">
        <v>227</v>
      </c>
      <c r="N32" s="236" t="s">
        <v>355</v>
      </c>
      <c r="O32" s="242" t="s">
        <v>356</v>
      </c>
      <c r="P32" s="312"/>
      <c r="Q32" s="235"/>
      <c r="R32" s="240"/>
      <c r="S32" s="240"/>
      <c r="T32" s="240"/>
      <c r="U32" s="235" t="s">
        <v>2937</v>
      </c>
      <c r="V32" s="313" t="s">
        <v>2937</v>
      </c>
      <c r="W32" s="313"/>
      <c r="X32" s="243"/>
      <c r="Y32" s="243"/>
      <c r="Z32" s="244"/>
      <c r="AA32" s="244"/>
      <c r="AB32" s="245">
        <f>IF(OR(J32="Fail",ISBLANK(J32)),INDEX('Issue Code Table'!C:C,MATCH(N:N,'Issue Code Table'!A:A,0)),IF(M32="Critical",6,IF(M32="Significant",5,IF(M32="Moderate",3,2))))</f>
        <v>4</v>
      </c>
    </row>
    <row r="33" spans="1:29" s="220" customFormat="1" ht="262.5" x14ac:dyDescent="0.3">
      <c r="A33" s="222" t="s">
        <v>2879</v>
      </c>
      <c r="B33" s="225" t="s">
        <v>357</v>
      </c>
      <c r="C33" s="222" t="s">
        <v>358</v>
      </c>
      <c r="D33" s="224" t="s">
        <v>493</v>
      </c>
      <c r="E33" s="252" t="s">
        <v>359</v>
      </c>
      <c r="F33" s="224" t="s">
        <v>360</v>
      </c>
      <c r="G33" s="225" t="s">
        <v>361</v>
      </c>
      <c r="H33" s="225" t="s">
        <v>362</v>
      </c>
      <c r="I33" s="222"/>
      <c r="J33" s="222"/>
      <c r="K33" s="222" t="s">
        <v>363</v>
      </c>
      <c r="L33" s="222"/>
      <c r="M33" s="222" t="s">
        <v>129</v>
      </c>
      <c r="N33" s="222" t="s">
        <v>364</v>
      </c>
      <c r="O33" s="227" t="s">
        <v>365</v>
      </c>
      <c r="P33" s="310"/>
      <c r="Q33" s="222"/>
      <c r="R33" s="351"/>
      <c r="S33" s="351"/>
      <c r="T33" s="351"/>
      <c r="U33" s="222" t="s">
        <v>366</v>
      </c>
      <c r="V33" s="231" t="s">
        <v>366</v>
      </c>
      <c r="W33" s="231" t="s">
        <v>2938</v>
      </c>
      <c r="X33" s="232"/>
      <c r="Y33" s="232"/>
      <c r="Z33" s="233"/>
      <c r="AA33" s="233"/>
      <c r="AB33" s="234">
        <f>IF(OR(J33="Fail",ISBLANK(J33)),INDEX('Issue Code Table'!C:C,MATCH(N:N,'Issue Code Table'!A:A,0)),IF(M33="Critical",6,IF(M33="Significant",5,IF(M33="Moderate",3,2))))</f>
        <v>6</v>
      </c>
      <c r="AC33" s="353"/>
    </row>
    <row r="34" spans="1:29" s="220" customFormat="1" ht="287.5" x14ac:dyDescent="0.3">
      <c r="A34" s="235" t="s">
        <v>2880</v>
      </c>
      <c r="B34" s="235" t="s">
        <v>220</v>
      </c>
      <c r="C34" s="235" t="s">
        <v>221</v>
      </c>
      <c r="D34" s="237" t="s">
        <v>493</v>
      </c>
      <c r="E34" s="264" t="s">
        <v>367</v>
      </c>
      <c r="F34" s="237" t="s">
        <v>368</v>
      </c>
      <c r="G34" s="238" t="s">
        <v>369</v>
      </c>
      <c r="H34" s="238" t="s">
        <v>370</v>
      </c>
      <c r="I34" s="235"/>
      <c r="J34" s="235"/>
      <c r="K34" s="235" t="s">
        <v>371</v>
      </c>
      <c r="L34" s="235"/>
      <c r="M34" s="235" t="s">
        <v>227</v>
      </c>
      <c r="N34" s="235" t="s">
        <v>228</v>
      </c>
      <c r="O34" s="235" t="s">
        <v>229</v>
      </c>
      <c r="P34" s="312"/>
      <c r="Q34" s="235"/>
      <c r="R34" s="240"/>
      <c r="S34" s="240"/>
      <c r="T34" s="240"/>
      <c r="U34" s="235" t="s">
        <v>372</v>
      </c>
      <c r="V34" s="313" t="s">
        <v>372</v>
      </c>
      <c r="W34" s="313"/>
      <c r="X34" s="243"/>
      <c r="Y34" s="243"/>
      <c r="Z34" s="244"/>
      <c r="AA34" s="244"/>
      <c r="AB34" s="245">
        <f>IF(OR(J34="Fail",ISBLANK(J34)),INDEX('Issue Code Table'!C:C,MATCH(N:N,'Issue Code Table'!A:A,0)),IF(M34="Critical",6,IF(M34="Significant",5,IF(M34="Moderate",3,2))))</f>
        <v>4</v>
      </c>
    </row>
    <row r="35" spans="1:29" s="220" customFormat="1" ht="300" x14ac:dyDescent="0.3">
      <c r="A35" s="222" t="s">
        <v>2881</v>
      </c>
      <c r="B35" s="261" t="s">
        <v>373</v>
      </c>
      <c r="C35" s="222" t="s">
        <v>374</v>
      </c>
      <c r="D35" s="224" t="s">
        <v>493</v>
      </c>
      <c r="E35" s="272" t="s">
        <v>375</v>
      </c>
      <c r="F35" s="224" t="s">
        <v>376</v>
      </c>
      <c r="G35" s="225" t="s">
        <v>377</v>
      </c>
      <c r="H35" s="225" t="s">
        <v>378</v>
      </c>
      <c r="I35" s="222"/>
      <c r="J35" s="222"/>
      <c r="K35" s="222" t="s">
        <v>379</v>
      </c>
      <c r="L35" s="222"/>
      <c r="M35" s="222" t="s">
        <v>227</v>
      </c>
      <c r="N35" s="222" t="s">
        <v>228</v>
      </c>
      <c r="O35" s="222" t="s">
        <v>229</v>
      </c>
      <c r="P35" s="310"/>
      <c r="Q35" s="222"/>
      <c r="R35" s="229"/>
      <c r="S35" s="229"/>
      <c r="T35" s="229"/>
      <c r="U35" s="222" t="s">
        <v>380</v>
      </c>
      <c r="V35" s="311" t="s">
        <v>380</v>
      </c>
      <c r="W35" s="311"/>
      <c r="X35" s="232"/>
      <c r="Y35" s="232"/>
      <c r="Z35" s="233"/>
      <c r="AA35" s="233"/>
      <c r="AB35" s="234">
        <f>IF(OR(J35="Fail",ISBLANK(J35)),INDEX('Issue Code Table'!C:C,MATCH(N:N,'Issue Code Table'!A:A,0)),IF(M35="Critical",6,IF(M35="Significant",5,IF(M35="Moderate",3,2))))</f>
        <v>4</v>
      </c>
    </row>
    <row r="36" spans="1:29" s="221" customFormat="1" ht="409.5" x14ac:dyDescent="0.3">
      <c r="A36" s="235" t="s">
        <v>2882</v>
      </c>
      <c r="B36" s="262" t="s">
        <v>206</v>
      </c>
      <c r="C36" s="235" t="s">
        <v>207</v>
      </c>
      <c r="D36" s="237" t="s">
        <v>493</v>
      </c>
      <c r="E36" s="264" t="s">
        <v>381</v>
      </c>
      <c r="F36" s="237" t="s">
        <v>382</v>
      </c>
      <c r="G36" s="238" t="s">
        <v>383</v>
      </c>
      <c r="H36" s="238" t="s">
        <v>384</v>
      </c>
      <c r="I36" s="235"/>
      <c r="J36" s="235"/>
      <c r="K36" s="235" t="s">
        <v>385</v>
      </c>
      <c r="L36" s="235"/>
      <c r="M36" s="236" t="s">
        <v>129</v>
      </c>
      <c r="N36" s="236" t="s">
        <v>203</v>
      </c>
      <c r="O36" s="236" t="s">
        <v>204</v>
      </c>
      <c r="P36" s="312"/>
      <c r="Q36" s="235"/>
      <c r="R36" s="352"/>
      <c r="S36" s="352"/>
      <c r="T36" s="352"/>
      <c r="U36" s="235" t="s">
        <v>386</v>
      </c>
      <c r="V36" s="242" t="s">
        <v>2939</v>
      </c>
      <c r="W36" s="242" t="s">
        <v>2940</v>
      </c>
      <c r="X36" s="243"/>
      <c r="Y36" s="244"/>
      <c r="Z36" s="244"/>
      <c r="AA36" s="244"/>
      <c r="AB36" s="245">
        <f>IF(OR(J36="Fail",ISBLANK(J36)),INDEX('Issue Code Table'!C:C,MATCH(N:N,'Issue Code Table'!A:A,0)),IF(M36="Critical",6,IF(M36="Significant",5,IF(M36="Moderate",3,2))))</f>
        <v>6</v>
      </c>
      <c r="AC36" s="354"/>
    </row>
    <row r="37" spans="1:29" s="220" customFormat="1" ht="287.5" x14ac:dyDescent="0.3">
      <c r="A37" s="222" t="s">
        <v>2883</v>
      </c>
      <c r="B37" s="261" t="s">
        <v>304</v>
      </c>
      <c r="C37" s="270" t="s">
        <v>305</v>
      </c>
      <c r="D37" s="224" t="s">
        <v>493</v>
      </c>
      <c r="E37" s="272" t="s">
        <v>387</v>
      </c>
      <c r="F37" s="224" t="s">
        <v>388</v>
      </c>
      <c r="G37" s="225" t="s">
        <v>389</v>
      </c>
      <c r="H37" s="225" t="s">
        <v>390</v>
      </c>
      <c r="I37" s="222"/>
      <c r="J37" s="222"/>
      <c r="K37" s="222" t="s">
        <v>391</v>
      </c>
      <c r="L37" s="222"/>
      <c r="M37" s="222" t="s">
        <v>227</v>
      </c>
      <c r="N37" s="222" t="s">
        <v>279</v>
      </c>
      <c r="O37" s="222" t="s">
        <v>280</v>
      </c>
      <c r="P37" s="310"/>
      <c r="Q37" s="222"/>
      <c r="R37" s="229"/>
      <c r="S37" s="229"/>
      <c r="T37" s="229"/>
      <c r="U37" s="222" t="s">
        <v>392</v>
      </c>
      <c r="V37" s="311" t="s">
        <v>392</v>
      </c>
      <c r="W37" s="311"/>
      <c r="X37" s="232"/>
      <c r="Y37" s="233"/>
      <c r="Z37" s="233"/>
      <c r="AA37" s="233"/>
      <c r="AB37" s="234">
        <f>IF(OR(J37="Fail",ISBLANK(J37)),INDEX('Issue Code Table'!C:C,MATCH(N:N,'Issue Code Table'!A:A,0)),IF(M37="Critical",6,IF(M37="Significant",5,IF(M37="Moderate",3,2))))</f>
        <v>4</v>
      </c>
    </row>
    <row r="38" spans="1:29" s="221" customFormat="1" ht="262.5" x14ac:dyDescent="0.3">
      <c r="A38" s="235" t="s">
        <v>2884</v>
      </c>
      <c r="B38" s="262" t="s">
        <v>206</v>
      </c>
      <c r="C38" s="271" t="s">
        <v>207</v>
      </c>
      <c r="D38" s="237" t="s">
        <v>493</v>
      </c>
      <c r="E38" s="235" t="s">
        <v>393</v>
      </c>
      <c r="F38" s="237" t="s">
        <v>394</v>
      </c>
      <c r="G38" s="238" t="s">
        <v>395</v>
      </c>
      <c r="H38" s="238" t="s">
        <v>396</v>
      </c>
      <c r="I38" s="235"/>
      <c r="J38" s="235"/>
      <c r="K38" s="235" t="s">
        <v>397</v>
      </c>
      <c r="L38" s="235"/>
      <c r="M38" s="235" t="s">
        <v>227</v>
      </c>
      <c r="N38" s="235" t="s">
        <v>279</v>
      </c>
      <c r="O38" s="235" t="s">
        <v>280</v>
      </c>
      <c r="P38" s="312"/>
      <c r="Q38" s="235"/>
      <c r="R38" s="240"/>
      <c r="S38" s="240"/>
      <c r="T38" s="240"/>
      <c r="U38" s="235" t="s">
        <v>398</v>
      </c>
      <c r="V38" s="313" t="s">
        <v>2941</v>
      </c>
      <c r="W38" s="313"/>
      <c r="X38" s="243"/>
      <c r="Y38" s="244"/>
      <c r="Z38" s="244"/>
      <c r="AA38" s="244"/>
      <c r="AB38" s="245">
        <f>IF(OR(J38="Fail",ISBLANK(J38)),INDEX('Issue Code Table'!C:C,MATCH(N:N,'Issue Code Table'!A:A,0)),IF(M38="Critical",6,IF(M38="Significant",5,IF(M38="Moderate",3,2))))</f>
        <v>4</v>
      </c>
    </row>
    <row r="39" spans="1:29" s="220" customFormat="1" ht="325" x14ac:dyDescent="0.3">
      <c r="A39" s="222" t="s">
        <v>2885</v>
      </c>
      <c r="B39" s="261" t="s">
        <v>304</v>
      </c>
      <c r="C39" s="270" t="s">
        <v>305</v>
      </c>
      <c r="D39" s="224" t="s">
        <v>493</v>
      </c>
      <c r="E39" s="272" t="s">
        <v>399</v>
      </c>
      <c r="F39" s="224" t="s">
        <v>400</v>
      </c>
      <c r="G39" s="225" t="s">
        <v>401</v>
      </c>
      <c r="H39" s="225" t="s">
        <v>402</v>
      </c>
      <c r="I39" s="222"/>
      <c r="J39" s="222"/>
      <c r="K39" s="222" t="s">
        <v>403</v>
      </c>
      <c r="L39" s="222"/>
      <c r="M39" s="222" t="s">
        <v>227</v>
      </c>
      <c r="N39" s="222" t="s">
        <v>279</v>
      </c>
      <c r="O39" s="222" t="s">
        <v>280</v>
      </c>
      <c r="P39" s="310"/>
      <c r="Q39" s="222"/>
      <c r="R39" s="229"/>
      <c r="S39" s="229"/>
      <c r="T39" s="229"/>
      <c r="U39" s="222" t="s">
        <v>399</v>
      </c>
      <c r="V39" s="311" t="s">
        <v>399</v>
      </c>
      <c r="W39" s="311"/>
      <c r="X39" s="232"/>
      <c r="Y39" s="233"/>
      <c r="Z39" s="233"/>
      <c r="AA39" s="233"/>
      <c r="AB39" s="234">
        <f>IF(OR(J39="Fail",ISBLANK(J39)),INDEX('Issue Code Table'!C:C,MATCH(N:N,'Issue Code Table'!A:A,0)),IF(M39="Critical",6,IF(M39="Significant",5,IF(M39="Moderate",3,2))))</f>
        <v>4</v>
      </c>
    </row>
    <row r="40" spans="1:29" s="220" customFormat="1" ht="262.5" x14ac:dyDescent="0.3">
      <c r="A40" s="235" t="s">
        <v>2886</v>
      </c>
      <c r="B40" s="262" t="s">
        <v>206</v>
      </c>
      <c r="C40" s="271" t="s">
        <v>207</v>
      </c>
      <c r="D40" s="237" t="s">
        <v>493</v>
      </c>
      <c r="E40" s="264" t="s">
        <v>404</v>
      </c>
      <c r="F40" s="237" t="s">
        <v>405</v>
      </c>
      <c r="G40" s="238" t="s">
        <v>406</v>
      </c>
      <c r="H40" s="238" t="s">
        <v>407</v>
      </c>
      <c r="I40" s="235"/>
      <c r="J40" s="235"/>
      <c r="K40" s="235" t="s">
        <v>408</v>
      </c>
      <c r="L40" s="235"/>
      <c r="M40" s="235" t="s">
        <v>227</v>
      </c>
      <c r="N40" s="235" t="s">
        <v>279</v>
      </c>
      <c r="O40" s="235" t="s">
        <v>280</v>
      </c>
      <c r="P40" s="312"/>
      <c r="Q40" s="235"/>
      <c r="R40" s="240"/>
      <c r="S40" s="240"/>
      <c r="T40" s="240"/>
      <c r="U40" s="235" t="s">
        <v>409</v>
      </c>
      <c r="V40" s="313" t="s">
        <v>409</v>
      </c>
      <c r="W40" s="313"/>
      <c r="X40" s="243"/>
      <c r="Y40" s="244"/>
      <c r="Z40" s="244"/>
      <c r="AA40" s="244"/>
      <c r="AB40" s="245">
        <f>IF(OR(J40="Fail",ISBLANK(J40)),INDEX('Issue Code Table'!C:C,MATCH(N:N,'Issue Code Table'!A:A,0)),IF(M40="Critical",6,IF(M40="Significant",5,IF(M40="Moderate",3,2))))</f>
        <v>4</v>
      </c>
    </row>
    <row r="41" spans="1:29" s="221" customFormat="1" ht="409.5" x14ac:dyDescent="0.3">
      <c r="A41" s="222" t="s">
        <v>2887</v>
      </c>
      <c r="B41" s="261" t="s">
        <v>304</v>
      </c>
      <c r="C41" s="270" t="s">
        <v>305</v>
      </c>
      <c r="D41" s="224" t="s">
        <v>493</v>
      </c>
      <c r="E41" s="272" t="s">
        <v>410</v>
      </c>
      <c r="F41" s="224" t="s">
        <v>411</v>
      </c>
      <c r="G41" s="225" t="s">
        <v>412</v>
      </c>
      <c r="H41" s="225" t="s">
        <v>413</v>
      </c>
      <c r="I41" s="222"/>
      <c r="J41" s="222"/>
      <c r="K41" s="222" t="s">
        <v>413</v>
      </c>
      <c r="L41" s="222"/>
      <c r="M41" s="222" t="s">
        <v>227</v>
      </c>
      <c r="N41" s="222" t="s">
        <v>279</v>
      </c>
      <c r="O41" s="222" t="s">
        <v>280</v>
      </c>
      <c r="P41" s="310"/>
      <c r="Q41" s="222"/>
      <c r="R41" s="229"/>
      <c r="S41" s="229"/>
      <c r="T41" s="229"/>
      <c r="U41" s="222" t="s">
        <v>414</v>
      </c>
      <c r="V41" s="311" t="s">
        <v>414</v>
      </c>
      <c r="W41" s="311"/>
      <c r="X41" s="232"/>
      <c r="Y41" s="233"/>
      <c r="Z41" s="233"/>
      <c r="AA41" s="233"/>
      <c r="AB41" s="234">
        <f>IF(OR(J41="Fail",ISBLANK(J41)),INDEX('Issue Code Table'!C:C,MATCH(N:N,'Issue Code Table'!A:A,0)),IF(M41="Critical",6,IF(M41="Significant",5,IF(M41="Moderate",3,2))))</f>
        <v>4</v>
      </c>
    </row>
    <row r="42" spans="1:29" s="220" customFormat="1" ht="262.5" x14ac:dyDescent="0.3">
      <c r="A42" s="235" t="s">
        <v>2888</v>
      </c>
      <c r="B42" s="235" t="s">
        <v>220</v>
      </c>
      <c r="C42" s="273" t="s">
        <v>221</v>
      </c>
      <c r="D42" s="237" t="s">
        <v>493</v>
      </c>
      <c r="E42" s="264" t="s">
        <v>415</v>
      </c>
      <c r="F42" s="237" t="s">
        <v>416</v>
      </c>
      <c r="G42" s="238" t="s">
        <v>417</v>
      </c>
      <c r="H42" s="238" t="s">
        <v>418</v>
      </c>
      <c r="I42" s="235"/>
      <c r="J42" s="235"/>
      <c r="K42" s="235" t="s">
        <v>419</v>
      </c>
      <c r="L42" s="235"/>
      <c r="M42" s="235" t="s">
        <v>227</v>
      </c>
      <c r="N42" s="235" t="s">
        <v>228</v>
      </c>
      <c r="O42" s="235" t="s">
        <v>229</v>
      </c>
      <c r="P42" s="312"/>
      <c r="Q42" s="235"/>
      <c r="R42" s="240"/>
      <c r="S42" s="240"/>
      <c r="T42" s="240"/>
      <c r="U42" s="235" t="s">
        <v>420</v>
      </c>
      <c r="V42" s="313" t="s">
        <v>420</v>
      </c>
      <c r="W42" s="313"/>
      <c r="X42" s="243"/>
      <c r="Y42" s="244"/>
      <c r="Z42" s="244"/>
      <c r="AA42" s="244"/>
      <c r="AB42" s="245">
        <f>IF(OR(J42="Fail",ISBLANK(J42)),INDEX('Issue Code Table'!C:C,MATCH(N:N,'Issue Code Table'!A:A,0)),IF(M42="Critical",6,IF(M42="Significant",5,IF(M42="Moderate",3,2))))</f>
        <v>4</v>
      </c>
    </row>
    <row r="43" spans="1:29" s="220" customFormat="1" ht="250" x14ac:dyDescent="0.3">
      <c r="A43" s="222" t="s">
        <v>2889</v>
      </c>
      <c r="B43" s="261" t="s">
        <v>206</v>
      </c>
      <c r="C43" s="270" t="s">
        <v>207</v>
      </c>
      <c r="D43" s="224" t="s">
        <v>493</v>
      </c>
      <c r="E43" s="272" t="s">
        <v>421</v>
      </c>
      <c r="F43" s="224" t="s">
        <v>422</v>
      </c>
      <c r="G43" s="225" t="s">
        <v>423</v>
      </c>
      <c r="H43" s="225" t="s">
        <v>424</v>
      </c>
      <c r="I43" s="222"/>
      <c r="J43" s="222"/>
      <c r="K43" s="222" t="s">
        <v>425</v>
      </c>
      <c r="L43" s="222"/>
      <c r="M43" s="222" t="s">
        <v>227</v>
      </c>
      <c r="N43" s="222" t="s">
        <v>279</v>
      </c>
      <c r="O43" s="222" t="s">
        <v>280</v>
      </c>
      <c r="P43" s="310"/>
      <c r="Q43" s="222"/>
      <c r="R43" s="229"/>
      <c r="S43" s="229"/>
      <c r="T43" s="229"/>
      <c r="U43" s="222" t="s">
        <v>426</v>
      </c>
      <c r="V43" s="311" t="s">
        <v>2942</v>
      </c>
      <c r="W43" s="311"/>
      <c r="X43" s="232"/>
      <c r="Y43" s="233"/>
      <c r="Z43" s="233"/>
      <c r="AA43" s="233"/>
      <c r="AB43" s="234">
        <f>IF(OR(J43="Fail",ISBLANK(J43)),INDEX('Issue Code Table'!C:C,MATCH(N:N,'Issue Code Table'!A:A,0)),IF(M43="Critical",6,IF(M43="Significant",5,IF(M43="Moderate",3,2))))</f>
        <v>4</v>
      </c>
    </row>
    <row r="44" spans="1:29" s="220" customFormat="1" ht="409.5" x14ac:dyDescent="0.3">
      <c r="A44" s="235" t="s">
        <v>2890</v>
      </c>
      <c r="B44" s="262" t="s">
        <v>206</v>
      </c>
      <c r="C44" s="271" t="s">
        <v>207</v>
      </c>
      <c r="D44" s="237" t="s">
        <v>493</v>
      </c>
      <c r="E44" s="264" t="s">
        <v>427</v>
      </c>
      <c r="F44" s="237" t="s">
        <v>428</v>
      </c>
      <c r="G44" s="238" t="s">
        <v>429</v>
      </c>
      <c r="H44" s="238" t="s">
        <v>430</v>
      </c>
      <c r="I44" s="235"/>
      <c r="J44" s="235"/>
      <c r="K44" s="235" t="s">
        <v>431</v>
      </c>
      <c r="L44" s="235"/>
      <c r="M44" s="235" t="s">
        <v>227</v>
      </c>
      <c r="N44" s="235" t="s">
        <v>279</v>
      </c>
      <c r="O44" s="235" t="s">
        <v>280</v>
      </c>
      <c r="P44" s="312"/>
      <c r="Q44" s="235"/>
      <c r="R44" s="240"/>
      <c r="S44" s="240"/>
      <c r="T44" s="240"/>
      <c r="U44" s="235" t="s">
        <v>432</v>
      </c>
      <c r="V44" s="313" t="s">
        <v>2943</v>
      </c>
      <c r="W44" s="313"/>
      <c r="X44" s="243"/>
      <c r="Y44" s="244"/>
      <c r="Z44" s="244"/>
      <c r="AA44" s="244"/>
      <c r="AB44" s="245">
        <f>IF(OR(J44="Fail",ISBLANK(J44)),INDEX('Issue Code Table'!C:C,MATCH(N:N,'Issue Code Table'!A:A,0)),IF(M44="Critical",6,IF(M44="Significant",5,IF(M44="Moderate",3,2))))</f>
        <v>4</v>
      </c>
    </row>
    <row r="45" spans="1:29" s="221" customFormat="1" ht="125" x14ac:dyDescent="0.3">
      <c r="A45" s="222" t="s">
        <v>2891</v>
      </c>
      <c r="B45" s="261" t="s">
        <v>220</v>
      </c>
      <c r="C45" s="270" t="s">
        <v>221</v>
      </c>
      <c r="D45" s="224" t="s">
        <v>493</v>
      </c>
      <c r="E45" s="272" t="s">
        <v>433</v>
      </c>
      <c r="F45" s="224" t="s">
        <v>434</v>
      </c>
      <c r="G45" s="225" t="s">
        <v>435</v>
      </c>
      <c r="H45" s="225" t="s">
        <v>436</v>
      </c>
      <c r="I45" s="222"/>
      <c r="J45" s="222"/>
      <c r="K45" s="222" t="s">
        <v>437</v>
      </c>
      <c r="L45" s="222"/>
      <c r="M45" s="222" t="s">
        <v>227</v>
      </c>
      <c r="N45" s="222" t="s">
        <v>228</v>
      </c>
      <c r="O45" s="222" t="s">
        <v>229</v>
      </c>
      <c r="P45" s="310"/>
      <c r="Q45" s="222"/>
      <c r="R45" s="229"/>
      <c r="S45" s="229"/>
      <c r="T45" s="229"/>
      <c r="U45" s="222" t="s">
        <v>438</v>
      </c>
      <c r="V45" s="311" t="s">
        <v>2944</v>
      </c>
      <c r="W45" s="311"/>
      <c r="X45" s="232"/>
      <c r="Y45" s="233"/>
      <c r="Z45" s="233"/>
      <c r="AA45" s="233"/>
      <c r="AB45" s="234">
        <f>IF(OR(J45="Fail",ISBLANK(J45)),INDEX('Issue Code Table'!C:C,MATCH(N:N,'Issue Code Table'!A:A,0)),IF(M45="Critical",6,IF(M45="Significant",5,IF(M45="Moderate",3,2))))</f>
        <v>4</v>
      </c>
    </row>
    <row r="46" spans="1:29" s="220" customFormat="1" ht="262.5" x14ac:dyDescent="0.3">
      <c r="A46" s="235" t="s">
        <v>2892</v>
      </c>
      <c r="B46" s="274" t="s">
        <v>439</v>
      </c>
      <c r="C46" s="275" t="s">
        <v>440</v>
      </c>
      <c r="D46" s="237" t="s">
        <v>493</v>
      </c>
      <c r="E46" s="264" t="s">
        <v>441</v>
      </c>
      <c r="F46" s="237" t="s">
        <v>442</v>
      </c>
      <c r="G46" s="238" t="s">
        <v>443</v>
      </c>
      <c r="H46" s="238" t="s">
        <v>444</v>
      </c>
      <c r="I46" s="235"/>
      <c r="J46" s="235"/>
      <c r="K46" s="235" t="s">
        <v>445</v>
      </c>
      <c r="L46" s="235"/>
      <c r="M46" s="235" t="s">
        <v>227</v>
      </c>
      <c r="N46" s="235" t="s">
        <v>446</v>
      </c>
      <c r="O46" s="314" t="s">
        <v>447</v>
      </c>
      <c r="P46" s="312"/>
      <c r="Q46" s="235"/>
      <c r="R46" s="240"/>
      <c r="S46" s="240"/>
      <c r="T46" s="240"/>
      <c r="U46" s="235" t="s">
        <v>448</v>
      </c>
      <c r="V46" s="313" t="s">
        <v>448</v>
      </c>
      <c r="W46" s="313"/>
      <c r="X46" s="243"/>
      <c r="Y46" s="244"/>
      <c r="Z46" s="244"/>
      <c r="AA46" s="244"/>
      <c r="AB46" s="245" t="e">
        <f>IF(OR(J46="Fail",ISBLANK(J46)),INDEX('Issue Code Table'!C:C,MATCH(N:N,'Issue Code Table'!A:A,0)),IF(M46="Critical",6,IF(M46="Significant",5,IF(M46="Moderate",3,2))))</f>
        <v>#N/A</v>
      </c>
    </row>
    <row r="47" spans="1:29" s="220" customFormat="1" ht="163" x14ac:dyDescent="0.3">
      <c r="A47" s="222" t="s">
        <v>2893</v>
      </c>
      <c r="B47" s="225" t="s">
        <v>220</v>
      </c>
      <c r="C47" s="225" t="s">
        <v>221</v>
      </c>
      <c r="D47" s="224" t="s">
        <v>493</v>
      </c>
      <c r="E47" s="272" t="s">
        <v>449</v>
      </c>
      <c r="F47" s="224" t="s">
        <v>450</v>
      </c>
      <c r="G47" s="225" t="s">
        <v>451</v>
      </c>
      <c r="H47" s="225" t="s">
        <v>452</v>
      </c>
      <c r="I47" s="222"/>
      <c r="J47" s="222"/>
      <c r="K47" s="222" t="s">
        <v>453</v>
      </c>
      <c r="L47" s="222"/>
      <c r="M47" s="222" t="s">
        <v>227</v>
      </c>
      <c r="N47" s="222" t="s">
        <v>228</v>
      </c>
      <c r="O47" s="222" t="s">
        <v>229</v>
      </c>
      <c r="P47" s="310"/>
      <c r="Q47" s="222"/>
      <c r="R47" s="229"/>
      <c r="S47" s="229"/>
      <c r="T47" s="229"/>
      <c r="U47" s="222" t="s">
        <v>454</v>
      </c>
      <c r="V47" s="311" t="s">
        <v>454</v>
      </c>
      <c r="W47" s="311"/>
      <c r="X47" s="232"/>
      <c r="Y47" s="233"/>
      <c r="Z47" s="233"/>
      <c r="AA47" s="233"/>
      <c r="AB47" s="234">
        <f>IF(OR(J47="Fail",ISBLANK(J47)),INDEX('Issue Code Table'!C:C,MATCH(N:N,'Issue Code Table'!A:A,0)),IF(M47="Critical",6,IF(M47="Significant",5,IF(M47="Moderate",3,2))))</f>
        <v>4</v>
      </c>
    </row>
    <row r="48" spans="1:29" s="220" customFormat="1" ht="75" x14ac:dyDescent="0.3">
      <c r="A48" s="235" t="s">
        <v>2894</v>
      </c>
      <c r="B48" s="238" t="s">
        <v>455</v>
      </c>
      <c r="C48" s="238" t="s">
        <v>456</v>
      </c>
      <c r="D48" s="237" t="s">
        <v>493</v>
      </c>
      <c r="E48" s="264" t="s">
        <v>457</v>
      </c>
      <c r="F48" s="237" t="s">
        <v>458</v>
      </c>
      <c r="G48" s="238" t="s">
        <v>459</v>
      </c>
      <c r="H48" s="238" t="s">
        <v>460</v>
      </c>
      <c r="I48" s="235"/>
      <c r="J48" s="235"/>
      <c r="K48" s="235" t="s">
        <v>461</v>
      </c>
      <c r="L48" s="235"/>
      <c r="M48" s="235" t="s">
        <v>462</v>
      </c>
      <c r="N48" s="235" t="s">
        <v>463</v>
      </c>
      <c r="O48" s="235" t="s">
        <v>464</v>
      </c>
      <c r="P48" s="312"/>
      <c r="Q48" s="235"/>
      <c r="R48" s="240"/>
      <c r="S48" s="240"/>
      <c r="T48" s="240"/>
      <c r="U48" s="235" t="s">
        <v>465</v>
      </c>
      <c r="V48" s="313" t="s">
        <v>465</v>
      </c>
      <c r="W48" s="313"/>
      <c r="X48" s="243"/>
      <c r="Y48" s="244"/>
      <c r="Z48" s="244"/>
      <c r="AA48" s="244"/>
      <c r="AB48" s="245" t="e">
        <f>IF(OR(J48="Fail",ISBLANK(J48)),INDEX('Issue Code Table'!C:C,MATCH(N:N,'Issue Code Table'!A:A,0)),IF(M48="Critical",6,IF(M48="Significant",5,IF(M48="Moderate",3,2))))</f>
        <v>#N/A</v>
      </c>
    </row>
    <row r="49" spans="1:29" s="220" customFormat="1" ht="312.5" x14ac:dyDescent="0.3">
      <c r="A49" s="222" t="s">
        <v>2895</v>
      </c>
      <c r="B49" s="225" t="s">
        <v>466</v>
      </c>
      <c r="C49" s="225" t="s">
        <v>467</v>
      </c>
      <c r="D49" s="224" t="s">
        <v>493</v>
      </c>
      <c r="E49" s="222" t="s">
        <v>468</v>
      </c>
      <c r="F49" s="224" t="s">
        <v>469</v>
      </c>
      <c r="G49" s="225" t="s">
        <v>470</v>
      </c>
      <c r="H49" s="225" t="s">
        <v>471</v>
      </c>
      <c r="I49" s="222"/>
      <c r="J49" s="222"/>
      <c r="K49" s="222" t="s">
        <v>472</v>
      </c>
      <c r="L49" s="222"/>
      <c r="M49" s="222" t="s">
        <v>129</v>
      </c>
      <c r="N49" s="222" t="s">
        <v>473</v>
      </c>
      <c r="O49" s="223" t="s">
        <v>474</v>
      </c>
      <c r="P49" s="310"/>
      <c r="Q49" s="222"/>
      <c r="R49" s="351"/>
      <c r="S49" s="351"/>
      <c r="T49" s="351"/>
      <c r="U49" s="222" t="s">
        <v>475</v>
      </c>
      <c r="V49" s="231" t="s">
        <v>475</v>
      </c>
      <c r="W49" s="231" t="s">
        <v>2945</v>
      </c>
      <c r="X49" s="232"/>
      <c r="Y49" s="233"/>
      <c r="Z49" s="233"/>
      <c r="AA49" s="233"/>
      <c r="AB49" s="234" t="e">
        <f>IF(OR(J49="Fail",ISBLANK(J49)),INDEX('Issue Code Table'!C:C,MATCH(N:N,'Issue Code Table'!A:A,0)),IF(M49="Critical",6,IF(M49="Significant",5,IF(M49="Moderate",3,2))))</f>
        <v>#N/A</v>
      </c>
      <c r="AC49" s="353"/>
    </row>
    <row r="50" spans="1:29" s="221" customFormat="1" ht="175" x14ac:dyDescent="0.3">
      <c r="A50" s="235" t="s">
        <v>2896</v>
      </c>
      <c r="B50" s="238" t="s">
        <v>357</v>
      </c>
      <c r="C50" s="238" t="s">
        <v>358</v>
      </c>
      <c r="D50" s="237" t="s">
        <v>493</v>
      </c>
      <c r="E50" s="235" t="s">
        <v>476</v>
      </c>
      <c r="F50" s="237" t="s">
        <v>477</v>
      </c>
      <c r="G50" s="238" t="s">
        <v>2847</v>
      </c>
      <c r="H50" s="238" t="s">
        <v>2846</v>
      </c>
      <c r="I50" s="235"/>
      <c r="J50" s="235"/>
      <c r="K50" s="235" t="s">
        <v>478</v>
      </c>
      <c r="L50" s="235"/>
      <c r="M50" s="235" t="s">
        <v>227</v>
      </c>
      <c r="N50" s="235" t="s">
        <v>479</v>
      </c>
      <c r="O50" s="235" t="s">
        <v>480</v>
      </c>
      <c r="P50" s="312"/>
      <c r="Q50" s="235"/>
      <c r="R50" s="240"/>
      <c r="S50" s="240"/>
      <c r="T50" s="240"/>
      <c r="U50" s="235" t="s">
        <v>2848</v>
      </c>
      <c r="V50" s="313" t="s">
        <v>2848</v>
      </c>
      <c r="W50" s="313"/>
      <c r="X50" s="243"/>
      <c r="Y50" s="244"/>
      <c r="Z50" s="244"/>
      <c r="AA50" s="244"/>
      <c r="AB50" s="245">
        <f>IF(OR(J50="Fail",ISBLANK(J50)),INDEX('Issue Code Table'!C:C,MATCH(N:N,'Issue Code Table'!A:A,0)),IF(M50="Critical",6,IF(M50="Significant",5,IF(M50="Moderate",3,2))))</f>
        <v>3</v>
      </c>
    </row>
    <row r="51" spans="1:29" s="221" customFormat="1" ht="112.5" x14ac:dyDescent="0.3">
      <c r="A51" s="222" t="s">
        <v>2897</v>
      </c>
      <c r="B51" s="222" t="s">
        <v>481</v>
      </c>
      <c r="C51" s="222" t="s">
        <v>482</v>
      </c>
      <c r="D51" s="224" t="s">
        <v>493</v>
      </c>
      <c r="E51" s="222" t="s">
        <v>483</v>
      </c>
      <c r="F51" s="224" t="s">
        <v>484</v>
      </c>
      <c r="G51" s="225" t="s">
        <v>485</v>
      </c>
      <c r="H51" s="225" t="s">
        <v>486</v>
      </c>
      <c r="I51" s="222"/>
      <c r="J51" s="222"/>
      <c r="K51" s="222" t="s">
        <v>487</v>
      </c>
      <c r="L51" s="222"/>
      <c r="M51" s="222" t="s">
        <v>227</v>
      </c>
      <c r="N51" s="222" t="s">
        <v>488</v>
      </c>
      <c r="O51" s="222" t="s">
        <v>489</v>
      </c>
      <c r="P51" s="310"/>
      <c r="Q51" s="222"/>
      <c r="R51" s="229"/>
      <c r="S51" s="229"/>
      <c r="T51" s="229"/>
      <c r="U51" s="222" t="s">
        <v>490</v>
      </c>
      <c r="V51" s="311" t="s">
        <v>490</v>
      </c>
      <c r="W51" s="311"/>
      <c r="X51" s="232"/>
      <c r="Y51" s="233"/>
      <c r="Z51" s="233"/>
      <c r="AA51" s="233"/>
      <c r="AB51" s="234">
        <f>IF(OR(J51="Fail",ISBLANK(J51)),INDEX('Issue Code Table'!C:C,MATCH(N:N,'Issue Code Table'!A:A,0)),IF(M51="Critical",6,IF(M51="Significant",5,IF(M51="Moderate",3,2))))</f>
        <v>2</v>
      </c>
    </row>
    <row r="52" spans="1:29" ht="409.5" x14ac:dyDescent="0.25">
      <c r="A52" s="276" t="s">
        <v>1185</v>
      </c>
      <c r="B52" s="315" t="s">
        <v>526</v>
      </c>
      <c r="C52" s="316" t="s">
        <v>527</v>
      </c>
      <c r="D52" s="317" t="s">
        <v>493</v>
      </c>
      <c r="E52" s="316" t="s">
        <v>574</v>
      </c>
      <c r="F52" s="278" t="s">
        <v>593</v>
      </c>
      <c r="G52" s="316" t="s">
        <v>2748</v>
      </c>
      <c r="H52" s="316" t="s">
        <v>1093</v>
      </c>
      <c r="I52" s="280"/>
      <c r="J52" s="315"/>
      <c r="K52" s="318" t="s">
        <v>1186</v>
      </c>
      <c r="L52" s="315" t="s">
        <v>595</v>
      </c>
      <c r="M52" s="315" t="s">
        <v>462</v>
      </c>
      <c r="N52" s="315" t="s">
        <v>528</v>
      </c>
      <c r="O52" s="319" t="s">
        <v>529</v>
      </c>
      <c r="P52" s="320"/>
      <c r="Q52" s="318" t="s">
        <v>499</v>
      </c>
      <c r="R52" s="318" t="s">
        <v>502</v>
      </c>
      <c r="S52" s="318" t="s">
        <v>576</v>
      </c>
      <c r="T52" s="318"/>
      <c r="U52" s="318" t="s">
        <v>596</v>
      </c>
      <c r="V52" s="318" t="s">
        <v>1094</v>
      </c>
      <c r="W52" s="318"/>
      <c r="X52" s="321"/>
      <c r="Y52" s="322"/>
      <c r="Z52" s="322"/>
      <c r="AA52" s="323"/>
      <c r="AB52" s="245" t="e">
        <f>IF(OR(J52="Fail",ISBLANK(J52)),INDEX('Issue Code Table'!C:C,MATCH(N:N,'Issue Code Table'!A:A,0)),IF(M52="Critical",6,IF(M52="Significant",5,IF(M52="Moderate",3,2))))</f>
        <v>#N/A</v>
      </c>
    </row>
    <row r="53" spans="1:29" ht="225" x14ac:dyDescent="0.25">
      <c r="A53" s="287" t="s">
        <v>1279</v>
      </c>
      <c r="B53" s="324" t="s">
        <v>206</v>
      </c>
      <c r="C53" s="325" t="s">
        <v>207</v>
      </c>
      <c r="D53" s="326" t="s">
        <v>493</v>
      </c>
      <c r="E53" s="326" t="s">
        <v>748</v>
      </c>
      <c r="F53" s="289" t="s">
        <v>748</v>
      </c>
      <c r="G53" s="325" t="s">
        <v>2750</v>
      </c>
      <c r="H53" s="325" t="s">
        <v>750</v>
      </c>
      <c r="I53" s="327"/>
      <c r="J53" s="324"/>
      <c r="K53" s="327" t="s">
        <v>751</v>
      </c>
      <c r="L53" s="324" t="s">
        <v>752</v>
      </c>
      <c r="M53" s="324" t="s">
        <v>129</v>
      </c>
      <c r="N53" s="324" t="s">
        <v>524</v>
      </c>
      <c r="O53" s="328" t="s">
        <v>525</v>
      </c>
      <c r="P53" s="329"/>
      <c r="Q53" s="327" t="s">
        <v>533</v>
      </c>
      <c r="R53" s="327" t="s">
        <v>537</v>
      </c>
      <c r="S53" s="327" t="s">
        <v>753</v>
      </c>
      <c r="T53" s="327" t="s">
        <v>2562</v>
      </c>
      <c r="U53" s="327" t="s">
        <v>2563</v>
      </c>
      <c r="V53" s="327" t="s">
        <v>1280</v>
      </c>
      <c r="W53" s="327" t="s">
        <v>1281</v>
      </c>
      <c r="X53" s="330"/>
      <c r="Y53" s="331"/>
      <c r="Z53" s="331"/>
      <c r="AA53" s="332"/>
      <c r="AB53" s="234">
        <f>IF(OR(J53="Fail",ISBLANK(J53)),INDEX('Issue Code Table'!C:C,MATCH(N:N,'Issue Code Table'!A:A,0)),IF(M53="Critical",6,IF(M53="Significant",5,IF(M53="Moderate",3,2))))</f>
        <v>5</v>
      </c>
    </row>
    <row r="54" spans="1:29" ht="125" x14ac:dyDescent="0.25">
      <c r="A54" s="276" t="s">
        <v>1293</v>
      </c>
      <c r="B54" s="315" t="s">
        <v>522</v>
      </c>
      <c r="C54" s="316" t="s">
        <v>523</v>
      </c>
      <c r="D54" s="317" t="s">
        <v>493</v>
      </c>
      <c r="E54" s="317" t="s">
        <v>1294</v>
      </c>
      <c r="F54" s="278" t="s">
        <v>772</v>
      </c>
      <c r="G54" s="316" t="s">
        <v>1295</v>
      </c>
      <c r="H54" s="316" t="s">
        <v>1296</v>
      </c>
      <c r="I54" s="318"/>
      <c r="J54" s="315"/>
      <c r="K54" s="318" t="s">
        <v>1297</v>
      </c>
      <c r="L54" s="315"/>
      <c r="M54" s="315" t="s">
        <v>129</v>
      </c>
      <c r="N54" s="315" t="s">
        <v>524</v>
      </c>
      <c r="O54" s="319" t="s">
        <v>525</v>
      </c>
      <c r="P54" s="320"/>
      <c r="Q54" s="318" t="s">
        <v>545</v>
      </c>
      <c r="R54" s="318" t="s">
        <v>549</v>
      </c>
      <c r="S54" s="318" t="s">
        <v>776</v>
      </c>
      <c r="T54" s="318" t="s">
        <v>2566</v>
      </c>
      <c r="U54" s="318" t="s">
        <v>777</v>
      </c>
      <c r="V54" s="318" t="s">
        <v>1298</v>
      </c>
      <c r="W54" s="318" t="s">
        <v>1299</v>
      </c>
      <c r="X54" s="321"/>
      <c r="Y54" s="322"/>
      <c r="Z54" s="322"/>
      <c r="AA54" s="323"/>
      <c r="AB54" s="245">
        <f>IF(OR(J54="Fail",ISBLANK(J54)),INDEX('Issue Code Table'!C:C,MATCH(N:N,'Issue Code Table'!A:A,0)),IF(M54="Critical",6,IF(M54="Significant",5,IF(M54="Moderate",3,2))))</f>
        <v>5</v>
      </c>
    </row>
    <row r="55" spans="1:29" ht="150" x14ac:dyDescent="0.25">
      <c r="A55" s="287" t="s">
        <v>1305</v>
      </c>
      <c r="B55" s="324" t="s">
        <v>206</v>
      </c>
      <c r="C55" s="325" t="s">
        <v>207</v>
      </c>
      <c r="D55" s="326" t="s">
        <v>493</v>
      </c>
      <c r="E55" s="325" t="s">
        <v>1306</v>
      </c>
      <c r="F55" s="289" t="s">
        <v>788</v>
      </c>
      <c r="G55" s="325" t="s">
        <v>790</v>
      </c>
      <c r="H55" s="325" t="s">
        <v>1307</v>
      </c>
      <c r="I55" s="327"/>
      <c r="J55" s="324"/>
      <c r="K55" s="327" t="s">
        <v>1308</v>
      </c>
      <c r="L55" s="324"/>
      <c r="M55" s="324" t="s">
        <v>129</v>
      </c>
      <c r="N55" s="324" t="s">
        <v>524</v>
      </c>
      <c r="O55" s="328" t="s">
        <v>525</v>
      </c>
      <c r="P55" s="329"/>
      <c r="Q55" s="327" t="s">
        <v>545</v>
      </c>
      <c r="R55" s="327" t="s">
        <v>793</v>
      </c>
      <c r="S55" s="327" t="s">
        <v>794</v>
      </c>
      <c r="T55" s="327"/>
      <c r="U55" s="327" t="s">
        <v>795</v>
      </c>
      <c r="V55" s="327" t="s">
        <v>1309</v>
      </c>
      <c r="W55" s="327" t="s">
        <v>1310</v>
      </c>
      <c r="X55" s="330"/>
      <c r="Y55" s="331"/>
      <c r="Z55" s="331"/>
      <c r="AA55" s="332"/>
      <c r="AB55" s="234">
        <f>IF(OR(J55="Fail",ISBLANK(J55)),INDEX('Issue Code Table'!C:C,MATCH(N:N,'Issue Code Table'!A:A,0)),IF(M55="Critical",6,IF(M55="Significant",5,IF(M55="Moderate",3,2))))</f>
        <v>5</v>
      </c>
    </row>
    <row r="56" spans="1:29" ht="137.5" x14ac:dyDescent="0.25">
      <c r="A56" s="276" t="s">
        <v>1322</v>
      </c>
      <c r="B56" s="315" t="s">
        <v>584</v>
      </c>
      <c r="C56" s="316" t="s">
        <v>585</v>
      </c>
      <c r="D56" s="317" t="s">
        <v>493</v>
      </c>
      <c r="E56" s="316" t="s">
        <v>1323</v>
      </c>
      <c r="F56" s="278" t="s">
        <v>821</v>
      </c>
      <c r="G56" s="316" t="s">
        <v>1324</v>
      </c>
      <c r="H56" s="316" t="s">
        <v>1325</v>
      </c>
      <c r="I56" s="318"/>
      <c r="J56" s="315"/>
      <c r="K56" s="318" t="s">
        <v>1326</v>
      </c>
      <c r="L56" s="315"/>
      <c r="M56" s="315" t="s">
        <v>129</v>
      </c>
      <c r="N56" s="315" t="s">
        <v>825</v>
      </c>
      <c r="O56" s="319" t="s">
        <v>826</v>
      </c>
      <c r="P56" s="320"/>
      <c r="Q56" s="318" t="s">
        <v>550</v>
      </c>
      <c r="R56" s="318" t="s">
        <v>555</v>
      </c>
      <c r="S56" s="318" t="s">
        <v>827</v>
      </c>
      <c r="T56" s="318" t="s">
        <v>2570</v>
      </c>
      <c r="U56" s="318" t="s">
        <v>828</v>
      </c>
      <c r="V56" s="318" t="s">
        <v>1327</v>
      </c>
      <c r="W56" s="318" t="s">
        <v>1328</v>
      </c>
      <c r="X56" s="321"/>
      <c r="Y56" s="322"/>
      <c r="Z56" s="322"/>
      <c r="AA56" s="323"/>
      <c r="AB56" s="245">
        <f>IF(OR(J56="Fail",ISBLANK(J56)),INDEX('Issue Code Table'!C:C,MATCH(N:N,'Issue Code Table'!A:A,0)),IF(M56="Critical",6,IF(M56="Significant",5,IF(M56="Moderate",3,2))))</f>
        <v>5</v>
      </c>
    </row>
    <row r="57" spans="1:29" ht="100" x14ac:dyDescent="0.25">
      <c r="A57" s="287" t="s">
        <v>1375</v>
      </c>
      <c r="B57" s="324" t="s">
        <v>231</v>
      </c>
      <c r="C57" s="325" t="s">
        <v>552</v>
      </c>
      <c r="D57" s="326" t="s">
        <v>493</v>
      </c>
      <c r="E57" s="326" t="s">
        <v>910</v>
      </c>
      <c r="F57" s="289" t="s">
        <v>910</v>
      </c>
      <c r="G57" s="325" t="s">
        <v>2743</v>
      </c>
      <c r="H57" s="325" t="s">
        <v>1376</v>
      </c>
      <c r="I57" s="327"/>
      <c r="J57" s="324"/>
      <c r="K57" s="327" t="s">
        <v>1377</v>
      </c>
      <c r="L57" s="324"/>
      <c r="M57" s="324" t="s">
        <v>129</v>
      </c>
      <c r="N57" s="324" t="s">
        <v>203</v>
      </c>
      <c r="O57" s="328" t="s">
        <v>204</v>
      </c>
      <c r="P57" s="329"/>
      <c r="Q57" s="327" t="s">
        <v>905</v>
      </c>
      <c r="R57" s="327" t="s">
        <v>914</v>
      </c>
      <c r="S57" s="327" t="s">
        <v>915</v>
      </c>
      <c r="T57" s="327" t="s">
        <v>2577</v>
      </c>
      <c r="U57" s="327" t="s">
        <v>916</v>
      </c>
      <c r="V57" s="327" t="s">
        <v>1378</v>
      </c>
      <c r="W57" s="327" t="s">
        <v>1379</v>
      </c>
      <c r="X57" s="330"/>
      <c r="Y57" s="331"/>
      <c r="Z57" s="331"/>
      <c r="AA57" s="332"/>
      <c r="AB57" s="234">
        <f>IF(OR(J57="Fail",ISBLANK(J57)),INDEX('Issue Code Table'!C:C,MATCH(N:N,'Issue Code Table'!A:A,0)),IF(M57="Critical",6,IF(M57="Significant",5,IF(M57="Moderate",3,2))))</f>
        <v>6</v>
      </c>
    </row>
    <row r="58" spans="1:29" ht="162.5" x14ac:dyDescent="0.25">
      <c r="A58" s="276" t="s">
        <v>1446</v>
      </c>
      <c r="B58" s="277" t="s">
        <v>584</v>
      </c>
      <c r="C58" s="278" t="s">
        <v>585</v>
      </c>
      <c r="D58" s="317" t="s">
        <v>493</v>
      </c>
      <c r="E58" s="317" t="s">
        <v>1447</v>
      </c>
      <c r="F58" s="278" t="s">
        <v>2608</v>
      </c>
      <c r="G58" s="316" t="s">
        <v>2744</v>
      </c>
      <c r="H58" s="316" t="s">
        <v>1448</v>
      </c>
      <c r="I58" s="318"/>
      <c r="J58" s="315"/>
      <c r="K58" s="318" t="s">
        <v>1449</v>
      </c>
      <c r="L58" s="315"/>
      <c r="M58" s="315" t="s">
        <v>129</v>
      </c>
      <c r="N58" s="315" t="s">
        <v>203</v>
      </c>
      <c r="O58" s="319" t="s">
        <v>204</v>
      </c>
      <c r="P58" s="320"/>
      <c r="Q58" s="318" t="s">
        <v>905</v>
      </c>
      <c r="R58" s="318" t="s">
        <v>1041</v>
      </c>
      <c r="S58" s="318" t="s">
        <v>1450</v>
      </c>
      <c r="T58" s="318"/>
      <c r="U58" s="318" t="s">
        <v>2591</v>
      </c>
      <c r="V58" s="318" t="s">
        <v>1451</v>
      </c>
      <c r="W58" s="318" t="s">
        <v>2757</v>
      </c>
      <c r="X58" s="321"/>
      <c r="Y58" s="322"/>
      <c r="Z58" s="322"/>
      <c r="AA58" s="323"/>
      <c r="AB58" s="245">
        <f>IF(OR(J58="Fail",ISBLANK(J58)),INDEX('Issue Code Table'!C:C,MATCH(N:N,'Issue Code Table'!A:A,0)),IF(M58="Critical",6,IF(M58="Significant",5,IF(M58="Moderate",3,2))))</f>
        <v>6</v>
      </c>
    </row>
    <row r="59" spans="1:29" ht="137.5" x14ac:dyDescent="0.25">
      <c r="A59" s="287" t="s">
        <v>1484</v>
      </c>
      <c r="B59" s="288" t="s">
        <v>231</v>
      </c>
      <c r="C59" s="289" t="s">
        <v>552</v>
      </c>
      <c r="D59" s="326" t="s">
        <v>493</v>
      </c>
      <c r="E59" s="326" t="s">
        <v>1485</v>
      </c>
      <c r="F59" s="289" t="s">
        <v>2613</v>
      </c>
      <c r="G59" s="325" t="s">
        <v>2745</v>
      </c>
      <c r="H59" s="325" t="s">
        <v>1486</v>
      </c>
      <c r="I59" s="327"/>
      <c r="J59" s="324"/>
      <c r="K59" s="327" t="s">
        <v>1487</v>
      </c>
      <c r="L59" s="324"/>
      <c r="M59" s="288" t="s">
        <v>129</v>
      </c>
      <c r="N59" s="288" t="s">
        <v>825</v>
      </c>
      <c r="O59" s="296" t="s">
        <v>826</v>
      </c>
      <c r="P59" s="329"/>
      <c r="Q59" s="327" t="s">
        <v>905</v>
      </c>
      <c r="R59" s="327" t="s">
        <v>1488</v>
      </c>
      <c r="S59" s="327" t="s">
        <v>1489</v>
      </c>
      <c r="T59" s="327"/>
      <c r="U59" s="327" t="s">
        <v>2596</v>
      </c>
      <c r="V59" s="327" t="s">
        <v>1490</v>
      </c>
      <c r="W59" s="327" t="s">
        <v>1491</v>
      </c>
      <c r="X59" s="330"/>
      <c r="Y59" s="331"/>
      <c r="Z59" s="331"/>
      <c r="AA59" s="332"/>
      <c r="AB59" s="234">
        <f>IF(OR(J59="Fail",ISBLANK(J59)),INDEX('Issue Code Table'!C:C,MATCH(N:N,'Issue Code Table'!A:A,0)),IF(M59="Critical",6,IF(M59="Significant",5,IF(M59="Moderate",3,2))))</f>
        <v>5</v>
      </c>
    </row>
    <row r="60" spans="1:29" ht="75" x14ac:dyDescent="0.25">
      <c r="A60" s="276" t="s">
        <v>1507</v>
      </c>
      <c r="B60" s="277" t="s">
        <v>231</v>
      </c>
      <c r="C60" s="278" t="s">
        <v>552</v>
      </c>
      <c r="D60" s="317" t="s">
        <v>493</v>
      </c>
      <c r="E60" s="317" t="s">
        <v>1508</v>
      </c>
      <c r="F60" s="278" t="s">
        <v>2614</v>
      </c>
      <c r="G60" s="316" t="s">
        <v>2746</v>
      </c>
      <c r="H60" s="316" t="s">
        <v>1509</v>
      </c>
      <c r="I60" s="318"/>
      <c r="J60" s="315"/>
      <c r="K60" s="318" t="s">
        <v>1510</v>
      </c>
      <c r="L60" s="315"/>
      <c r="M60" s="277" t="s">
        <v>129</v>
      </c>
      <c r="N60" s="277" t="s">
        <v>505</v>
      </c>
      <c r="O60" s="298" t="s">
        <v>506</v>
      </c>
      <c r="P60" s="320"/>
      <c r="Q60" s="318" t="s">
        <v>1049</v>
      </c>
      <c r="R60" s="318" t="s">
        <v>1511</v>
      </c>
      <c r="S60" s="318" t="s">
        <v>1512</v>
      </c>
      <c r="T60" s="318"/>
      <c r="U60" s="318" t="s">
        <v>2602</v>
      </c>
      <c r="V60" s="318" t="s">
        <v>1513</v>
      </c>
      <c r="W60" s="318" t="s">
        <v>1514</v>
      </c>
      <c r="X60" s="321"/>
      <c r="Y60" s="322"/>
      <c r="Z60" s="322"/>
      <c r="AA60" s="323"/>
      <c r="AB60" s="245">
        <f>IF(OR(J60="Fail",ISBLANK(J60)),INDEX('Issue Code Table'!C:C,MATCH(N:N,'Issue Code Table'!A:A,0)),IF(M60="Critical",6,IF(M60="Significant",5,IF(M60="Moderate",3,2))))</f>
        <v>5</v>
      </c>
    </row>
    <row r="61" spans="1:29" ht="212.5" x14ac:dyDescent="0.25">
      <c r="A61" s="287" t="s">
        <v>1521</v>
      </c>
      <c r="B61" s="324" t="s">
        <v>231</v>
      </c>
      <c r="C61" s="325" t="s">
        <v>552</v>
      </c>
      <c r="D61" s="326" t="s">
        <v>493</v>
      </c>
      <c r="E61" s="325" t="s">
        <v>1522</v>
      </c>
      <c r="F61" s="289" t="s">
        <v>1073</v>
      </c>
      <c r="G61" s="325" t="s">
        <v>2747</v>
      </c>
      <c r="H61" s="325" t="s">
        <v>1523</v>
      </c>
      <c r="I61" s="327"/>
      <c r="J61" s="324"/>
      <c r="K61" s="327" t="s">
        <v>1524</v>
      </c>
      <c r="L61" s="324" t="s">
        <v>752</v>
      </c>
      <c r="M61" s="324" t="s">
        <v>129</v>
      </c>
      <c r="N61" s="324" t="s">
        <v>1039</v>
      </c>
      <c r="O61" s="328" t="s">
        <v>1040</v>
      </c>
      <c r="P61" s="329"/>
      <c r="Q61" s="327" t="s">
        <v>1068</v>
      </c>
      <c r="R61" s="327" t="s">
        <v>1077</v>
      </c>
      <c r="S61" s="327" t="s">
        <v>1078</v>
      </c>
      <c r="T61" s="327" t="s">
        <v>2605</v>
      </c>
      <c r="U61" s="327" t="s">
        <v>1079</v>
      </c>
      <c r="V61" s="327" t="s">
        <v>1525</v>
      </c>
      <c r="W61" s="327" t="s">
        <v>1526</v>
      </c>
      <c r="X61" s="330"/>
      <c r="Y61" s="331"/>
      <c r="Z61" s="331"/>
      <c r="AA61" s="332"/>
      <c r="AB61" s="234">
        <f>IF(OR(J61="Fail",ISBLANK(J61)),INDEX('Issue Code Table'!C:C,MATCH(N:N,'Issue Code Table'!A:A,0)),IF(M61="Critical",6,IF(M61="Significant",5,IF(M61="Moderate",3,2))))</f>
        <v>6</v>
      </c>
    </row>
    <row r="62" spans="1:29" ht="175" x14ac:dyDescent="0.25">
      <c r="A62" s="276" t="s">
        <v>2616</v>
      </c>
      <c r="B62" s="315" t="s">
        <v>584</v>
      </c>
      <c r="C62" s="316" t="s">
        <v>585</v>
      </c>
      <c r="D62" s="317" t="s">
        <v>493</v>
      </c>
      <c r="E62" s="316" t="s">
        <v>2551</v>
      </c>
      <c r="F62" s="278" t="s">
        <v>2551</v>
      </c>
      <c r="G62" s="316" t="s">
        <v>2686</v>
      </c>
      <c r="H62" s="316" t="s">
        <v>2615</v>
      </c>
      <c r="I62" s="318"/>
      <c r="J62" s="315"/>
      <c r="K62" s="318" t="s">
        <v>1359</v>
      </c>
      <c r="L62" s="315"/>
      <c r="M62" s="315" t="s">
        <v>129</v>
      </c>
      <c r="N62" s="315" t="s">
        <v>203</v>
      </c>
      <c r="O62" s="319" t="s">
        <v>204</v>
      </c>
      <c r="P62" s="320"/>
      <c r="Q62" s="318">
        <v>5</v>
      </c>
      <c r="R62" s="318">
        <v>5.8</v>
      </c>
      <c r="S62" s="318" t="s">
        <v>2574</v>
      </c>
      <c r="T62" s="318"/>
      <c r="U62" s="318" t="s">
        <v>2575</v>
      </c>
      <c r="V62" s="318" t="s">
        <v>2755</v>
      </c>
      <c r="W62" s="318" t="s">
        <v>2756</v>
      </c>
      <c r="X62" s="321"/>
      <c r="Y62" s="322"/>
      <c r="Z62" s="322"/>
      <c r="AA62" s="323"/>
      <c r="AB62" s="245">
        <v>6</v>
      </c>
    </row>
    <row r="63" spans="1:29" ht="87.5" x14ac:dyDescent="0.25">
      <c r="A63" s="287" t="s">
        <v>1187</v>
      </c>
      <c r="B63" s="324" t="s">
        <v>439</v>
      </c>
      <c r="C63" s="325" t="s">
        <v>1096</v>
      </c>
      <c r="D63" s="326" t="s">
        <v>492</v>
      </c>
      <c r="E63" s="325" t="s">
        <v>1188</v>
      </c>
      <c r="F63" s="289" t="s">
        <v>597</v>
      </c>
      <c r="G63" s="325" t="s">
        <v>2691</v>
      </c>
      <c r="H63" s="325" t="s">
        <v>1189</v>
      </c>
      <c r="I63" s="327"/>
      <c r="J63" s="324"/>
      <c r="K63" s="327" t="s">
        <v>1190</v>
      </c>
      <c r="L63" s="324"/>
      <c r="M63" s="324" t="s">
        <v>227</v>
      </c>
      <c r="N63" s="324" t="s">
        <v>228</v>
      </c>
      <c r="O63" s="328" t="s">
        <v>229</v>
      </c>
      <c r="P63" s="329"/>
      <c r="Q63" s="327" t="s">
        <v>499</v>
      </c>
      <c r="R63" s="327" t="s">
        <v>504</v>
      </c>
      <c r="S63" s="327" t="s">
        <v>601</v>
      </c>
      <c r="T63" s="327" t="s">
        <v>2553</v>
      </c>
      <c r="U63" s="327" t="s">
        <v>602</v>
      </c>
      <c r="V63" s="327" t="s">
        <v>1191</v>
      </c>
      <c r="W63" s="327"/>
      <c r="X63" s="330"/>
      <c r="Y63" s="331"/>
      <c r="Z63" s="331"/>
      <c r="AA63" s="332"/>
      <c r="AB63" s="234">
        <f>IF(OR(J63="Fail",ISBLANK(J63)),INDEX('Issue Code Table'!C:C,MATCH(N:N,'Issue Code Table'!A:A,0)),IF(M63="Critical",6,IF(M63="Significant",5,IF(M63="Moderate",3,2))))</f>
        <v>4</v>
      </c>
    </row>
    <row r="64" spans="1:29" ht="409.5" x14ac:dyDescent="0.25">
      <c r="A64" s="276" t="s">
        <v>1192</v>
      </c>
      <c r="B64" s="315" t="s">
        <v>439</v>
      </c>
      <c r="C64" s="316" t="s">
        <v>1096</v>
      </c>
      <c r="D64" s="317" t="s">
        <v>492</v>
      </c>
      <c r="E64" s="316" t="s">
        <v>1098</v>
      </c>
      <c r="F64" s="278" t="s">
        <v>604</v>
      </c>
      <c r="G64" s="316" t="s">
        <v>2692</v>
      </c>
      <c r="H64" s="316" t="s">
        <v>1099</v>
      </c>
      <c r="I64" s="318"/>
      <c r="J64" s="315"/>
      <c r="K64" s="318" t="s">
        <v>606</v>
      </c>
      <c r="L64" s="315"/>
      <c r="M64" s="315" t="s">
        <v>227</v>
      </c>
      <c r="N64" s="315" t="s">
        <v>228</v>
      </c>
      <c r="O64" s="319" t="s">
        <v>229</v>
      </c>
      <c r="P64" s="320"/>
      <c r="Q64" s="318" t="s">
        <v>500</v>
      </c>
      <c r="R64" s="318" t="s">
        <v>607</v>
      </c>
      <c r="S64" s="318" t="s">
        <v>608</v>
      </c>
      <c r="T64" s="318" t="s">
        <v>2554</v>
      </c>
      <c r="U64" s="318" t="s">
        <v>609</v>
      </c>
      <c r="V64" s="318" t="s">
        <v>1193</v>
      </c>
      <c r="W64" s="318"/>
      <c r="X64" s="321"/>
      <c r="Y64" s="322"/>
      <c r="Z64" s="322"/>
      <c r="AA64" s="323"/>
      <c r="AB64" s="245">
        <f>IF(OR(J64="Fail",ISBLANK(J64)),INDEX('Issue Code Table'!C:C,MATCH(N:N,'Issue Code Table'!A:A,0)),IF(M64="Critical",6,IF(M64="Significant",5,IF(M64="Moderate",3,2))))</f>
        <v>4</v>
      </c>
    </row>
    <row r="65" spans="1:28" ht="100" x14ac:dyDescent="0.25">
      <c r="A65" s="287" t="s">
        <v>1194</v>
      </c>
      <c r="B65" s="324" t="s">
        <v>206</v>
      </c>
      <c r="C65" s="325" t="s">
        <v>207</v>
      </c>
      <c r="D65" s="326" t="s">
        <v>492</v>
      </c>
      <c r="E65" s="325" t="s">
        <v>1195</v>
      </c>
      <c r="F65" s="289" t="s">
        <v>611</v>
      </c>
      <c r="G65" s="325" t="s">
        <v>2693</v>
      </c>
      <c r="H65" s="325" t="s">
        <v>1196</v>
      </c>
      <c r="I65" s="327"/>
      <c r="J65" s="324"/>
      <c r="K65" s="327" t="s">
        <v>614</v>
      </c>
      <c r="L65" s="324"/>
      <c r="M65" s="324" t="s">
        <v>129</v>
      </c>
      <c r="N65" s="324" t="s">
        <v>203</v>
      </c>
      <c r="O65" s="328" t="s">
        <v>204</v>
      </c>
      <c r="P65" s="329"/>
      <c r="Q65" s="327" t="s">
        <v>508</v>
      </c>
      <c r="R65" s="327" t="s">
        <v>509</v>
      </c>
      <c r="S65" s="327" t="s">
        <v>615</v>
      </c>
      <c r="T65" s="327"/>
      <c r="U65" s="327" t="s">
        <v>616</v>
      </c>
      <c r="V65" s="327" t="s">
        <v>1197</v>
      </c>
      <c r="W65" s="327" t="s">
        <v>618</v>
      </c>
      <c r="X65" s="330"/>
      <c r="Y65" s="331"/>
      <c r="Z65" s="331"/>
      <c r="AA65" s="332"/>
      <c r="AB65" s="234">
        <f>IF(OR(J65="Fail",ISBLANK(J65)),INDEX('Issue Code Table'!C:C,MATCH(N:N,'Issue Code Table'!A:A,0)),IF(M65="Critical",6,IF(M65="Significant",5,IF(M65="Moderate",3,2))))</f>
        <v>6</v>
      </c>
    </row>
    <row r="66" spans="1:28" ht="112.5" x14ac:dyDescent="0.25">
      <c r="A66" s="276" t="s">
        <v>1198</v>
      </c>
      <c r="B66" s="315" t="s">
        <v>206</v>
      </c>
      <c r="C66" s="316" t="s">
        <v>207</v>
      </c>
      <c r="D66" s="317" t="s">
        <v>492</v>
      </c>
      <c r="E66" s="316" t="s">
        <v>1199</v>
      </c>
      <c r="F66" s="278" t="s">
        <v>619</v>
      </c>
      <c r="G66" s="316" t="s">
        <v>2694</v>
      </c>
      <c r="H66" s="316" t="s">
        <v>1200</v>
      </c>
      <c r="I66" s="318"/>
      <c r="J66" s="315"/>
      <c r="K66" s="318" t="s">
        <v>1201</v>
      </c>
      <c r="L66" s="315"/>
      <c r="M66" s="315" t="s">
        <v>118</v>
      </c>
      <c r="N66" s="315" t="s">
        <v>623</v>
      </c>
      <c r="O66" s="319" t="s">
        <v>624</v>
      </c>
      <c r="P66" s="320"/>
      <c r="Q66" s="318" t="s">
        <v>508</v>
      </c>
      <c r="R66" s="318" t="s">
        <v>510</v>
      </c>
      <c r="S66" s="318" t="s">
        <v>625</v>
      </c>
      <c r="T66" s="318"/>
      <c r="U66" s="318" t="s">
        <v>626</v>
      </c>
      <c r="V66" s="318" t="s">
        <v>1202</v>
      </c>
      <c r="W66" s="318" t="s">
        <v>628</v>
      </c>
      <c r="X66" s="321"/>
      <c r="Y66" s="322"/>
      <c r="Z66" s="322"/>
      <c r="AA66" s="323"/>
      <c r="AB66" s="245">
        <f>IF(OR(J66="Fail",ISBLANK(J66)),INDEX('Issue Code Table'!C:C,MATCH(N:N,'Issue Code Table'!A:A,0)),IF(M66="Critical",6,IF(M66="Significant",5,IF(M66="Moderate",3,2))))</f>
        <v>8</v>
      </c>
    </row>
    <row r="67" spans="1:28" ht="87.5" x14ac:dyDescent="0.25">
      <c r="A67" s="287" t="s">
        <v>1203</v>
      </c>
      <c r="B67" s="324" t="s">
        <v>296</v>
      </c>
      <c r="C67" s="325" t="s">
        <v>297</v>
      </c>
      <c r="D67" s="326" t="s">
        <v>492</v>
      </c>
      <c r="E67" s="325" t="s">
        <v>1103</v>
      </c>
      <c r="F67" s="289" t="s">
        <v>629</v>
      </c>
      <c r="G67" s="325" t="s">
        <v>2695</v>
      </c>
      <c r="H67" s="325" t="s">
        <v>1204</v>
      </c>
      <c r="I67" s="327"/>
      <c r="J67" s="324"/>
      <c r="K67" s="327" t="s">
        <v>1205</v>
      </c>
      <c r="L67" s="324"/>
      <c r="M67" s="324" t="s">
        <v>118</v>
      </c>
      <c r="N67" s="324" t="s">
        <v>623</v>
      </c>
      <c r="O67" s="328" t="s">
        <v>624</v>
      </c>
      <c r="P67" s="329"/>
      <c r="Q67" s="327" t="s">
        <v>508</v>
      </c>
      <c r="R67" s="327" t="s">
        <v>511</v>
      </c>
      <c r="S67" s="327" t="s">
        <v>633</v>
      </c>
      <c r="T67" s="327"/>
      <c r="U67" s="327" t="s">
        <v>634</v>
      </c>
      <c r="V67" s="327" t="s">
        <v>1206</v>
      </c>
      <c r="W67" s="327" t="s">
        <v>636</v>
      </c>
      <c r="X67" s="330"/>
      <c r="Y67" s="331"/>
      <c r="Z67" s="331"/>
      <c r="AA67" s="332"/>
      <c r="AB67" s="234">
        <f>IF(OR(J67="Fail",ISBLANK(J67)),INDEX('Issue Code Table'!C:C,MATCH(N:N,'Issue Code Table'!A:A,0)),IF(M67="Critical",6,IF(M67="Significant",5,IF(M67="Moderate",3,2))))</f>
        <v>8</v>
      </c>
    </row>
    <row r="68" spans="1:28" ht="75" x14ac:dyDescent="0.25">
      <c r="A68" s="276" t="s">
        <v>1207</v>
      </c>
      <c r="B68" s="315" t="s">
        <v>296</v>
      </c>
      <c r="C68" s="316" t="s">
        <v>297</v>
      </c>
      <c r="D68" s="317" t="s">
        <v>492</v>
      </c>
      <c r="E68" s="316" t="s">
        <v>1105</v>
      </c>
      <c r="F68" s="278" t="s">
        <v>637</v>
      </c>
      <c r="G68" s="316" t="s">
        <v>2696</v>
      </c>
      <c r="H68" s="316" t="s">
        <v>638</v>
      </c>
      <c r="I68" s="318"/>
      <c r="J68" s="315"/>
      <c r="K68" s="318" t="s">
        <v>1208</v>
      </c>
      <c r="L68" s="315"/>
      <c r="M68" s="315" t="s">
        <v>227</v>
      </c>
      <c r="N68" s="315" t="s">
        <v>561</v>
      </c>
      <c r="O68" s="319" t="s">
        <v>562</v>
      </c>
      <c r="P68" s="320"/>
      <c r="Q68" s="318" t="s">
        <v>508</v>
      </c>
      <c r="R68" s="318" t="s">
        <v>513</v>
      </c>
      <c r="S68" s="318" t="s">
        <v>639</v>
      </c>
      <c r="T68" s="318"/>
      <c r="U68" s="318" t="s">
        <v>2555</v>
      </c>
      <c r="V68" s="318" t="s">
        <v>1209</v>
      </c>
      <c r="W68" s="318"/>
      <c r="X68" s="321"/>
      <c r="Y68" s="322"/>
      <c r="Z68" s="322"/>
      <c r="AA68" s="323"/>
      <c r="AB68" s="245">
        <f>IF(OR(J68="Fail",ISBLANK(J68)),INDEX('Issue Code Table'!C:C,MATCH(N:N,'Issue Code Table'!A:A,0)),IF(M68="Critical",6,IF(M68="Significant",5,IF(M68="Moderate",3,2))))</f>
        <v>4</v>
      </c>
    </row>
    <row r="69" spans="1:28" ht="175" x14ac:dyDescent="0.25">
      <c r="A69" s="287" t="s">
        <v>1210</v>
      </c>
      <c r="B69" s="324" t="s">
        <v>168</v>
      </c>
      <c r="C69" s="325" t="s">
        <v>169</v>
      </c>
      <c r="D69" s="326" t="s">
        <v>492</v>
      </c>
      <c r="E69" s="325" t="s">
        <v>1211</v>
      </c>
      <c r="F69" s="289" t="s">
        <v>641</v>
      </c>
      <c r="G69" s="325" t="s">
        <v>2697</v>
      </c>
      <c r="H69" s="325" t="s">
        <v>1212</v>
      </c>
      <c r="I69" s="327"/>
      <c r="J69" s="324"/>
      <c r="K69" s="327" t="s">
        <v>1213</v>
      </c>
      <c r="L69" s="324"/>
      <c r="M69" s="324" t="s">
        <v>227</v>
      </c>
      <c r="N69" s="324" t="s">
        <v>561</v>
      </c>
      <c r="O69" s="328" t="s">
        <v>562</v>
      </c>
      <c r="P69" s="329"/>
      <c r="Q69" s="327" t="s">
        <v>514</v>
      </c>
      <c r="R69" s="327" t="s">
        <v>515</v>
      </c>
      <c r="S69" s="327" t="s">
        <v>645</v>
      </c>
      <c r="T69" s="327" t="s">
        <v>2556</v>
      </c>
      <c r="U69" s="327" t="s">
        <v>646</v>
      </c>
      <c r="V69" s="327" t="s">
        <v>1214</v>
      </c>
      <c r="W69" s="327"/>
      <c r="X69" s="330"/>
      <c r="Y69" s="331"/>
      <c r="Z69" s="331"/>
      <c r="AA69" s="332"/>
      <c r="AB69" s="234">
        <f>IF(OR(J69="Fail",ISBLANK(J69)),INDEX('Issue Code Table'!C:C,MATCH(N:N,'Issue Code Table'!A:A,0)),IF(M69="Critical",6,IF(M69="Significant",5,IF(M69="Moderate",3,2))))</f>
        <v>4</v>
      </c>
    </row>
    <row r="70" spans="1:28" ht="150" x14ac:dyDescent="0.25">
      <c r="A70" s="276" t="s">
        <v>1215</v>
      </c>
      <c r="B70" s="315" t="s">
        <v>168</v>
      </c>
      <c r="C70" s="316" t="s">
        <v>169</v>
      </c>
      <c r="D70" s="237" t="s">
        <v>492</v>
      </c>
      <c r="E70" s="316" t="s">
        <v>1216</v>
      </c>
      <c r="F70" s="278" t="s">
        <v>2964</v>
      </c>
      <c r="G70" s="278" t="s">
        <v>2698</v>
      </c>
      <c r="H70" s="316" t="s">
        <v>1217</v>
      </c>
      <c r="I70" s="318"/>
      <c r="J70" s="315"/>
      <c r="K70" s="318" t="s">
        <v>1218</v>
      </c>
      <c r="L70" s="315" t="s">
        <v>1109</v>
      </c>
      <c r="M70" s="315" t="s">
        <v>227</v>
      </c>
      <c r="N70" s="315" t="s">
        <v>561</v>
      </c>
      <c r="O70" s="319" t="s">
        <v>562</v>
      </c>
      <c r="P70" s="320"/>
      <c r="Q70" s="318" t="s">
        <v>514</v>
      </c>
      <c r="R70" s="318" t="s">
        <v>516</v>
      </c>
      <c r="S70" s="318" t="s">
        <v>652</v>
      </c>
      <c r="T70" s="318" t="s">
        <v>2557</v>
      </c>
      <c r="U70" s="318" t="s">
        <v>2965</v>
      </c>
      <c r="V70" s="318" t="s">
        <v>1219</v>
      </c>
      <c r="W70" s="318"/>
      <c r="X70" s="321"/>
      <c r="Y70" s="322"/>
      <c r="Z70" s="322"/>
      <c r="AA70" s="323"/>
      <c r="AB70" s="245">
        <f>IF(OR(J70="Fail",ISBLANK(J70)),INDEX('Issue Code Table'!C:C,MATCH(N:N,'Issue Code Table'!A:A,0)),IF(M70="Critical",6,IF(M70="Significant",5,IF(M70="Moderate",3,2))))</f>
        <v>4</v>
      </c>
    </row>
    <row r="71" spans="1:28" ht="87.5" x14ac:dyDescent="0.25">
      <c r="A71" s="287" t="s">
        <v>1220</v>
      </c>
      <c r="B71" s="324" t="s">
        <v>168</v>
      </c>
      <c r="C71" s="325" t="s">
        <v>169</v>
      </c>
      <c r="D71" s="326" t="s">
        <v>493</v>
      </c>
      <c r="E71" s="325" t="s">
        <v>1221</v>
      </c>
      <c r="F71" s="289" t="s">
        <v>654</v>
      </c>
      <c r="G71" s="325" t="s">
        <v>3000</v>
      </c>
      <c r="H71" s="325" t="s">
        <v>1222</v>
      </c>
      <c r="I71" s="327"/>
      <c r="J71" s="324"/>
      <c r="K71" s="327" t="s">
        <v>1223</v>
      </c>
      <c r="L71" s="324" t="s">
        <v>2999</v>
      </c>
      <c r="M71" s="324" t="s">
        <v>227</v>
      </c>
      <c r="N71" s="324" t="s">
        <v>561</v>
      </c>
      <c r="O71" s="328" t="s">
        <v>562</v>
      </c>
      <c r="P71" s="329"/>
      <c r="Q71" s="327" t="s">
        <v>514</v>
      </c>
      <c r="R71" s="327" t="s">
        <v>658</v>
      </c>
      <c r="S71" s="327" t="s">
        <v>659</v>
      </c>
      <c r="T71" s="327"/>
      <c r="U71" s="327" t="s">
        <v>660</v>
      </c>
      <c r="V71" s="327" t="s">
        <v>1224</v>
      </c>
      <c r="W71" s="327"/>
      <c r="X71" s="330"/>
      <c r="Y71" s="331"/>
      <c r="Z71" s="331"/>
      <c r="AA71" s="332"/>
      <c r="AB71" s="234">
        <f>IF(OR(J71="Fail",ISBLANK(J71)),INDEX('Issue Code Table'!C:C,MATCH(N:N,'Issue Code Table'!A:A,0)),IF(M71="Critical",6,IF(M71="Significant",5,IF(M71="Moderate",3,2))))</f>
        <v>4</v>
      </c>
    </row>
    <row r="72" spans="1:28" ht="87.5" x14ac:dyDescent="0.25">
      <c r="A72" s="276" t="s">
        <v>1225</v>
      </c>
      <c r="B72" s="315" t="s">
        <v>168</v>
      </c>
      <c r="C72" s="316" t="s">
        <v>169</v>
      </c>
      <c r="D72" s="317" t="s">
        <v>493</v>
      </c>
      <c r="E72" s="316" t="s">
        <v>1226</v>
      </c>
      <c r="F72" s="278" t="s">
        <v>663</v>
      </c>
      <c r="G72" s="316" t="s">
        <v>3001</v>
      </c>
      <c r="H72" s="316" t="s">
        <v>1227</v>
      </c>
      <c r="I72" s="318"/>
      <c r="J72" s="315"/>
      <c r="K72" s="318" t="s">
        <v>1228</v>
      </c>
      <c r="L72" s="315" t="s">
        <v>2999</v>
      </c>
      <c r="M72" s="315" t="s">
        <v>227</v>
      </c>
      <c r="N72" s="315" t="s">
        <v>561</v>
      </c>
      <c r="O72" s="319" t="s">
        <v>562</v>
      </c>
      <c r="P72" s="320"/>
      <c r="Q72" s="318" t="s">
        <v>514</v>
      </c>
      <c r="R72" s="318" t="s">
        <v>667</v>
      </c>
      <c r="S72" s="318" t="s">
        <v>659</v>
      </c>
      <c r="T72" s="318"/>
      <c r="U72" s="318" t="s">
        <v>668</v>
      </c>
      <c r="V72" s="318" t="s">
        <v>1229</v>
      </c>
      <c r="W72" s="318"/>
      <c r="X72" s="321"/>
      <c r="Y72" s="322"/>
      <c r="Z72" s="322"/>
      <c r="AA72" s="323"/>
      <c r="AB72" s="245">
        <f>IF(OR(J72="Fail",ISBLANK(J72)),INDEX('Issue Code Table'!C:C,MATCH(N:N,'Issue Code Table'!A:A,0)),IF(M72="Critical",6,IF(M72="Significant",5,IF(M72="Moderate",3,2))))</f>
        <v>4</v>
      </c>
    </row>
    <row r="73" spans="1:28" ht="87.5" x14ac:dyDescent="0.25">
      <c r="A73" s="287" t="s">
        <v>1230</v>
      </c>
      <c r="B73" s="324" t="s">
        <v>168</v>
      </c>
      <c r="C73" s="325" t="s">
        <v>169</v>
      </c>
      <c r="D73" s="326" t="s">
        <v>493</v>
      </c>
      <c r="E73" s="325" t="s">
        <v>1231</v>
      </c>
      <c r="F73" s="289" t="s">
        <v>670</v>
      </c>
      <c r="G73" s="325" t="s">
        <v>3002</v>
      </c>
      <c r="H73" s="325" t="s">
        <v>1232</v>
      </c>
      <c r="I73" s="327"/>
      <c r="J73" s="324"/>
      <c r="K73" s="327" t="s">
        <v>1233</v>
      </c>
      <c r="L73" s="324" t="s">
        <v>2999</v>
      </c>
      <c r="M73" s="324" t="s">
        <v>227</v>
      </c>
      <c r="N73" s="324" t="s">
        <v>567</v>
      </c>
      <c r="O73" s="328" t="s">
        <v>674</v>
      </c>
      <c r="P73" s="329"/>
      <c r="Q73" s="327" t="s">
        <v>514</v>
      </c>
      <c r="R73" s="327" t="s">
        <v>675</v>
      </c>
      <c r="S73" s="327" t="s">
        <v>659</v>
      </c>
      <c r="T73" s="327"/>
      <c r="U73" s="327" t="s">
        <v>676</v>
      </c>
      <c r="V73" s="327" t="s">
        <v>1234</v>
      </c>
      <c r="W73" s="327"/>
      <c r="X73" s="330"/>
      <c r="Y73" s="331"/>
      <c r="Z73" s="331"/>
      <c r="AA73" s="332"/>
      <c r="AB73" s="234">
        <f>IF(OR(J73="Fail",ISBLANK(J73)),INDEX('Issue Code Table'!C:C,MATCH(N:N,'Issue Code Table'!A:A,0)),IF(M73="Critical",6,IF(M73="Significant",5,IF(M73="Moderate",3,2))))</f>
        <v>5</v>
      </c>
    </row>
    <row r="74" spans="1:28" ht="87.5" x14ac:dyDescent="0.25">
      <c r="A74" s="276" t="s">
        <v>1235</v>
      </c>
      <c r="B74" s="315" t="s">
        <v>168</v>
      </c>
      <c r="C74" s="316" t="s">
        <v>169</v>
      </c>
      <c r="D74" s="317" t="s">
        <v>493</v>
      </c>
      <c r="E74" s="316" t="s">
        <v>1236</v>
      </c>
      <c r="F74" s="278" t="s">
        <v>678</v>
      </c>
      <c r="G74" s="316" t="s">
        <v>3003</v>
      </c>
      <c r="H74" s="316" t="s">
        <v>1237</v>
      </c>
      <c r="I74" s="318"/>
      <c r="J74" s="315"/>
      <c r="K74" s="318" t="s">
        <v>1238</v>
      </c>
      <c r="L74" s="315" t="s">
        <v>2999</v>
      </c>
      <c r="M74" s="315" t="s">
        <v>227</v>
      </c>
      <c r="N74" s="315" t="s">
        <v>561</v>
      </c>
      <c r="O74" s="319" t="s">
        <v>562</v>
      </c>
      <c r="P74" s="320"/>
      <c r="Q74" s="318" t="s">
        <v>514</v>
      </c>
      <c r="R74" s="318" t="s">
        <v>682</v>
      </c>
      <c r="S74" s="318" t="s">
        <v>659</v>
      </c>
      <c r="T74" s="318"/>
      <c r="U74" s="318" t="s">
        <v>683</v>
      </c>
      <c r="V74" s="318" t="s">
        <v>1239</v>
      </c>
      <c r="W74" s="318"/>
      <c r="X74" s="321"/>
      <c r="Y74" s="322"/>
      <c r="Z74" s="322"/>
      <c r="AA74" s="323"/>
      <c r="AB74" s="245">
        <f>IF(OR(J74="Fail",ISBLANK(J74)),INDEX('Issue Code Table'!C:C,MATCH(N:N,'Issue Code Table'!A:A,0)),IF(M74="Critical",6,IF(M74="Significant",5,IF(M74="Moderate",3,2))))</f>
        <v>4</v>
      </c>
    </row>
    <row r="75" spans="1:28" ht="150" x14ac:dyDescent="0.25">
      <c r="A75" s="287" t="s">
        <v>1240</v>
      </c>
      <c r="B75" s="324" t="s">
        <v>168</v>
      </c>
      <c r="C75" s="325" t="s">
        <v>169</v>
      </c>
      <c r="D75" s="326" t="s">
        <v>493</v>
      </c>
      <c r="E75" s="325" t="s">
        <v>1241</v>
      </c>
      <c r="F75" s="289" t="s">
        <v>685</v>
      </c>
      <c r="G75" s="325" t="s">
        <v>3004</v>
      </c>
      <c r="H75" s="325" t="s">
        <v>1242</v>
      </c>
      <c r="I75" s="327"/>
      <c r="J75" s="324"/>
      <c r="K75" s="327" t="s">
        <v>1243</v>
      </c>
      <c r="L75" s="324" t="s">
        <v>2999</v>
      </c>
      <c r="M75" s="324" t="s">
        <v>227</v>
      </c>
      <c r="N75" s="324" t="s">
        <v>561</v>
      </c>
      <c r="O75" s="328" t="s">
        <v>562</v>
      </c>
      <c r="P75" s="329"/>
      <c r="Q75" s="327" t="s">
        <v>514</v>
      </c>
      <c r="R75" s="327" t="s">
        <v>689</v>
      </c>
      <c r="S75" s="327" t="s">
        <v>690</v>
      </c>
      <c r="T75" s="327" t="s">
        <v>2558</v>
      </c>
      <c r="U75" s="327" t="s">
        <v>691</v>
      </c>
      <c r="V75" s="327" t="s">
        <v>1244</v>
      </c>
      <c r="W75" s="327"/>
      <c r="X75" s="330"/>
      <c r="Y75" s="331"/>
      <c r="Z75" s="331"/>
      <c r="AA75" s="332"/>
      <c r="AB75" s="234">
        <f>IF(OR(J75="Fail",ISBLANK(J75)),INDEX('Issue Code Table'!C:C,MATCH(N:N,'Issue Code Table'!A:A,0)),IF(M75="Critical",6,IF(M75="Significant",5,IF(M75="Moderate",3,2))))</f>
        <v>4</v>
      </c>
    </row>
    <row r="76" spans="1:28" ht="87.5" x14ac:dyDescent="0.25">
      <c r="A76" s="276" t="s">
        <v>1245</v>
      </c>
      <c r="B76" s="315" t="s">
        <v>168</v>
      </c>
      <c r="C76" s="316" t="s">
        <v>169</v>
      </c>
      <c r="D76" s="317" t="s">
        <v>493</v>
      </c>
      <c r="E76" s="316" t="s">
        <v>1246</v>
      </c>
      <c r="F76" s="278" t="s">
        <v>693</v>
      </c>
      <c r="G76" s="316" t="s">
        <v>3005</v>
      </c>
      <c r="H76" s="316" t="s">
        <v>1247</v>
      </c>
      <c r="I76" s="318"/>
      <c r="J76" s="315"/>
      <c r="K76" s="318" t="s">
        <v>1248</v>
      </c>
      <c r="L76" s="315" t="s">
        <v>2999</v>
      </c>
      <c r="M76" s="315" t="s">
        <v>227</v>
      </c>
      <c r="N76" s="315" t="s">
        <v>563</v>
      </c>
      <c r="O76" s="319" t="s">
        <v>696</v>
      </c>
      <c r="P76" s="320"/>
      <c r="Q76" s="318" t="s">
        <v>514</v>
      </c>
      <c r="R76" s="318" t="s">
        <v>697</v>
      </c>
      <c r="S76" s="318" t="s">
        <v>659</v>
      </c>
      <c r="T76" s="318" t="s">
        <v>2559</v>
      </c>
      <c r="U76" s="318" t="s">
        <v>698</v>
      </c>
      <c r="V76" s="318" t="s">
        <v>1249</v>
      </c>
      <c r="W76" s="318"/>
      <c r="X76" s="321"/>
      <c r="Y76" s="322"/>
      <c r="Z76" s="322"/>
      <c r="AA76" s="323"/>
      <c r="AB76" s="245">
        <f>IF(OR(J76="Fail",ISBLANK(J76)),INDEX('Issue Code Table'!C:C,MATCH(N:N,'Issue Code Table'!A:A,0)),IF(M76="Critical",6,IF(M76="Significant",5,IF(M76="Moderate",3,2))))</f>
        <v>3</v>
      </c>
    </row>
    <row r="77" spans="1:28" ht="175" x14ac:dyDescent="0.25">
      <c r="A77" s="287" t="s">
        <v>1250</v>
      </c>
      <c r="B77" s="324" t="s">
        <v>168</v>
      </c>
      <c r="C77" s="325" t="s">
        <v>169</v>
      </c>
      <c r="D77" s="326" t="s">
        <v>493</v>
      </c>
      <c r="E77" s="325" t="s">
        <v>1251</v>
      </c>
      <c r="F77" s="289" t="s">
        <v>700</v>
      </c>
      <c r="G77" s="325" t="s">
        <v>3006</v>
      </c>
      <c r="H77" s="325" t="s">
        <v>1252</v>
      </c>
      <c r="I77" s="327"/>
      <c r="J77" s="324"/>
      <c r="K77" s="327" t="s">
        <v>1253</v>
      </c>
      <c r="L77" s="324" t="s">
        <v>2999</v>
      </c>
      <c r="M77" s="324" t="s">
        <v>227</v>
      </c>
      <c r="N77" s="324" t="s">
        <v>561</v>
      </c>
      <c r="O77" s="328" t="s">
        <v>562</v>
      </c>
      <c r="P77" s="329"/>
      <c r="Q77" s="327" t="s">
        <v>514</v>
      </c>
      <c r="R77" s="327" t="s">
        <v>704</v>
      </c>
      <c r="S77" s="327" t="s">
        <v>705</v>
      </c>
      <c r="T77" s="327"/>
      <c r="U77" s="327" t="s">
        <v>706</v>
      </c>
      <c r="V77" s="327" t="s">
        <v>1254</v>
      </c>
      <c r="W77" s="327"/>
      <c r="X77" s="330"/>
      <c r="Y77" s="331"/>
      <c r="Z77" s="331"/>
      <c r="AA77" s="332"/>
      <c r="AB77" s="234">
        <f>IF(OR(J77="Fail",ISBLANK(J77)),INDEX('Issue Code Table'!C:C,MATCH(N:N,'Issue Code Table'!A:A,0)),IF(M77="Critical",6,IF(M77="Significant",5,IF(M77="Moderate",3,2))))</f>
        <v>4</v>
      </c>
    </row>
    <row r="78" spans="1:28" ht="75" x14ac:dyDescent="0.25">
      <c r="A78" s="276" t="s">
        <v>1255</v>
      </c>
      <c r="B78" s="315" t="s">
        <v>168</v>
      </c>
      <c r="C78" s="316" t="s">
        <v>169</v>
      </c>
      <c r="D78" s="317" t="s">
        <v>492</v>
      </c>
      <c r="E78" s="316" t="s">
        <v>1256</v>
      </c>
      <c r="F78" s="278" t="s">
        <v>708</v>
      </c>
      <c r="G78" s="316" t="s">
        <v>2699</v>
      </c>
      <c r="H78" s="316" t="s">
        <v>1119</v>
      </c>
      <c r="I78" s="318"/>
      <c r="J78" s="315"/>
      <c r="K78" s="316" t="s">
        <v>1120</v>
      </c>
      <c r="L78" s="315"/>
      <c r="M78" s="315" t="s">
        <v>227</v>
      </c>
      <c r="N78" s="315" t="s">
        <v>538</v>
      </c>
      <c r="O78" s="319" t="s">
        <v>539</v>
      </c>
      <c r="P78" s="320"/>
      <c r="Q78" s="318" t="s">
        <v>514</v>
      </c>
      <c r="R78" s="318" t="s">
        <v>710</v>
      </c>
      <c r="S78" s="318" t="s">
        <v>711</v>
      </c>
      <c r="T78" s="318"/>
      <c r="U78" s="318" t="s">
        <v>712</v>
      </c>
      <c r="V78" s="318" t="s">
        <v>1257</v>
      </c>
      <c r="W78" s="318"/>
      <c r="X78" s="321"/>
      <c r="Y78" s="322"/>
      <c r="Z78" s="322"/>
      <c r="AA78" s="323"/>
      <c r="AB78" s="245">
        <f>IF(OR(J78="Fail",ISBLANK(J78)),INDEX('Issue Code Table'!C:C,MATCH(N:N,'Issue Code Table'!A:A,0)),IF(M78="Critical",6,IF(M78="Significant",5,IF(M78="Moderate",3,2))))</f>
        <v>4</v>
      </c>
    </row>
    <row r="79" spans="1:28" ht="87.5" x14ac:dyDescent="0.25">
      <c r="A79" s="287" t="s">
        <v>1258</v>
      </c>
      <c r="B79" s="324" t="s">
        <v>571</v>
      </c>
      <c r="C79" s="325" t="s">
        <v>572</v>
      </c>
      <c r="D79" s="326" t="s">
        <v>492</v>
      </c>
      <c r="E79" s="325" t="s">
        <v>2966</v>
      </c>
      <c r="F79" s="289" t="s">
        <v>2967</v>
      </c>
      <c r="G79" s="325" t="s">
        <v>2969</v>
      </c>
      <c r="H79" s="325" t="s">
        <v>2968</v>
      </c>
      <c r="I79" s="327"/>
      <c r="J79" s="324"/>
      <c r="K79" s="327" t="s">
        <v>2970</v>
      </c>
      <c r="L79" s="324" t="s">
        <v>2971</v>
      </c>
      <c r="M79" s="324" t="s">
        <v>227</v>
      </c>
      <c r="N79" s="324" t="s">
        <v>716</v>
      </c>
      <c r="O79" s="328" t="s">
        <v>717</v>
      </c>
      <c r="P79" s="329"/>
      <c r="Q79" s="327" t="s">
        <v>564</v>
      </c>
      <c r="R79" s="327" t="s">
        <v>517</v>
      </c>
      <c r="S79" s="327" t="s">
        <v>714</v>
      </c>
      <c r="T79" s="327"/>
      <c r="U79" s="327" t="s">
        <v>2973</v>
      </c>
      <c r="V79" s="327" t="s">
        <v>2972</v>
      </c>
      <c r="W79" s="327"/>
      <c r="X79" s="330"/>
      <c r="Y79" s="331"/>
      <c r="Z79" s="331"/>
      <c r="AA79" s="332"/>
      <c r="AB79" s="234">
        <f>IF(OR(J79="Fail",ISBLANK(J79)),INDEX('Issue Code Table'!C:C,MATCH(N:N,'Issue Code Table'!A:A,0)),IF(M79="Critical",6,IF(M79="Significant",5,IF(M79="Moderate",3,2))))</f>
        <v>3</v>
      </c>
    </row>
    <row r="80" spans="1:28" ht="112.5" x14ac:dyDescent="0.25">
      <c r="A80" s="276" t="s">
        <v>1259</v>
      </c>
      <c r="B80" s="315" t="s">
        <v>186</v>
      </c>
      <c r="C80" s="316" t="s">
        <v>187</v>
      </c>
      <c r="D80" s="317" t="s">
        <v>492</v>
      </c>
      <c r="E80" s="316" t="s">
        <v>1260</v>
      </c>
      <c r="F80" s="278" t="s">
        <v>715</v>
      </c>
      <c r="G80" s="316" t="s">
        <v>2976</v>
      </c>
      <c r="H80" s="316" t="s">
        <v>1261</v>
      </c>
      <c r="I80" s="318"/>
      <c r="J80" s="315"/>
      <c r="K80" s="318" t="s">
        <v>1262</v>
      </c>
      <c r="L80" s="315"/>
      <c r="M80" s="315" t="s">
        <v>227</v>
      </c>
      <c r="N80" s="315" t="s">
        <v>543</v>
      </c>
      <c r="O80" s="319" t="s">
        <v>544</v>
      </c>
      <c r="P80" s="320"/>
      <c r="Q80" s="318" t="s">
        <v>564</v>
      </c>
      <c r="R80" s="318" t="s">
        <v>520</v>
      </c>
      <c r="S80" s="318" t="s">
        <v>718</v>
      </c>
      <c r="T80" s="318"/>
      <c r="U80" s="318" t="s">
        <v>2975</v>
      </c>
      <c r="V80" s="318" t="s">
        <v>2974</v>
      </c>
      <c r="W80" s="318"/>
      <c r="X80" s="321"/>
      <c r="Y80" s="322"/>
      <c r="Z80" s="322"/>
      <c r="AA80" s="323"/>
      <c r="AB80" s="245">
        <f>IF(OR(J80="Fail",ISBLANK(J80)),INDEX('Issue Code Table'!C:C,MATCH(N:N,'Issue Code Table'!A:A,0)),IF(M80="Critical",6,IF(M80="Significant",5,IF(M80="Moderate",3,2))))</f>
        <v>4</v>
      </c>
    </row>
    <row r="81" spans="1:63" ht="87.5" x14ac:dyDescent="0.25">
      <c r="A81" s="287" t="s">
        <v>1263</v>
      </c>
      <c r="B81" s="324" t="s">
        <v>122</v>
      </c>
      <c r="C81" s="325" t="s">
        <v>123</v>
      </c>
      <c r="D81" s="326" t="s">
        <v>492</v>
      </c>
      <c r="E81" s="325" t="s">
        <v>1264</v>
      </c>
      <c r="F81" s="289" t="s">
        <v>719</v>
      </c>
      <c r="G81" s="289" t="s">
        <v>2700</v>
      </c>
      <c r="H81" s="325" t="s">
        <v>1265</v>
      </c>
      <c r="I81" s="327"/>
      <c r="J81" s="324"/>
      <c r="K81" s="327" t="s">
        <v>1266</v>
      </c>
      <c r="L81" s="324"/>
      <c r="M81" s="324" t="s">
        <v>129</v>
      </c>
      <c r="N81" s="324" t="s">
        <v>723</v>
      </c>
      <c r="O81" s="328" t="s">
        <v>724</v>
      </c>
      <c r="P81" s="329"/>
      <c r="Q81" s="327" t="s">
        <v>530</v>
      </c>
      <c r="R81" s="327" t="s">
        <v>531</v>
      </c>
      <c r="S81" s="327" t="s">
        <v>725</v>
      </c>
      <c r="T81" s="327" t="s">
        <v>2560</v>
      </c>
      <c r="U81" s="327" t="s">
        <v>726</v>
      </c>
      <c r="V81" s="327" t="s">
        <v>1267</v>
      </c>
      <c r="W81" s="327" t="s">
        <v>1268</v>
      </c>
      <c r="X81" s="330"/>
      <c r="Y81" s="331"/>
      <c r="Z81" s="331"/>
      <c r="AA81" s="332"/>
      <c r="AB81" s="234">
        <f>IF(OR(J81="Fail",ISBLANK(J81)),INDEX('Issue Code Table'!C:C,MATCH(N:N,'Issue Code Table'!A:A,0)),IF(M81="Critical",6,IF(M81="Significant",5,IF(M81="Moderate",3,2))))</f>
        <v>5</v>
      </c>
    </row>
    <row r="82" spans="1:63" ht="62.5" x14ac:dyDescent="0.25">
      <c r="A82" s="276" t="s">
        <v>1269</v>
      </c>
      <c r="B82" s="315" t="s">
        <v>357</v>
      </c>
      <c r="C82" s="316" t="s">
        <v>358</v>
      </c>
      <c r="D82" s="317" t="s">
        <v>492</v>
      </c>
      <c r="E82" s="316" t="s">
        <v>1270</v>
      </c>
      <c r="F82" s="278" t="s">
        <v>729</v>
      </c>
      <c r="G82" s="278" t="s">
        <v>2701</v>
      </c>
      <c r="H82" s="316" t="s">
        <v>1271</v>
      </c>
      <c r="I82" s="318"/>
      <c r="J82" s="315"/>
      <c r="K82" s="318" t="s">
        <v>1272</v>
      </c>
      <c r="L82" s="315"/>
      <c r="M82" s="315" t="s">
        <v>227</v>
      </c>
      <c r="N82" s="315" t="s">
        <v>479</v>
      </c>
      <c r="O82" s="319" t="s">
        <v>480</v>
      </c>
      <c r="P82" s="320"/>
      <c r="Q82" s="318" t="s">
        <v>533</v>
      </c>
      <c r="R82" s="318" t="s">
        <v>534</v>
      </c>
      <c r="S82" s="318" t="s">
        <v>733</v>
      </c>
      <c r="T82" s="318" t="s">
        <v>2561</v>
      </c>
      <c r="U82" s="318" t="s">
        <v>734</v>
      </c>
      <c r="V82" s="318" t="s">
        <v>1273</v>
      </c>
      <c r="W82" s="318"/>
      <c r="X82" s="321"/>
      <c r="Y82" s="322"/>
      <c r="Z82" s="322"/>
      <c r="AA82" s="323"/>
      <c r="AB82" s="245">
        <f>IF(OR(J82="Fail",ISBLANK(J82)),INDEX('Issue Code Table'!C:C,MATCH(N:N,'Issue Code Table'!A:A,0)),IF(M82="Critical",6,IF(M82="Significant",5,IF(M82="Moderate",3,2))))</f>
        <v>3</v>
      </c>
    </row>
    <row r="83" spans="1:63" ht="250" x14ac:dyDescent="0.25">
      <c r="A83" s="287" t="s">
        <v>1274</v>
      </c>
      <c r="B83" s="324" t="s">
        <v>736</v>
      </c>
      <c r="C83" s="325" t="s">
        <v>737</v>
      </c>
      <c r="D83" s="326" t="s">
        <v>492</v>
      </c>
      <c r="E83" s="325" t="s">
        <v>1275</v>
      </c>
      <c r="F83" s="289" t="s">
        <v>738</v>
      </c>
      <c r="G83" s="289" t="s">
        <v>2702</v>
      </c>
      <c r="H83" s="325" t="s">
        <v>1276</v>
      </c>
      <c r="I83" s="327"/>
      <c r="J83" s="324"/>
      <c r="K83" s="327" t="s">
        <v>1277</v>
      </c>
      <c r="L83" s="324"/>
      <c r="M83" s="324" t="s">
        <v>227</v>
      </c>
      <c r="N83" s="324" t="s">
        <v>479</v>
      </c>
      <c r="O83" s="328" t="s">
        <v>480</v>
      </c>
      <c r="P83" s="329"/>
      <c r="Q83" s="327" t="s">
        <v>533</v>
      </c>
      <c r="R83" s="327" t="s">
        <v>535</v>
      </c>
      <c r="S83" s="327" t="s">
        <v>744</v>
      </c>
      <c r="T83" s="327"/>
      <c r="U83" s="327" t="s">
        <v>745</v>
      </c>
      <c r="V83" s="327" t="s">
        <v>1278</v>
      </c>
      <c r="W83" s="327"/>
      <c r="X83" s="330"/>
      <c r="Y83" s="331"/>
      <c r="Z83" s="331"/>
      <c r="AA83" s="332"/>
      <c r="AB83" s="234">
        <f>IF(OR(J83="Fail",ISBLANK(J83)),INDEX('Issue Code Table'!C:C,MATCH(N:N,'Issue Code Table'!A:A,0)),IF(M83="Critical",6,IF(M83="Significant",5,IF(M83="Moderate",3,2))))</f>
        <v>3</v>
      </c>
    </row>
    <row r="84" spans="1:63" ht="87.5" x14ac:dyDescent="0.25">
      <c r="A84" s="276" t="s">
        <v>1282</v>
      </c>
      <c r="B84" s="315" t="s">
        <v>206</v>
      </c>
      <c r="C84" s="316" t="s">
        <v>207</v>
      </c>
      <c r="D84" s="317" t="s">
        <v>492</v>
      </c>
      <c r="E84" s="317" t="s">
        <v>756</v>
      </c>
      <c r="F84" s="278" t="s">
        <v>756</v>
      </c>
      <c r="G84" s="316" t="s">
        <v>2703</v>
      </c>
      <c r="H84" s="316" t="s">
        <v>1283</v>
      </c>
      <c r="I84" s="318"/>
      <c r="J84" s="315"/>
      <c r="K84" s="318" t="s">
        <v>1284</v>
      </c>
      <c r="L84" s="315"/>
      <c r="M84" s="315" t="s">
        <v>129</v>
      </c>
      <c r="N84" s="315" t="s">
        <v>524</v>
      </c>
      <c r="O84" s="319" t="s">
        <v>525</v>
      </c>
      <c r="P84" s="320"/>
      <c r="Q84" s="318" t="s">
        <v>545</v>
      </c>
      <c r="R84" s="318" t="s">
        <v>546</v>
      </c>
      <c r="S84" s="318" t="s">
        <v>760</v>
      </c>
      <c r="T84" s="318" t="s">
        <v>2564</v>
      </c>
      <c r="U84" s="318" t="s">
        <v>761</v>
      </c>
      <c r="V84" s="318" t="s">
        <v>1285</v>
      </c>
      <c r="W84" s="318" t="s">
        <v>1286</v>
      </c>
      <c r="X84" s="321"/>
      <c r="Y84" s="322"/>
      <c r="Z84" s="322"/>
      <c r="AA84" s="323"/>
      <c r="AB84" s="245">
        <f>IF(OR(J84="Fail",ISBLANK(J84)),INDEX('Issue Code Table'!C:C,MATCH(N:N,'Issue Code Table'!A:A,0)),IF(M84="Critical",6,IF(M84="Significant",5,IF(M84="Moderate",3,2))))</f>
        <v>5</v>
      </c>
    </row>
    <row r="85" spans="1:63" ht="125" x14ac:dyDescent="0.25">
      <c r="A85" s="287" t="s">
        <v>1287</v>
      </c>
      <c r="B85" s="288" t="s">
        <v>231</v>
      </c>
      <c r="C85" s="289" t="s">
        <v>552</v>
      </c>
      <c r="D85" s="326" t="s">
        <v>492</v>
      </c>
      <c r="E85" s="326" t="s">
        <v>1288</v>
      </c>
      <c r="F85" s="289" t="s">
        <v>764</v>
      </c>
      <c r="G85" s="325" t="s">
        <v>2704</v>
      </c>
      <c r="H85" s="325" t="s">
        <v>1289</v>
      </c>
      <c r="I85" s="327"/>
      <c r="J85" s="324"/>
      <c r="K85" s="327" t="s">
        <v>1290</v>
      </c>
      <c r="L85" s="324"/>
      <c r="M85" s="288" t="s">
        <v>129</v>
      </c>
      <c r="N85" s="288" t="s">
        <v>203</v>
      </c>
      <c r="O85" s="296" t="s">
        <v>204</v>
      </c>
      <c r="P85" s="329"/>
      <c r="Q85" s="327" t="s">
        <v>545</v>
      </c>
      <c r="R85" s="327" t="s">
        <v>548</v>
      </c>
      <c r="S85" s="327" t="s">
        <v>768</v>
      </c>
      <c r="T85" s="327" t="s">
        <v>2565</v>
      </c>
      <c r="U85" s="327" t="s">
        <v>769</v>
      </c>
      <c r="V85" s="327" t="s">
        <v>1291</v>
      </c>
      <c r="W85" s="327" t="s">
        <v>1292</v>
      </c>
      <c r="X85" s="330"/>
      <c r="Y85" s="331"/>
      <c r="Z85" s="331"/>
      <c r="AA85" s="332"/>
      <c r="AB85" s="234">
        <f>IF(OR(J85="Fail",ISBLANK(J85)),INDEX('Issue Code Table'!C:C,MATCH(N:N,'Issue Code Table'!A:A,0)),IF(M85="Critical",6,IF(M85="Significant",5,IF(M85="Moderate",3,2))))</f>
        <v>6</v>
      </c>
    </row>
    <row r="86" spans="1:63" ht="150" x14ac:dyDescent="0.25">
      <c r="A86" s="276" t="s">
        <v>1300</v>
      </c>
      <c r="B86" s="315" t="s">
        <v>522</v>
      </c>
      <c r="C86" s="316" t="s">
        <v>523</v>
      </c>
      <c r="D86" s="317" t="s">
        <v>492</v>
      </c>
      <c r="E86" s="316" t="s">
        <v>780</v>
      </c>
      <c r="F86" s="278" t="s">
        <v>780</v>
      </c>
      <c r="G86" s="316" t="s">
        <v>2705</v>
      </c>
      <c r="H86" s="316" t="s">
        <v>1301</v>
      </c>
      <c r="I86" s="318"/>
      <c r="J86" s="315"/>
      <c r="K86" s="318" t="s">
        <v>1302</v>
      </c>
      <c r="L86" s="315"/>
      <c r="M86" s="315" t="s">
        <v>129</v>
      </c>
      <c r="N86" s="315" t="s">
        <v>524</v>
      </c>
      <c r="O86" s="319" t="s">
        <v>525</v>
      </c>
      <c r="P86" s="320"/>
      <c r="Q86" s="318" t="s">
        <v>545</v>
      </c>
      <c r="R86" s="318" t="s">
        <v>579</v>
      </c>
      <c r="S86" s="318" t="s">
        <v>784</v>
      </c>
      <c r="T86" s="318"/>
      <c r="U86" s="318" t="s">
        <v>785</v>
      </c>
      <c r="V86" s="318" t="s">
        <v>1303</v>
      </c>
      <c r="W86" s="318" t="s">
        <v>1304</v>
      </c>
      <c r="X86" s="321"/>
      <c r="Y86" s="322"/>
      <c r="Z86" s="322"/>
      <c r="AA86" s="323"/>
      <c r="AB86" s="245">
        <f>IF(OR(J86="Fail",ISBLANK(J86)),INDEX('Issue Code Table'!C:C,MATCH(N:N,'Issue Code Table'!A:A,0)),IF(M86="Critical",6,IF(M86="Significant",5,IF(M86="Moderate",3,2))))</f>
        <v>5</v>
      </c>
    </row>
    <row r="87" spans="1:63" ht="300" x14ac:dyDescent="0.25">
      <c r="A87" s="287" t="s">
        <v>1311</v>
      </c>
      <c r="B87" s="324" t="s">
        <v>522</v>
      </c>
      <c r="C87" s="325" t="s">
        <v>523</v>
      </c>
      <c r="D87" s="326" t="s">
        <v>492</v>
      </c>
      <c r="E87" s="325" t="s">
        <v>798</v>
      </c>
      <c r="F87" s="289" t="s">
        <v>798</v>
      </c>
      <c r="G87" s="325" t="s">
        <v>2706</v>
      </c>
      <c r="H87" s="325" t="s">
        <v>1312</v>
      </c>
      <c r="I87" s="327"/>
      <c r="J87" s="324"/>
      <c r="K87" s="327" t="s">
        <v>1313</v>
      </c>
      <c r="L87" s="324"/>
      <c r="M87" s="324" t="s">
        <v>227</v>
      </c>
      <c r="N87" s="324" t="s">
        <v>311</v>
      </c>
      <c r="O87" s="328" t="s">
        <v>312</v>
      </c>
      <c r="P87" s="329"/>
      <c r="Q87" s="327" t="s">
        <v>545</v>
      </c>
      <c r="R87" s="327" t="s">
        <v>802</v>
      </c>
      <c r="S87" s="327" t="s">
        <v>803</v>
      </c>
      <c r="T87" s="327"/>
      <c r="U87" s="327" t="s">
        <v>804</v>
      </c>
      <c r="V87" s="327" t="s">
        <v>1314</v>
      </c>
      <c r="W87" s="327"/>
      <c r="X87" s="330"/>
      <c r="Y87" s="331"/>
      <c r="Z87" s="331"/>
      <c r="AA87" s="332"/>
      <c r="AB87" s="234">
        <f>IF(OR(J87="Fail",ISBLANK(J87)),INDEX('Issue Code Table'!C:C,MATCH(N:N,'Issue Code Table'!A:A,0)),IF(M87="Critical",6,IF(M87="Significant",5,IF(M87="Moderate",3,2))))</f>
        <v>4</v>
      </c>
    </row>
    <row r="88" spans="1:63" ht="112.5" x14ac:dyDescent="0.25">
      <c r="A88" s="276" t="s">
        <v>1315</v>
      </c>
      <c r="B88" s="315" t="s">
        <v>580</v>
      </c>
      <c r="C88" s="316" t="s">
        <v>581</v>
      </c>
      <c r="D88" s="317" t="s">
        <v>492</v>
      </c>
      <c r="E88" s="316" t="s">
        <v>1134</v>
      </c>
      <c r="F88" s="278" t="s">
        <v>806</v>
      </c>
      <c r="G88" s="316" t="s">
        <v>2707</v>
      </c>
      <c r="H88" s="316" t="s">
        <v>1316</v>
      </c>
      <c r="I88" s="318"/>
      <c r="J88" s="315"/>
      <c r="K88" s="318" t="s">
        <v>1317</v>
      </c>
      <c r="L88" s="315"/>
      <c r="M88" s="315" t="s">
        <v>227</v>
      </c>
      <c r="N88" s="315" t="s">
        <v>810</v>
      </c>
      <c r="O88" s="319" t="s">
        <v>811</v>
      </c>
      <c r="P88" s="320"/>
      <c r="Q88" s="318" t="s">
        <v>550</v>
      </c>
      <c r="R88" s="318" t="s">
        <v>551</v>
      </c>
      <c r="S88" s="318" t="s">
        <v>812</v>
      </c>
      <c r="T88" s="318" t="s">
        <v>2567</v>
      </c>
      <c r="U88" s="318" t="s">
        <v>2568</v>
      </c>
      <c r="V88" s="318" t="s">
        <v>1318</v>
      </c>
      <c r="W88" s="318"/>
      <c r="X88" s="321"/>
      <c r="Y88" s="322"/>
      <c r="Z88" s="322"/>
      <c r="AA88" s="323"/>
      <c r="AB88" s="245">
        <f>IF(OR(J88="Fail",ISBLANK(J88)),INDEX('Issue Code Table'!C:C,MATCH(N:N,'Issue Code Table'!A:A,0)),IF(M88="Critical",6,IF(M88="Significant",5,IF(M88="Moderate",3,2))))</f>
        <v>5</v>
      </c>
    </row>
    <row r="89" spans="1:63" ht="262.5" x14ac:dyDescent="0.25">
      <c r="A89" s="287" t="s">
        <v>1319</v>
      </c>
      <c r="B89" s="324" t="s">
        <v>580</v>
      </c>
      <c r="C89" s="325" t="s">
        <v>581</v>
      </c>
      <c r="D89" s="326" t="s">
        <v>492</v>
      </c>
      <c r="E89" s="326" t="s">
        <v>1320</v>
      </c>
      <c r="F89" s="289" t="s">
        <v>814</v>
      </c>
      <c r="G89" s="325" t="s">
        <v>2742</v>
      </c>
      <c r="H89" s="325" t="s">
        <v>816</v>
      </c>
      <c r="I89" s="327"/>
      <c r="J89" s="324"/>
      <c r="K89" s="327" t="s">
        <v>817</v>
      </c>
      <c r="L89" s="324"/>
      <c r="M89" s="324" t="s">
        <v>227</v>
      </c>
      <c r="N89" s="324" t="s">
        <v>810</v>
      </c>
      <c r="O89" s="328" t="s">
        <v>811</v>
      </c>
      <c r="P89" s="329"/>
      <c r="Q89" s="327" t="s">
        <v>550</v>
      </c>
      <c r="R89" s="327" t="s">
        <v>554</v>
      </c>
      <c r="S89" s="327" t="s">
        <v>818</v>
      </c>
      <c r="T89" s="327" t="s">
        <v>2569</v>
      </c>
      <c r="U89" s="327" t="s">
        <v>819</v>
      </c>
      <c r="V89" s="327" t="s">
        <v>1321</v>
      </c>
      <c r="W89" s="327"/>
      <c r="X89" s="330"/>
      <c r="Y89" s="331"/>
      <c r="Z89" s="331"/>
      <c r="AA89" s="332"/>
      <c r="AB89" s="234">
        <f>IF(OR(J89="Fail",ISBLANK(J89)),INDEX('Issue Code Table'!C:C,MATCH(N:N,'Issue Code Table'!A:A,0)),IF(M89="Critical",6,IF(M89="Significant",5,IF(M89="Moderate",3,2))))</f>
        <v>5</v>
      </c>
    </row>
    <row r="90" spans="1:63" ht="100" x14ac:dyDescent="0.25">
      <c r="A90" s="276" t="s">
        <v>1329</v>
      </c>
      <c r="B90" s="315" t="s">
        <v>584</v>
      </c>
      <c r="C90" s="316" t="s">
        <v>585</v>
      </c>
      <c r="D90" s="317" t="s">
        <v>492</v>
      </c>
      <c r="E90" s="316" t="s">
        <v>1330</v>
      </c>
      <c r="F90" s="278" t="s">
        <v>831</v>
      </c>
      <c r="G90" s="316" t="s">
        <v>2708</v>
      </c>
      <c r="H90" s="316" t="s">
        <v>1331</v>
      </c>
      <c r="I90" s="318"/>
      <c r="J90" s="315"/>
      <c r="K90" s="318" t="s">
        <v>1332</v>
      </c>
      <c r="L90" s="315"/>
      <c r="M90" s="315" t="s">
        <v>129</v>
      </c>
      <c r="N90" s="315" t="s">
        <v>825</v>
      </c>
      <c r="O90" s="319" t="s">
        <v>826</v>
      </c>
      <c r="P90" s="320"/>
      <c r="Q90" s="318" t="s">
        <v>835</v>
      </c>
      <c r="R90" s="318" t="s">
        <v>836</v>
      </c>
      <c r="S90" s="318" t="s">
        <v>837</v>
      </c>
      <c r="T90" s="318"/>
      <c r="U90" s="318" t="s">
        <v>838</v>
      </c>
      <c r="V90" s="318" t="s">
        <v>1333</v>
      </c>
      <c r="W90" s="318" t="s">
        <v>840</v>
      </c>
      <c r="X90" s="321"/>
      <c r="Y90" s="322"/>
      <c r="Z90" s="322"/>
      <c r="AA90" s="323"/>
      <c r="AB90" s="245">
        <f>IF(OR(J90="Fail",ISBLANK(J90)),INDEX('Issue Code Table'!C:C,MATCH(N:N,'Issue Code Table'!A:A,0)),IF(M90="Critical",6,IF(M90="Significant",5,IF(M90="Moderate",3,2))))</f>
        <v>5</v>
      </c>
    </row>
    <row r="91" spans="1:63" ht="100" x14ac:dyDescent="0.25">
      <c r="A91" s="287" t="s">
        <v>1334</v>
      </c>
      <c r="B91" s="324" t="s">
        <v>304</v>
      </c>
      <c r="C91" s="325" t="s">
        <v>305</v>
      </c>
      <c r="D91" s="326" t="s">
        <v>492</v>
      </c>
      <c r="E91" s="325" t="s">
        <v>1335</v>
      </c>
      <c r="F91" s="289" t="s">
        <v>841</v>
      </c>
      <c r="G91" s="325" t="s">
        <v>2709</v>
      </c>
      <c r="H91" s="325" t="s">
        <v>1336</v>
      </c>
      <c r="I91" s="327"/>
      <c r="J91" s="324"/>
      <c r="K91" s="327" t="s">
        <v>1337</v>
      </c>
      <c r="L91" s="324"/>
      <c r="M91" s="324" t="s">
        <v>227</v>
      </c>
      <c r="N91" s="324" t="s">
        <v>845</v>
      </c>
      <c r="O91" s="328" t="s">
        <v>846</v>
      </c>
      <c r="P91" s="329"/>
      <c r="Q91" s="327" t="s">
        <v>835</v>
      </c>
      <c r="R91" s="327" t="s">
        <v>847</v>
      </c>
      <c r="S91" s="327" t="s">
        <v>848</v>
      </c>
      <c r="T91" s="327"/>
      <c r="U91" s="327" t="s">
        <v>849</v>
      </c>
      <c r="V91" s="327" t="s">
        <v>1338</v>
      </c>
      <c r="W91" s="327"/>
      <c r="X91" s="330"/>
      <c r="Y91" s="331"/>
      <c r="Z91" s="331"/>
      <c r="AA91" s="332"/>
      <c r="AB91" s="234">
        <f>IF(OR(J91="Fail",ISBLANK(J91)),INDEX('Issue Code Table'!C:C,MATCH(N:N,'Issue Code Table'!A:A,0)),IF(M91="Critical",6,IF(M91="Significant",5,IF(M91="Moderate",3,2))))</f>
        <v>5</v>
      </c>
    </row>
    <row r="92" spans="1:63" ht="409.5" x14ac:dyDescent="0.25">
      <c r="A92" s="276" t="s">
        <v>1339</v>
      </c>
      <c r="B92" s="315" t="s">
        <v>231</v>
      </c>
      <c r="C92" s="316" t="s">
        <v>552</v>
      </c>
      <c r="D92" s="317" t="s">
        <v>492</v>
      </c>
      <c r="E92" s="317" t="s">
        <v>851</v>
      </c>
      <c r="F92" s="278" t="s">
        <v>851</v>
      </c>
      <c r="G92" s="316" t="s">
        <v>2710</v>
      </c>
      <c r="H92" s="316" t="s">
        <v>1340</v>
      </c>
      <c r="I92" s="318"/>
      <c r="J92" s="315"/>
      <c r="K92" s="318" t="s">
        <v>1341</v>
      </c>
      <c r="L92" s="315"/>
      <c r="M92" s="315" t="s">
        <v>227</v>
      </c>
      <c r="N92" s="315" t="s">
        <v>203</v>
      </c>
      <c r="O92" s="319" t="s">
        <v>204</v>
      </c>
      <c r="P92" s="320"/>
      <c r="Q92" s="318" t="s">
        <v>854</v>
      </c>
      <c r="R92" s="318" t="s">
        <v>586</v>
      </c>
      <c r="S92" s="318" t="s">
        <v>1342</v>
      </c>
      <c r="T92" s="318" t="s">
        <v>2571</v>
      </c>
      <c r="U92" s="318" t="s">
        <v>2572</v>
      </c>
      <c r="V92" s="318" t="s">
        <v>1343</v>
      </c>
      <c r="W92" s="318"/>
      <c r="X92" s="321"/>
      <c r="Y92" s="322"/>
      <c r="Z92" s="322"/>
      <c r="AA92" s="323"/>
      <c r="AB92" s="245">
        <f>IF(OR(J92="Fail",ISBLANK(J92)),INDEX('Issue Code Table'!C:C,MATCH(N:N,'Issue Code Table'!A:A,0)),IF(M92="Critical",6,IF(M92="Significant",5,IF(M92="Moderate",3,2))))</f>
        <v>6</v>
      </c>
    </row>
    <row r="93" spans="1:63" ht="287.5" x14ac:dyDescent="0.25">
      <c r="A93" s="287" t="s">
        <v>1344</v>
      </c>
      <c r="B93" s="324" t="s">
        <v>231</v>
      </c>
      <c r="C93" s="325" t="s">
        <v>552</v>
      </c>
      <c r="D93" s="326" t="s">
        <v>492</v>
      </c>
      <c r="E93" s="325" t="s">
        <v>1141</v>
      </c>
      <c r="F93" s="289" t="s">
        <v>857</v>
      </c>
      <c r="G93" s="325" t="s">
        <v>2741</v>
      </c>
      <c r="H93" s="325" t="s">
        <v>1345</v>
      </c>
      <c r="I93" s="327"/>
      <c r="J93" s="324"/>
      <c r="K93" s="327" t="s">
        <v>1346</v>
      </c>
      <c r="L93" s="324"/>
      <c r="M93" s="324" t="s">
        <v>129</v>
      </c>
      <c r="N93" s="324" t="s">
        <v>861</v>
      </c>
      <c r="O93" s="328" t="s">
        <v>862</v>
      </c>
      <c r="P93" s="329"/>
      <c r="Q93" s="327" t="s">
        <v>854</v>
      </c>
      <c r="R93" s="327" t="s">
        <v>856</v>
      </c>
      <c r="S93" s="327" t="s">
        <v>864</v>
      </c>
      <c r="T93" s="327"/>
      <c r="U93" s="327" t="s">
        <v>865</v>
      </c>
      <c r="V93" s="327" t="s">
        <v>1347</v>
      </c>
      <c r="W93" s="327" t="s">
        <v>1348</v>
      </c>
      <c r="X93" s="330"/>
      <c r="Y93" s="331"/>
      <c r="Z93" s="331"/>
      <c r="AA93" s="332"/>
      <c r="AB93" s="234">
        <f>IF(OR(J93="Fail",ISBLANK(J93)),INDEX('Issue Code Table'!C:C,MATCH(N:N,'Issue Code Table'!A:A,0)),IF(M93="Critical",6,IF(M93="Significant",5,IF(M93="Moderate",3,2))))</f>
        <v>5</v>
      </c>
      <c r="BI93" s="82" t="s">
        <v>868</v>
      </c>
      <c r="BJ93" s="82" t="s">
        <v>869</v>
      </c>
      <c r="BK93" s="82" t="s">
        <v>870</v>
      </c>
    </row>
    <row r="94" spans="1:63" ht="112.5" x14ac:dyDescent="0.25">
      <c r="A94" s="276" t="s">
        <v>1349</v>
      </c>
      <c r="B94" s="315" t="s">
        <v>231</v>
      </c>
      <c r="C94" s="316" t="s">
        <v>552</v>
      </c>
      <c r="D94" s="317" t="s">
        <v>492</v>
      </c>
      <c r="E94" s="316" t="s">
        <v>1143</v>
      </c>
      <c r="F94" s="278" t="s">
        <v>871</v>
      </c>
      <c r="G94" s="316" t="s">
        <v>2711</v>
      </c>
      <c r="H94" s="316" t="s">
        <v>1350</v>
      </c>
      <c r="I94" s="318"/>
      <c r="J94" s="315"/>
      <c r="K94" s="318" t="s">
        <v>1351</v>
      </c>
      <c r="L94" s="315"/>
      <c r="M94" s="315" t="s">
        <v>129</v>
      </c>
      <c r="N94" s="315" t="s">
        <v>825</v>
      </c>
      <c r="O94" s="319" t="s">
        <v>826</v>
      </c>
      <c r="P94" s="320"/>
      <c r="Q94" s="318" t="s">
        <v>854</v>
      </c>
      <c r="R94" s="318" t="s">
        <v>863</v>
      </c>
      <c r="S94" s="318" t="s">
        <v>876</v>
      </c>
      <c r="T94" s="318"/>
      <c r="U94" s="318" t="s">
        <v>877</v>
      </c>
      <c r="V94" s="318" t="s">
        <v>1352</v>
      </c>
      <c r="W94" s="318" t="s">
        <v>1353</v>
      </c>
      <c r="X94" s="321"/>
      <c r="Y94" s="322"/>
      <c r="Z94" s="322"/>
      <c r="AA94" s="323"/>
      <c r="AB94" s="245">
        <f>IF(OR(J94="Fail",ISBLANK(J94)),INDEX('Issue Code Table'!C:C,MATCH(N:N,'Issue Code Table'!A:A,0)),IF(M94="Critical",6,IF(M94="Significant",5,IF(M94="Moderate",3,2))))</f>
        <v>5</v>
      </c>
    </row>
    <row r="95" spans="1:63" ht="125" x14ac:dyDescent="0.25">
      <c r="A95" s="287" t="s">
        <v>1354</v>
      </c>
      <c r="B95" s="324" t="s">
        <v>231</v>
      </c>
      <c r="C95" s="325" t="s">
        <v>552</v>
      </c>
      <c r="D95" s="326" t="s">
        <v>492</v>
      </c>
      <c r="E95" s="325" t="s">
        <v>1145</v>
      </c>
      <c r="F95" s="289" t="s">
        <v>880</v>
      </c>
      <c r="G95" s="325" t="s">
        <v>2712</v>
      </c>
      <c r="H95" s="325" t="s">
        <v>1355</v>
      </c>
      <c r="I95" s="327"/>
      <c r="J95" s="324"/>
      <c r="K95" s="327" t="s">
        <v>883</v>
      </c>
      <c r="L95" s="324"/>
      <c r="M95" s="324" t="s">
        <v>227</v>
      </c>
      <c r="N95" s="324" t="s">
        <v>884</v>
      </c>
      <c r="O95" s="328" t="s">
        <v>885</v>
      </c>
      <c r="P95" s="329"/>
      <c r="Q95" s="327" t="s">
        <v>854</v>
      </c>
      <c r="R95" s="327" t="s">
        <v>875</v>
      </c>
      <c r="S95" s="327" t="s">
        <v>887</v>
      </c>
      <c r="T95" s="327"/>
      <c r="U95" s="327" t="s">
        <v>888</v>
      </c>
      <c r="V95" s="327" t="s">
        <v>1356</v>
      </c>
      <c r="W95" s="327"/>
      <c r="X95" s="330"/>
      <c r="Y95" s="331"/>
      <c r="Z95" s="331"/>
      <c r="AA95" s="332"/>
      <c r="AB95" s="234">
        <f>IF(OR(J95="Fail",ISBLANK(J95)),INDEX('Issue Code Table'!C:C,MATCH(N:N,'Issue Code Table'!A:A,0)),IF(M95="Critical",6,IF(M95="Significant",5,IF(M95="Moderate",3,2))))</f>
        <v>3</v>
      </c>
    </row>
    <row r="96" spans="1:63" ht="387.5" x14ac:dyDescent="0.25">
      <c r="A96" s="276" t="s">
        <v>1357</v>
      </c>
      <c r="B96" s="315" t="s">
        <v>584</v>
      </c>
      <c r="C96" s="316" t="s">
        <v>585</v>
      </c>
      <c r="D96" s="317" t="s">
        <v>492</v>
      </c>
      <c r="E96" s="316" t="s">
        <v>1147</v>
      </c>
      <c r="F96" s="278" t="s">
        <v>890</v>
      </c>
      <c r="G96" s="316" t="s">
        <v>2713</v>
      </c>
      <c r="H96" s="316" t="s">
        <v>1358</v>
      </c>
      <c r="I96" s="318"/>
      <c r="J96" s="315"/>
      <c r="K96" s="318" t="s">
        <v>1359</v>
      </c>
      <c r="L96" s="315"/>
      <c r="M96" s="315" t="s">
        <v>129</v>
      </c>
      <c r="N96" s="315" t="s">
        <v>723</v>
      </c>
      <c r="O96" s="319" t="s">
        <v>724</v>
      </c>
      <c r="P96" s="320"/>
      <c r="Q96" s="318" t="s">
        <v>854</v>
      </c>
      <c r="R96" s="318" t="s">
        <v>886</v>
      </c>
      <c r="S96" s="318" t="s">
        <v>895</v>
      </c>
      <c r="T96" s="318"/>
      <c r="U96" s="318" t="s">
        <v>896</v>
      </c>
      <c r="V96" s="318" t="s">
        <v>1360</v>
      </c>
      <c r="W96" s="318" t="s">
        <v>1361</v>
      </c>
      <c r="X96" s="321"/>
      <c r="Y96" s="322"/>
      <c r="Z96" s="322"/>
      <c r="AA96" s="323"/>
      <c r="AB96" s="245">
        <f>IF(OR(J96="Fail",ISBLANK(J96)),INDEX('Issue Code Table'!C:C,MATCH(N:N,'Issue Code Table'!A:A,0)),IF(M96="Critical",6,IF(M96="Significant",5,IF(M96="Moderate",3,2))))</f>
        <v>5</v>
      </c>
    </row>
    <row r="97" spans="1:28" ht="87.5" x14ac:dyDescent="0.25">
      <c r="A97" s="287" t="s">
        <v>1362</v>
      </c>
      <c r="B97" s="324" t="s">
        <v>231</v>
      </c>
      <c r="C97" s="325" t="s">
        <v>552</v>
      </c>
      <c r="D97" s="326" t="s">
        <v>492</v>
      </c>
      <c r="E97" s="325" t="s">
        <v>1363</v>
      </c>
      <c r="F97" s="289" t="s">
        <v>2606</v>
      </c>
      <c r="G97" s="325" t="s">
        <v>2714</v>
      </c>
      <c r="H97" s="325" t="s">
        <v>1364</v>
      </c>
      <c r="I97" s="327"/>
      <c r="J97" s="324"/>
      <c r="K97" s="327" t="s">
        <v>1365</v>
      </c>
      <c r="L97" s="324"/>
      <c r="M97" s="324" t="s">
        <v>129</v>
      </c>
      <c r="N97" s="324" t="s">
        <v>203</v>
      </c>
      <c r="O97" s="328" t="s">
        <v>204</v>
      </c>
      <c r="P97" s="329"/>
      <c r="Q97" s="327" t="s">
        <v>854</v>
      </c>
      <c r="R97" s="327" t="s">
        <v>894</v>
      </c>
      <c r="S97" s="327" t="s">
        <v>1366</v>
      </c>
      <c r="T97" s="327"/>
      <c r="U97" s="327" t="s">
        <v>2573</v>
      </c>
      <c r="V97" s="327" t="s">
        <v>1367</v>
      </c>
      <c r="W97" s="327" t="s">
        <v>1368</v>
      </c>
      <c r="X97" s="330"/>
      <c r="Y97" s="331"/>
      <c r="Z97" s="331"/>
      <c r="AA97" s="332"/>
      <c r="AB97" s="234">
        <f>IF(OR(J97="Fail",ISBLANK(J97)),INDEX('Issue Code Table'!C:C,MATCH(N:N,'Issue Code Table'!A:A,0)),IF(M97="Critical",6,IF(M97="Significant",5,IF(M97="Moderate",3,2))))</f>
        <v>6</v>
      </c>
    </row>
    <row r="98" spans="1:28" ht="125" x14ac:dyDescent="0.25">
      <c r="A98" s="276" t="s">
        <v>1369</v>
      </c>
      <c r="B98" s="315" t="s">
        <v>584</v>
      </c>
      <c r="C98" s="316" t="s">
        <v>585</v>
      </c>
      <c r="D98" s="317" t="s">
        <v>492</v>
      </c>
      <c r="E98" s="316" t="s">
        <v>1370</v>
      </c>
      <c r="F98" s="278" t="s">
        <v>2607</v>
      </c>
      <c r="G98" s="316" t="s">
        <v>2715</v>
      </c>
      <c r="H98" s="316" t="s">
        <v>1371</v>
      </c>
      <c r="I98" s="318"/>
      <c r="J98" s="315"/>
      <c r="K98" s="318" t="s">
        <v>1372</v>
      </c>
      <c r="L98" s="315"/>
      <c r="M98" s="315" t="s">
        <v>129</v>
      </c>
      <c r="N98" s="315" t="s">
        <v>203</v>
      </c>
      <c r="O98" s="319" t="s">
        <v>204</v>
      </c>
      <c r="P98" s="320"/>
      <c r="Q98" s="318" t="s">
        <v>905</v>
      </c>
      <c r="R98" s="318" t="s">
        <v>906</v>
      </c>
      <c r="S98" s="318" t="s">
        <v>907</v>
      </c>
      <c r="T98" s="318"/>
      <c r="U98" s="318" t="s">
        <v>2576</v>
      </c>
      <c r="V98" s="318" t="s">
        <v>1373</v>
      </c>
      <c r="W98" s="318" t="s">
        <v>1374</v>
      </c>
      <c r="X98" s="321"/>
      <c r="Y98" s="322"/>
      <c r="Z98" s="322"/>
      <c r="AA98" s="323"/>
      <c r="AB98" s="245">
        <f>IF(OR(J98="Fail",ISBLANK(J98)),INDEX('Issue Code Table'!C:C,MATCH(N:N,'Issue Code Table'!A:A,0)),IF(M98="Critical",6,IF(M98="Significant",5,IF(M98="Moderate",3,2))))</f>
        <v>6</v>
      </c>
    </row>
    <row r="99" spans="1:28" ht="100" x14ac:dyDescent="0.25">
      <c r="A99" s="287" t="s">
        <v>1380</v>
      </c>
      <c r="B99" s="324" t="s">
        <v>231</v>
      </c>
      <c r="C99" s="325" t="s">
        <v>552</v>
      </c>
      <c r="D99" s="326" t="s">
        <v>492</v>
      </c>
      <c r="E99" s="325" t="s">
        <v>1152</v>
      </c>
      <c r="F99" s="289" t="s">
        <v>919</v>
      </c>
      <c r="G99" s="325" t="s">
        <v>2716</v>
      </c>
      <c r="H99" s="325" t="s">
        <v>1381</v>
      </c>
      <c r="I99" s="327"/>
      <c r="J99" s="324"/>
      <c r="K99" s="327" t="s">
        <v>1382</v>
      </c>
      <c r="L99" s="324"/>
      <c r="M99" s="324" t="s">
        <v>129</v>
      </c>
      <c r="N99" s="324" t="s">
        <v>505</v>
      </c>
      <c r="O99" s="328" t="s">
        <v>506</v>
      </c>
      <c r="P99" s="329"/>
      <c r="Q99" s="327" t="s">
        <v>905</v>
      </c>
      <c r="R99" s="327" t="s">
        <v>923</v>
      </c>
      <c r="S99" s="327" t="s">
        <v>924</v>
      </c>
      <c r="T99" s="327"/>
      <c r="U99" s="327" t="s">
        <v>2578</v>
      </c>
      <c r="V99" s="327" t="s">
        <v>1383</v>
      </c>
      <c r="W99" s="327" t="s">
        <v>1384</v>
      </c>
      <c r="X99" s="330"/>
      <c r="Y99" s="331"/>
      <c r="Z99" s="331"/>
      <c r="AA99" s="332"/>
      <c r="AB99" s="234">
        <f>IF(OR(J99="Fail",ISBLANK(J99)),INDEX('Issue Code Table'!C:C,MATCH(N:N,'Issue Code Table'!A:A,0)),IF(M99="Critical",6,IF(M99="Significant",5,IF(M99="Moderate",3,2))))</f>
        <v>5</v>
      </c>
    </row>
    <row r="100" spans="1:28" ht="409.5" x14ac:dyDescent="0.25">
      <c r="A100" s="276" t="s">
        <v>1385</v>
      </c>
      <c r="B100" s="315" t="s">
        <v>231</v>
      </c>
      <c r="C100" s="316" t="s">
        <v>552</v>
      </c>
      <c r="D100" s="317" t="s">
        <v>492</v>
      </c>
      <c r="E100" s="316" t="s">
        <v>1154</v>
      </c>
      <c r="F100" s="278" t="s">
        <v>927</v>
      </c>
      <c r="G100" s="316" t="s">
        <v>2717</v>
      </c>
      <c r="H100" s="316" t="s">
        <v>1386</v>
      </c>
      <c r="I100" s="318"/>
      <c r="J100" s="315"/>
      <c r="K100" s="318" t="s">
        <v>1387</v>
      </c>
      <c r="L100" s="315"/>
      <c r="M100" s="315" t="s">
        <v>129</v>
      </c>
      <c r="N100" s="315" t="s">
        <v>203</v>
      </c>
      <c r="O100" s="319" t="s">
        <v>204</v>
      </c>
      <c r="P100" s="320"/>
      <c r="Q100" s="318" t="s">
        <v>905</v>
      </c>
      <c r="R100" s="318" t="s">
        <v>931</v>
      </c>
      <c r="S100" s="318" t="s">
        <v>932</v>
      </c>
      <c r="T100" s="318"/>
      <c r="U100" s="318" t="s">
        <v>2579</v>
      </c>
      <c r="V100" s="318" t="s">
        <v>1388</v>
      </c>
      <c r="W100" s="318" t="s">
        <v>1389</v>
      </c>
      <c r="X100" s="321"/>
      <c r="Y100" s="322"/>
      <c r="Z100" s="322"/>
      <c r="AA100" s="323"/>
      <c r="AB100" s="245">
        <f>IF(OR(J100="Fail",ISBLANK(J100)),INDEX('Issue Code Table'!C:C,MATCH(N:N,'Issue Code Table'!A:A,0)),IF(M100="Critical",6,IF(M100="Significant",5,IF(M100="Moderate",3,2))))</f>
        <v>6</v>
      </c>
    </row>
    <row r="101" spans="1:28" ht="150" x14ac:dyDescent="0.25">
      <c r="A101" s="287" t="s">
        <v>1390</v>
      </c>
      <c r="B101" s="324" t="s">
        <v>231</v>
      </c>
      <c r="C101" s="325" t="s">
        <v>552</v>
      </c>
      <c r="D101" s="326" t="s">
        <v>492</v>
      </c>
      <c r="E101" s="325" t="s">
        <v>935</v>
      </c>
      <c r="F101" s="289" t="s">
        <v>935</v>
      </c>
      <c r="G101" s="325" t="s">
        <v>2718</v>
      </c>
      <c r="H101" s="325" t="s">
        <v>1391</v>
      </c>
      <c r="I101" s="327"/>
      <c r="J101" s="324"/>
      <c r="K101" s="327" t="s">
        <v>1392</v>
      </c>
      <c r="L101" s="324"/>
      <c r="M101" s="324" t="s">
        <v>129</v>
      </c>
      <c r="N101" s="324" t="s">
        <v>939</v>
      </c>
      <c r="O101" s="328" t="s">
        <v>940</v>
      </c>
      <c r="P101" s="329"/>
      <c r="Q101" s="327" t="s">
        <v>905</v>
      </c>
      <c r="R101" s="327" t="s">
        <v>934</v>
      </c>
      <c r="S101" s="327" t="s">
        <v>942</v>
      </c>
      <c r="T101" s="327"/>
      <c r="U101" s="327" t="s">
        <v>943</v>
      </c>
      <c r="V101" s="327" t="s">
        <v>1393</v>
      </c>
      <c r="W101" s="327" t="s">
        <v>1394</v>
      </c>
      <c r="X101" s="330"/>
      <c r="Y101" s="331"/>
      <c r="Z101" s="331"/>
      <c r="AA101" s="332"/>
      <c r="AB101" s="234">
        <f>IF(OR(J101="Fail",ISBLANK(J101)),INDEX('Issue Code Table'!C:C,MATCH(N:N,'Issue Code Table'!A:A,0)),IF(M101="Critical",6,IF(M101="Significant",5,IF(M101="Moderate",3,2))))</f>
        <v>6</v>
      </c>
    </row>
    <row r="102" spans="1:28" ht="112.5" x14ac:dyDescent="0.25">
      <c r="A102" s="276" t="s">
        <v>1395</v>
      </c>
      <c r="B102" s="315" t="s">
        <v>231</v>
      </c>
      <c r="C102" s="316" t="s">
        <v>552</v>
      </c>
      <c r="D102" s="317" t="s">
        <v>492</v>
      </c>
      <c r="E102" s="316" t="s">
        <v>1157</v>
      </c>
      <c r="F102" s="278" t="s">
        <v>945</v>
      </c>
      <c r="G102" s="316" t="s">
        <v>2719</v>
      </c>
      <c r="H102" s="316" t="s">
        <v>1396</v>
      </c>
      <c r="I102" s="318"/>
      <c r="J102" s="315"/>
      <c r="K102" s="318" t="s">
        <v>1397</v>
      </c>
      <c r="L102" s="315"/>
      <c r="M102" s="315" t="s">
        <v>129</v>
      </c>
      <c r="N102" s="315" t="s">
        <v>203</v>
      </c>
      <c r="O102" s="319" t="s">
        <v>204</v>
      </c>
      <c r="P102" s="320"/>
      <c r="Q102" s="318" t="s">
        <v>905</v>
      </c>
      <c r="R102" s="318" t="s">
        <v>941</v>
      </c>
      <c r="S102" s="318" t="s">
        <v>950</v>
      </c>
      <c r="T102" s="318" t="s">
        <v>2580</v>
      </c>
      <c r="U102" s="318" t="s">
        <v>951</v>
      </c>
      <c r="V102" s="318" t="s">
        <v>1398</v>
      </c>
      <c r="W102" s="318" t="s">
        <v>1399</v>
      </c>
      <c r="X102" s="321"/>
      <c r="Y102" s="322"/>
      <c r="Z102" s="322"/>
      <c r="AA102" s="323"/>
      <c r="AB102" s="245">
        <f>IF(OR(J102="Fail",ISBLANK(J102)),INDEX('Issue Code Table'!C:C,MATCH(N:N,'Issue Code Table'!A:A,0)),IF(M102="Critical",6,IF(M102="Significant",5,IF(M102="Moderate",3,2))))</f>
        <v>6</v>
      </c>
    </row>
    <row r="103" spans="1:28" ht="125" x14ac:dyDescent="0.25">
      <c r="A103" s="287" t="s">
        <v>1400</v>
      </c>
      <c r="B103" s="324" t="s">
        <v>304</v>
      </c>
      <c r="C103" s="325" t="s">
        <v>305</v>
      </c>
      <c r="D103" s="326" t="s">
        <v>492</v>
      </c>
      <c r="E103" s="325" t="s">
        <v>954</v>
      </c>
      <c r="F103" s="289" t="s">
        <v>954</v>
      </c>
      <c r="G103" s="325" t="s">
        <v>2720</v>
      </c>
      <c r="H103" s="325" t="s">
        <v>1401</v>
      </c>
      <c r="I103" s="327"/>
      <c r="J103" s="324"/>
      <c r="K103" s="327" t="s">
        <v>1402</v>
      </c>
      <c r="L103" s="324"/>
      <c r="M103" s="324" t="s">
        <v>129</v>
      </c>
      <c r="N103" s="324" t="s">
        <v>203</v>
      </c>
      <c r="O103" s="328" t="s">
        <v>204</v>
      </c>
      <c r="P103" s="329"/>
      <c r="Q103" s="327" t="s">
        <v>905</v>
      </c>
      <c r="R103" s="327" t="s">
        <v>949</v>
      </c>
      <c r="S103" s="327" t="s">
        <v>959</v>
      </c>
      <c r="T103" s="327" t="s">
        <v>2580</v>
      </c>
      <c r="U103" s="327" t="s">
        <v>960</v>
      </c>
      <c r="V103" s="327" t="s">
        <v>1403</v>
      </c>
      <c r="W103" s="327" t="s">
        <v>1404</v>
      </c>
      <c r="X103" s="330"/>
      <c r="Y103" s="331"/>
      <c r="Z103" s="331"/>
      <c r="AA103" s="332"/>
      <c r="AB103" s="234">
        <f>IF(OR(J103="Fail",ISBLANK(J103)),INDEX('Issue Code Table'!C:C,MATCH(N:N,'Issue Code Table'!A:A,0)),IF(M103="Critical",6,IF(M103="Significant",5,IF(M103="Moderate",3,2))))</f>
        <v>6</v>
      </c>
    </row>
    <row r="104" spans="1:28" ht="112.5" x14ac:dyDescent="0.25">
      <c r="A104" s="276" t="s">
        <v>1405</v>
      </c>
      <c r="B104" s="315" t="s">
        <v>231</v>
      </c>
      <c r="C104" s="316" t="s">
        <v>552</v>
      </c>
      <c r="D104" s="317" t="s">
        <v>492</v>
      </c>
      <c r="E104" s="317" t="s">
        <v>962</v>
      </c>
      <c r="F104" s="278" t="s">
        <v>962</v>
      </c>
      <c r="G104" s="316" t="s">
        <v>2721</v>
      </c>
      <c r="H104" s="316" t="s">
        <v>1406</v>
      </c>
      <c r="I104" s="318"/>
      <c r="J104" s="315"/>
      <c r="K104" s="318" t="s">
        <v>1407</v>
      </c>
      <c r="L104" s="315"/>
      <c r="M104" s="315" t="s">
        <v>129</v>
      </c>
      <c r="N104" s="315" t="s">
        <v>203</v>
      </c>
      <c r="O104" s="319" t="s">
        <v>204</v>
      </c>
      <c r="P104" s="320"/>
      <c r="Q104" s="318" t="s">
        <v>905</v>
      </c>
      <c r="R104" s="318" t="s">
        <v>958</v>
      </c>
      <c r="S104" s="318" t="s">
        <v>1161</v>
      </c>
      <c r="T104" s="318" t="s">
        <v>2581</v>
      </c>
      <c r="U104" s="318" t="s">
        <v>966</v>
      </c>
      <c r="V104" s="318" t="s">
        <v>1408</v>
      </c>
      <c r="W104" s="318" t="s">
        <v>1409</v>
      </c>
      <c r="X104" s="321"/>
      <c r="Y104" s="322"/>
      <c r="Z104" s="322"/>
      <c r="AA104" s="323"/>
      <c r="AB104" s="245">
        <f>IF(OR(J104="Fail",ISBLANK(J104)),INDEX('Issue Code Table'!C:C,MATCH(N:N,'Issue Code Table'!A:A,0)),IF(M104="Critical",6,IF(M104="Significant",5,IF(M104="Moderate",3,2))))</f>
        <v>6</v>
      </c>
    </row>
    <row r="105" spans="1:28" ht="112.5" x14ac:dyDescent="0.25">
      <c r="A105" s="287" t="s">
        <v>1410</v>
      </c>
      <c r="B105" s="324" t="s">
        <v>231</v>
      </c>
      <c r="C105" s="325" t="s">
        <v>552</v>
      </c>
      <c r="D105" s="326" t="s">
        <v>492</v>
      </c>
      <c r="E105" s="326" t="s">
        <v>969</v>
      </c>
      <c r="F105" s="289" t="s">
        <v>969</v>
      </c>
      <c r="G105" s="325" t="s">
        <v>2722</v>
      </c>
      <c r="H105" s="325" t="s">
        <v>971</v>
      </c>
      <c r="I105" s="327"/>
      <c r="J105" s="324"/>
      <c r="K105" s="327" t="s">
        <v>972</v>
      </c>
      <c r="L105" s="324"/>
      <c r="M105" s="324" t="s">
        <v>129</v>
      </c>
      <c r="N105" s="324" t="s">
        <v>325</v>
      </c>
      <c r="O105" s="328" t="s">
        <v>326</v>
      </c>
      <c r="P105" s="329"/>
      <c r="Q105" s="327" t="s">
        <v>905</v>
      </c>
      <c r="R105" s="327" t="s">
        <v>965</v>
      </c>
      <c r="S105" s="327" t="s">
        <v>974</v>
      </c>
      <c r="T105" s="327" t="s">
        <v>2581</v>
      </c>
      <c r="U105" s="327" t="s">
        <v>975</v>
      </c>
      <c r="V105" s="327" t="s">
        <v>1411</v>
      </c>
      <c r="W105" s="327" t="s">
        <v>1412</v>
      </c>
      <c r="X105" s="330"/>
      <c r="Y105" s="331"/>
      <c r="Z105" s="331"/>
      <c r="AA105" s="332"/>
      <c r="AB105" s="234">
        <f>IF(OR(J105="Fail",ISBLANK(J105)),INDEX('Issue Code Table'!C:C,MATCH(N:N,'Issue Code Table'!A:A,0)),IF(M105="Critical",6,IF(M105="Significant",5,IF(M105="Moderate",3,2))))</f>
        <v>5</v>
      </c>
    </row>
    <row r="106" spans="1:28" ht="87.5" x14ac:dyDescent="0.25">
      <c r="A106" s="276" t="s">
        <v>1413</v>
      </c>
      <c r="B106" s="315" t="s">
        <v>373</v>
      </c>
      <c r="C106" s="316" t="s">
        <v>540</v>
      </c>
      <c r="D106" s="317" t="s">
        <v>492</v>
      </c>
      <c r="E106" s="317" t="s">
        <v>978</v>
      </c>
      <c r="F106" s="278" t="s">
        <v>978</v>
      </c>
      <c r="G106" s="316" t="s">
        <v>2723</v>
      </c>
      <c r="H106" s="316" t="s">
        <v>980</v>
      </c>
      <c r="I106" s="318"/>
      <c r="J106" s="315"/>
      <c r="K106" s="318" t="s">
        <v>1414</v>
      </c>
      <c r="L106" s="315"/>
      <c r="M106" s="315" t="s">
        <v>129</v>
      </c>
      <c r="N106" s="315" t="s">
        <v>325</v>
      </c>
      <c r="O106" s="319" t="s">
        <v>326</v>
      </c>
      <c r="P106" s="320"/>
      <c r="Q106" s="318" t="s">
        <v>905</v>
      </c>
      <c r="R106" s="318" t="s">
        <v>973</v>
      </c>
      <c r="S106" s="318" t="s">
        <v>983</v>
      </c>
      <c r="T106" s="318" t="s">
        <v>2581</v>
      </c>
      <c r="U106" s="318" t="s">
        <v>2582</v>
      </c>
      <c r="V106" s="318" t="s">
        <v>1415</v>
      </c>
      <c r="W106" s="318" t="s">
        <v>1416</v>
      </c>
      <c r="X106" s="321"/>
      <c r="Y106" s="322"/>
      <c r="Z106" s="322"/>
      <c r="AA106" s="323"/>
      <c r="AB106" s="245">
        <f>IF(OR(J106="Fail",ISBLANK(J106)),INDEX('Issue Code Table'!C:C,MATCH(N:N,'Issue Code Table'!A:A,0)),IF(M106="Critical",6,IF(M106="Significant",5,IF(M106="Moderate",3,2))))</f>
        <v>5</v>
      </c>
    </row>
    <row r="107" spans="1:28" ht="187.5" x14ac:dyDescent="0.25">
      <c r="A107" s="287" t="s">
        <v>1417</v>
      </c>
      <c r="B107" s="324" t="s">
        <v>231</v>
      </c>
      <c r="C107" s="325" t="s">
        <v>552</v>
      </c>
      <c r="D107" s="326" t="s">
        <v>492</v>
      </c>
      <c r="E107" s="325" t="s">
        <v>1165</v>
      </c>
      <c r="F107" s="289" t="s">
        <v>985</v>
      </c>
      <c r="G107" s="325" t="s">
        <v>2724</v>
      </c>
      <c r="H107" s="325" t="s">
        <v>1418</v>
      </c>
      <c r="I107" s="327"/>
      <c r="J107" s="324"/>
      <c r="K107" s="327" t="s">
        <v>1419</v>
      </c>
      <c r="L107" s="324"/>
      <c r="M107" s="324" t="s">
        <v>129</v>
      </c>
      <c r="N107" s="324" t="s">
        <v>203</v>
      </c>
      <c r="O107" s="328" t="s">
        <v>204</v>
      </c>
      <c r="P107" s="329"/>
      <c r="Q107" s="327" t="s">
        <v>905</v>
      </c>
      <c r="R107" s="327" t="s">
        <v>982</v>
      </c>
      <c r="S107" s="327" t="s">
        <v>1167</v>
      </c>
      <c r="T107" s="327" t="s">
        <v>2581</v>
      </c>
      <c r="U107" s="327" t="s">
        <v>2583</v>
      </c>
      <c r="V107" s="327" t="s">
        <v>1420</v>
      </c>
      <c r="W107" s="327" t="s">
        <v>1421</v>
      </c>
      <c r="X107" s="330"/>
      <c r="Y107" s="331"/>
      <c r="Z107" s="331"/>
      <c r="AA107" s="332"/>
      <c r="AB107" s="234">
        <f>IF(OR(J107="Fail",ISBLANK(J107)),INDEX('Issue Code Table'!C:C,MATCH(N:N,'Issue Code Table'!A:A,0)),IF(M107="Critical",6,IF(M107="Significant",5,IF(M107="Moderate",3,2))))</f>
        <v>6</v>
      </c>
    </row>
    <row r="108" spans="1:28" ht="150" x14ac:dyDescent="0.25">
      <c r="A108" s="276" t="s">
        <v>1422</v>
      </c>
      <c r="B108" s="315" t="s">
        <v>231</v>
      </c>
      <c r="C108" s="316" t="s">
        <v>552</v>
      </c>
      <c r="D108" s="317" t="s">
        <v>492</v>
      </c>
      <c r="E108" s="316" t="s">
        <v>1169</v>
      </c>
      <c r="F108" s="278" t="s">
        <v>990</v>
      </c>
      <c r="G108" s="316" t="s">
        <v>2740</v>
      </c>
      <c r="H108" s="316" t="s">
        <v>1423</v>
      </c>
      <c r="I108" s="318"/>
      <c r="J108" s="315"/>
      <c r="K108" s="318" t="s">
        <v>1424</v>
      </c>
      <c r="L108" s="315"/>
      <c r="M108" s="315" t="s">
        <v>227</v>
      </c>
      <c r="N108" s="315" t="s">
        <v>238</v>
      </c>
      <c r="O108" s="319" t="s">
        <v>239</v>
      </c>
      <c r="P108" s="320"/>
      <c r="Q108" s="318" t="s">
        <v>905</v>
      </c>
      <c r="R108" s="318" t="s">
        <v>988</v>
      </c>
      <c r="S108" s="318" t="s">
        <v>995</v>
      </c>
      <c r="T108" s="318" t="s">
        <v>2581</v>
      </c>
      <c r="U108" s="318" t="s">
        <v>996</v>
      </c>
      <c r="V108" s="318" t="s">
        <v>1425</v>
      </c>
      <c r="W108" s="318"/>
      <c r="X108" s="321"/>
      <c r="Y108" s="322"/>
      <c r="Z108" s="322"/>
      <c r="AA108" s="323"/>
      <c r="AB108" s="245">
        <f>IF(OR(J108="Fail",ISBLANK(J108)),INDEX('Issue Code Table'!C:C,MATCH(N:N,'Issue Code Table'!A:A,0)),IF(M108="Critical",6,IF(M108="Significant",5,IF(M108="Moderate",3,2))))</f>
        <v>4</v>
      </c>
    </row>
    <row r="109" spans="1:28" ht="225" x14ac:dyDescent="0.25">
      <c r="A109" s="287" t="s">
        <v>1426</v>
      </c>
      <c r="B109" s="324" t="s">
        <v>231</v>
      </c>
      <c r="C109" s="325" t="s">
        <v>552</v>
      </c>
      <c r="D109" s="326" t="s">
        <v>492</v>
      </c>
      <c r="E109" s="325" t="s">
        <v>1171</v>
      </c>
      <c r="F109" s="289" t="s">
        <v>998</v>
      </c>
      <c r="G109" s="325" t="s">
        <v>2725</v>
      </c>
      <c r="H109" s="325" t="s">
        <v>1000</v>
      </c>
      <c r="I109" s="327"/>
      <c r="J109" s="324"/>
      <c r="K109" s="327" t="s">
        <v>1001</v>
      </c>
      <c r="L109" s="324"/>
      <c r="M109" s="324" t="s">
        <v>129</v>
      </c>
      <c r="N109" s="324" t="s">
        <v>203</v>
      </c>
      <c r="O109" s="328" t="s">
        <v>204</v>
      </c>
      <c r="P109" s="329"/>
      <c r="Q109" s="327" t="s">
        <v>905</v>
      </c>
      <c r="R109" s="327" t="s">
        <v>994</v>
      </c>
      <c r="S109" s="327" t="s">
        <v>1003</v>
      </c>
      <c r="T109" s="327"/>
      <c r="U109" s="327" t="s">
        <v>2584</v>
      </c>
      <c r="V109" s="327" t="s">
        <v>1427</v>
      </c>
      <c r="W109" s="327" t="s">
        <v>1428</v>
      </c>
      <c r="X109" s="330"/>
      <c r="Y109" s="331"/>
      <c r="Z109" s="331"/>
      <c r="AA109" s="332"/>
      <c r="AB109" s="234">
        <f>IF(OR(J109="Fail",ISBLANK(J109)),INDEX('Issue Code Table'!C:C,MATCH(N:N,'Issue Code Table'!A:A,0)),IF(M109="Critical",6,IF(M109="Significant",5,IF(M109="Moderate",3,2))))</f>
        <v>6</v>
      </c>
    </row>
    <row r="110" spans="1:28" ht="237.5" x14ac:dyDescent="0.25">
      <c r="A110" s="276" t="s">
        <v>1429</v>
      </c>
      <c r="B110" s="315" t="s">
        <v>296</v>
      </c>
      <c r="C110" s="316" t="s">
        <v>297</v>
      </c>
      <c r="D110" s="317" t="s">
        <v>492</v>
      </c>
      <c r="E110" s="317" t="s">
        <v>1006</v>
      </c>
      <c r="F110" s="278" t="s">
        <v>1006</v>
      </c>
      <c r="G110" s="316" t="s">
        <v>2726</v>
      </c>
      <c r="H110" s="316" t="s">
        <v>1430</v>
      </c>
      <c r="I110" s="318"/>
      <c r="J110" s="315"/>
      <c r="K110" s="318" t="s">
        <v>1431</v>
      </c>
      <c r="L110" s="315"/>
      <c r="M110" s="315" t="s">
        <v>227</v>
      </c>
      <c r="N110" s="315" t="s">
        <v>1010</v>
      </c>
      <c r="O110" s="319" t="s">
        <v>1011</v>
      </c>
      <c r="P110" s="320"/>
      <c r="Q110" s="318" t="s">
        <v>905</v>
      </c>
      <c r="R110" s="318" t="s">
        <v>1002</v>
      </c>
      <c r="S110" s="318" t="s">
        <v>1013</v>
      </c>
      <c r="T110" s="318"/>
      <c r="U110" s="318" t="s">
        <v>2585</v>
      </c>
      <c r="V110" s="318" t="s">
        <v>1432</v>
      </c>
      <c r="W110" s="318"/>
      <c r="X110" s="321"/>
      <c r="Y110" s="322"/>
      <c r="Z110" s="322"/>
      <c r="AA110" s="323"/>
      <c r="AB110" s="245">
        <f>IF(OR(J110="Fail",ISBLANK(J110)),INDEX('Issue Code Table'!C:C,MATCH(N:N,'Issue Code Table'!A:A,0)),IF(M110="Critical",6,IF(M110="Significant",5,IF(M110="Moderate",3,2))))</f>
        <v>4</v>
      </c>
    </row>
    <row r="111" spans="1:28" ht="187.5" x14ac:dyDescent="0.25">
      <c r="A111" s="287" t="s">
        <v>1433</v>
      </c>
      <c r="B111" s="324" t="s">
        <v>231</v>
      </c>
      <c r="C111" s="325" t="s">
        <v>552</v>
      </c>
      <c r="D111" s="326" t="s">
        <v>492</v>
      </c>
      <c r="E111" s="326" t="s">
        <v>1015</v>
      </c>
      <c r="F111" s="289" t="s">
        <v>1015</v>
      </c>
      <c r="G111" s="325" t="s">
        <v>2739</v>
      </c>
      <c r="H111" s="325" t="s">
        <v>1434</v>
      </c>
      <c r="I111" s="327"/>
      <c r="J111" s="324"/>
      <c r="K111" s="327" t="s">
        <v>1435</v>
      </c>
      <c r="L111" s="324"/>
      <c r="M111" s="324" t="s">
        <v>227</v>
      </c>
      <c r="N111" s="324" t="s">
        <v>1010</v>
      </c>
      <c r="O111" s="328" t="s">
        <v>1011</v>
      </c>
      <c r="P111" s="329"/>
      <c r="Q111" s="327" t="s">
        <v>905</v>
      </c>
      <c r="R111" s="327" t="s">
        <v>1012</v>
      </c>
      <c r="S111" s="327" t="s">
        <v>1018</v>
      </c>
      <c r="T111" s="327" t="s">
        <v>2586</v>
      </c>
      <c r="U111" s="327" t="s">
        <v>2587</v>
      </c>
      <c r="V111" s="327" t="s">
        <v>1436</v>
      </c>
      <c r="W111" s="327"/>
      <c r="X111" s="330"/>
      <c r="Y111" s="331"/>
      <c r="Z111" s="331"/>
      <c r="AA111" s="332"/>
      <c r="AB111" s="234">
        <f>IF(OR(J111="Fail",ISBLANK(J111)),INDEX('Issue Code Table'!C:C,MATCH(N:N,'Issue Code Table'!A:A,0)),IF(M111="Critical",6,IF(M111="Significant",5,IF(M111="Moderate",3,2))))</f>
        <v>4</v>
      </c>
    </row>
    <row r="112" spans="1:28" ht="175" x14ac:dyDescent="0.25">
      <c r="A112" s="276" t="s">
        <v>1437</v>
      </c>
      <c r="B112" s="315" t="s">
        <v>231</v>
      </c>
      <c r="C112" s="316" t="s">
        <v>552</v>
      </c>
      <c r="D112" s="317" t="s">
        <v>492</v>
      </c>
      <c r="E112" s="317" t="s">
        <v>1020</v>
      </c>
      <c r="F112" s="278" t="s">
        <v>1020</v>
      </c>
      <c r="G112" s="316" t="s">
        <v>2727</v>
      </c>
      <c r="H112" s="316" t="s">
        <v>1022</v>
      </c>
      <c r="I112" s="318"/>
      <c r="J112" s="315"/>
      <c r="K112" s="318" t="s">
        <v>1023</v>
      </c>
      <c r="L112" s="315"/>
      <c r="M112" s="315" t="s">
        <v>227</v>
      </c>
      <c r="N112" s="315" t="s">
        <v>1010</v>
      </c>
      <c r="O112" s="319" t="s">
        <v>1011</v>
      </c>
      <c r="P112" s="320"/>
      <c r="Q112" s="318" t="s">
        <v>905</v>
      </c>
      <c r="R112" s="318" t="s">
        <v>1438</v>
      </c>
      <c r="S112" s="318" t="s">
        <v>1025</v>
      </c>
      <c r="T112" s="318" t="s">
        <v>2588</v>
      </c>
      <c r="U112" s="318" t="s">
        <v>2589</v>
      </c>
      <c r="V112" s="318" t="s">
        <v>1439</v>
      </c>
      <c r="W112" s="318"/>
      <c r="X112" s="321"/>
      <c r="Y112" s="322"/>
      <c r="Z112" s="322"/>
      <c r="AA112" s="323"/>
      <c r="AB112" s="245">
        <f>IF(OR(J112="Fail",ISBLANK(J112)),INDEX('Issue Code Table'!C:C,MATCH(N:N,'Issue Code Table'!A:A,0)),IF(M112="Critical",6,IF(M112="Significant",5,IF(M112="Moderate",3,2))))</f>
        <v>4</v>
      </c>
    </row>
    <row r="113" spans="1:33" ht="150" x14ac:dyDescent="0.25">
      <c r="A113" s="287" t="s">
        <v>1440</v>
      </c>
      <c r="B113" s="246" t="s">
        <v>231</v>
      </c>
      <c r="C113" s="325" t="s">
        <v>552</v>
      </c>
      <c r="D113" s="326" t="s">
        <v>492</v>
      </c>
      <c r="E113" s="326" t="s">
        <v>1027</v>
      </c>
      <c r="F113" s="289" t="s">
        <v>1027</v>
      </c>
      <c r="G113" s="325" t="s">
        <v>2728</v>
      </c>
      <c r="H113" s="325" t="s">
        <v>1029</v>
      </c>
      <c r="I113" s="327"/>
      <c r="J113" s="324"/>
      <c r="K113" s="327" t="s">
        <v>1030</v>
      </c>
      <c r="L113" s="324"/>
      <c r="M113" s="324" t="s">
        <v>227</v>
      </c>
      <c r="N113" s="324" t="s">
        <v>1010</v>
      </c>
      <c r="O113" s="328" t="s">
        <v>1011</v>
      </c>
      <c r="P113" s="329"/>
      <c r="Q113" s="327" t="s">
        <v>905</v>
      </c>
      <c r="R113" s="327" t="s">
        <v>1024</v>
      </c>
      <c r="S113" s="327" t="s">
        <v>1032</v>
      </c>
      <c r="T113" s="327" t="s">
        <v>2588</v>
      </c>
      <c r="U113" s="327" t="s">
        <v>1033</v>
      </c>
      <c r="V113" s="327" t="s">
        <v>1441</v>
      </c>
      <c r="W113" s="327"/>
      <c r="X113" s="330"/>
      <c r="Y113" s="331"/>
      <c r="Z113" s="331"/>
      <c r="AA113" s="332"/>
      <c r="AB113" s="234">
        <f>IF(OR(J113="Fail",ISBLANK(J113)),INDEX('Issue Code Table'!C:C,MATCH(N:N,'Issue Code Table'!A:A,0)),IF(M113="Critical",6,IF(M113="Significant",5,IF(M113="Moderate",3,2))))</f>
        <v>4</v>
      </c>
    </row>
    <row r="114" spans="1:33" ht="150" x14ac:dyDescent="0.25">
      <c r="A114" s="276" t="s">
        <v>1442</v>
      </c>
      <c r="B114" s="315" t="s">
        <v>206</v>
      </c>
      <c r="C114" s="316" t="s">
        <v>207</v>
      </c>
      <c r="D114" s="317" t="s">
        <v>492</v>
      </c>
      <c r="E114" s="317" t="s">
        <v>1035</v>
      </c>
      <c r="F114" s="278" t="s">
        <v>1035</v>
      </c>
      <c r="G114" s="316" t="s">
        <v>2729</v>
      </c>
      <c r="H114" s="316" t="s">
        <v>1443</v>
      </c>
      <c r="I114" s="318"/>
      <c r="J114" s="315"/>
      <c r="K114" s="318" t="s">
        <v>1038</v>
      </c>
      <c r="L114" s="315"/>
      <c r="M114" s="315" t="s">
        <v>129</v>
      </c>
      <c r="N114" s="315" t="s">
        <v>1039</v>
      </c>
      <c r="O114" s="319" t="s">
        <v>1040</v>
      </c>
      <c r="P114" s="320"/>
      <c r="Q114" s="318" t="s">
        <v>905</v>
      </c>
      <c r="R114" s="318" t="s">
        <v>1031</v>
      </c>
      <c r="S114" s="318" t="s">
        <v>1042</v>
      </c>
      <c r="T114" s="318" t="s">
        <v>2590</v>
      </c>
      <c r="U114" s="318" t="s">
        <v>1043</v>
      </c>
      <c r="V114" s="318" t="s">
        <v>1444</v>
      </c>
      <c r="W114" s="318" t="s">
        <v>1445</v>
      </c>
      <c r="X114" s="321"/>
      <c r="Y114" s="322"/>
      <c r="Z114" s="322"/>
      <c r="AA114" s="323"/>
      <c r="AB114" s="245">
        <f>IF(OR(J114="Fail",ISBLANK(J114)),INDEX('Issue Code Table'!C:C,MATCH(N:N,'Issue Code Table'!A:A,0)),IF(M114="Critical",6,IF(M114="Significant",5,IF(M114="Moderate",3,2))))</f>
        <v>6</v>
      </c>
    </row>
    <row r="115" spans="1:33" ht="100" x14ac:dyDescent="0.25">
      <c r="A115" s="287" t="s">
        <v>1452</v>
      </c>
      <c r="B115" s="288" t="s">
        <v>584</v>
      </c>
      <c r="C115" s="289" t="s">
        <v>585</v>
      </c>
      <c r="D115" s="326" t="s">
        <v>492</v>
      </c>
      <c r="E115" s="326" t="s">
        <v>1453</v>
      </c>
      <c r="F115" s="289" t="s">
        <v>2609</v>
      </c>
      <c r="G115" s="325" t="s">
        <v>2730</v>
      </c>
      <c r="H115" s="325" t="s">
        <v>1454</v>
      </c>
      <c r="I115" s="327"/>
      <c r="J115" s="324"/>
      <c r="K115" s="327" t="s">
        <v>1455</v>
      </c>
      <c r="L115" s="324"/>
      <c r="M115" s="324" t="s">
        <v>129</v>
      </c>
      <c r="N115" s="324" t="s">
        <v>203</v>
      </c>
      <c r="O115" s="328" t="s">
        <v>204</v>
      </c>
      <c r="P115" s="329"/>
      <c r="Q115" s="327" t="s">
        <v>905</v>
      </c>
      <c r="R115" s="327" t="s">
        <v>1456</v>
      </c>
      <c r="S115" s="327" t="s">
        <v>1457</v>
      </c>
      <c r="T115" s="327"/>
      <c r="U115" s="327" t="s">
        <v>2592</v>
      </c>
      <c r="V115" s="327" t="s">
        <v>1458</v>
      </c>
      <c r="W115" s="327" t="s">
        <v>1459</v>
      </c>
      <c r="X115" s="330"/>
      <c r="Y115" s="331"/>
      <c r="Z115" s="331"/>
      <c r="AA115" s="332"/>
      <c r="AB115" s="234">
        <f>IF(OR(J115="Fail",ISBLANK(J115)),INDEX('Issue Code Table'!C:C,MATCH(N:N,'Issue Code Table'!A:A,0)),IF(M115="Critical",6,IF(M115="Significant",5,IF(M115="Moderate",3,2))))</f>
        <v>6</v>
      </c>
    </row>
    <row r="116" spans="1:33" ht="175" x14ac:dyDescent="0.25">
      <c r="A116" s="276" t="s">
        <v>1460</v>
      </c>
      <c r="B116" s="277" t="s">
        <v>231</v>
      </c>
      <c r="C116" s="278" t="s">
        <v>552</v>
      </c>
      <c r="D116" s="317" t="s">
        <v>492</v>
      </c>
      <c r="E116" s="317" t="s">
        <v>1461</v>
      </c>
      <c r="F116" s="278" t="s">
        <v>2610</v>
      </c>
      <c r="G116" s="316" t="s">
        <v>2731</v>
      </c>
      <c r="H116" s="316" t="s">
        <v>1462</v>
      </c>
      <c r="I116" s="318"/>
      <c r="J116" s="315"/>
      <c r="K116" s="318" t="s">
        <v>1463</v>
      </c>
      <c r="L116" s="315"/>
      <c r="M116" s="277" t="s">
        <v>129</v>
      </c>
      <c r="N116" s="277" t="s">
        <v>505</v>
      </c>
      <c r="O116" s="298" t="s">
        <v>506</v>
      </c>
      <c r="P116" s="320"/>
      <c r="Q116" s="318" t="s">
        <v>905</v>
      </c>
      <c r="R116" s="318" t="s">
        <v>1464</v>
      </c>
      <c r="S116" s="318" t="s">
        <v>1465</v>
      </c>
      <c r="T116" s="318"/>
      <c r="U116" s="318" t="s">
        <v>2593</v>
      </c>
      <c r="V116" s="318" t="s">
        <v>1466</v>
      </c>
      <c r="W116" s="318" t="s">
        <v>1467</v>
      </c>
      <c r="X116" s="321"/>
      <c r="Y116" s="322"/>
      <c r="Z116" s="322"/>
      <c r="AA116" s="323"/>
      <c r="AB116" s="245">
        <f>IF(OR(J116="Fail",ISBLANK(J116)),INDEX('Issue Code Table'!C:C,MATCH(N:N,'Issue Code Table'!A:A,0)),IF(M116="Critical",6,IF(M116="Significant",5,IF(M116="Moderate",3,2))))</f>
        <v>5</v>
      </c>
    </row>
    <row r="117" spans="1:33" ht="162.5" x14ac:dyDescent="0.25">
      <c r="A117" s="287" t="s">
        <v>1468</v>
      </c>
      <c r="B117" s="288" t="s">
        <v>231</v>
      </c>
      <c r="C117" s="289" t="s">
        <v>552</v>
      </c>
      <c r="D117" s="326" t="s">
        <v>492</v>
      </c>
      <c r="E117" s="326" t="s">
        <v>1469</v>
      </c>
      <c r="F117" s="289" t="s">
        <v>2611</v>
      </c>
      <c r="G117" s="325" t="s">
        <v>2732</v>
      </c>
      <c r="H117" s="325" t="s">
        <v>1470</v>
      </c>
      <c r="I117" s="327"/>
      <c r="J117" s="324"/>
      <c r="K117" s="327" t="s">
        <v>1471</v>
      </c>
      <c r="L117" s="324"/>
      <c r="M117" s="288" t="s">
        <v>129</v>
      </c>
      <c r="N117" s="288" t="s">
        <v>203</v>
      </c>
      <c r="O117" s="296" t="s">
        <v>204</v>
      </c>
      <c r="P117" s="329"/>
      <c r="Q117" s="327" t="s">
        <v>905</v>
      </c>
      <c r="R117" s="327" t="s">
        <v>1472</v>
      </c>
      <c r="S117" s="327" t="s">
        <v>1473</v>
      </c>
      <c r="T117" s="327"/>
      <c r="U117" s="327" t="s">
        <v>2594</v>
      </c>
      <c r="V117" s="327" t="s">
        <v>1474</v>
      </c>
      <c r="W117" s="327" t="s">
        <v>1475</v>
      </c>
      <c r="X117" s="330"/>
      <c r="Y117" s="331"/>
      <c r="Z117" s="331"/>
      <c r="AA117" s="332"/>
      <c r="AB117" s="234">
        <f>IF(OR(J117="Fail",ISBLANK(J117)),INDEX('Issue Code Table'!C:C,MATCH(N:N,'Issue Code Table'!A:A,0)),IF(M117="Critical",6,IF(M117="Significant",5,IF(M117="Moderate",3,2))))</f>
        <v>6</v>
      </c>
    </row>
    <row r="118" spans="1:33" ht="212.5" x14ac:dyDescent="0.25">
      <c r="A118" s="276" t="s">
        <v>1476</v>
      </c>
      <c r="B118" s="277" t="s">
        <v>231</v>
      </c>
      <c r="C118" s="278" t="s">
        <v>552</v>
      </c>
      <c r="D118" s="317" t="s">
        <v>492</v>
      </c>
      <c r="E118" s="317" t="s">
        <v>1477</v>
      </c>
      <c r="F118" s="278" t="s">
        <v>2612</v>
      </c>
      <c r="G118" s="316" t="s">
        <v>2733</v>
      </c>
      <c r="H118" s="316" t="s">
        <v>1478</v>
      </c>
      <c r="I118" s="318"/>
      <c r="J118" s="315"/>
      <c r="K118" s="318" t="s">
        <v>1479</v>
      </c>
      <c r="L118" s="315"/>
      <c r="M118" s="277" t="s">
        <v>129</v>
      </c>
      <c r="N118" s="277" t="s">
        <v>825</v>
      </c>
      <c r="O118" s="298" t="s">
        <v>826</v>
      </c>
      <c r="P118" s="320"/>
      <c r="Q118" s="318" t="s">
        <v>905</v>
      </c>
      <c r="R118" s="318" t="s">
        <v>1480</v>
      </c>
      <c r="S118" s="318" t="s">
        <v>1481</v>
      </c>
      <c r="T118" s="318"/>
      <c r="U118" s="318" t="s">
        <v>2595</v>
      </c>
      <c r="V118" s="318" t="s">
        <v>1482</v>
      </c>
      <c r="W118" s="318" t="s">
        <v>1483</v>
      </c>
      <c r="X118" s="321"/>
      <c r="Y118" s="322"/>
      <c r="Z118" s="322"/>
      <c r="AA118" s="323"/>
      <c r="AB118" s="245">
        <f>IF(OR(J118="Fail",ISBLANK(J118)),INDEX('Issue Code Table'!C:C,MATCH(N:N,'Issue Code Table'!A:A,0)),IF(M118="Critical",6,IF(M118="Significant",5,IF(M118="Moderate",3,2))))</f>
        <v>5</v>
      </c>
    </row>
    <row r="119" spans="1:33" ht="275" x14ac:dyDescent="0.25">
      <c r="A119" s="287" t="s">
        <v>1492</v>
      </c>
      <c r="B119" s="288" t="s">
        <v>206</v>
      </c>
      <c r="C119" s="325" t="s">
        <v>207</v>
      </c>
      <c r="D119" s="326" t="s">
        <v>492</v>
      </c>
      <c r="E119" s="326" t="s">
        <v>1045</v>
      </c>
      <c r="F119" s="289" t="s">
        <v>1045</v>
      </c>
      <c r="G119" s="325" t="s">
        <v>2734</v>
      </c>
      <c r="H119" s="325" t="s">
        <v>1493</v>
      </c>
      <c r="I119" s="327"/>
      <c r="J119" s="324"/>
      <c r="K119" s="327" t="s">
        <v>1494</v>
      </c>
      <c r="L119" s="324"/>
      <c r="M119" s="324" t="s">
        <v>129</v>
      </c>
      <c r="N119" s="324" t="s">
        <v>203</v>
      </c>
      <c r="O119" s="328" t="s">
        <v>204</v>
      </c>
      <c r="P119" s="329"/>
      <c r="Q119" s="327" t="s">
        <v>1049</v>
      </c>
      <c r="R119" s="327" t="s">
        <v>1050</v>
      </c>
      <c r="S119" s="327" t="s">
        <v>1051</v>
      </c>
      <c r="T119" s="327" t="s">
        <v>2597</v>
      </c>
      <c r="U119" s="327" t="s">
        <v>2598</v>
      </c>
      <c r="V119" s="327" t="s">
        <v>1495</v>
      </c>
      <c r="W119" s="327" t="s">
        <v>1496</v>
      </c>
      <c r="X119" s="330"/>
      <c r="Y119" s="331"/>
      <c r="Z119" s="331"/>
      <c r="AA119" s="332"/>
      <c r="AB119" s="234">
        <f>IF(OR(J119="Fail",ISBLANK(J119)),INDEX('Issue Code Table'!C:C,MATCH(N:N,'Issue Code Table'!A:A,0)),IF(M119="Critical",6,IF(M119="Significant",5,IF(M119="Moderate",3,2))))</f>
        <v>6</v>
      </c>
    </row>
    <row r="120" spans="1:33" ht="187.5" x14ac:dyDescent="0.25">
      <c r="A120" s="276" t="s">
        <v>1497</v>
      </c>
      <c r="B120" s="315" t="s">
        <v>206</v>
      </c>
      <c r="C120" s="316" t="s">
        <v>207</v>
      </c>
      <c r="D120" s="317" t="s">
        <v>492</v>
      </c>
      <c r="E120" s="317" t="s">
        <v>1498</v>
      </c>
      <c r="F120" s="278" t="s">
        <v>1053</v>
      </c>
      <c r="G120" s="316" t="s">
        <v>2735</v>
      </c>
      <c r="H120" s="316" t="s">
        <v>1499</v>
      </c>
      <c r="I120" s="318"/>
      <c r="J120" s="315"/>
      <c r="K120" s="318" t="s">
        <v>1500</v>
      </c>
      <c r="L120" s="315"/>
      <c r="M120" s="315" t="s">
        <v>129</v>
      </c>
      <c r="N120" s="315" t="s">
        <v>203</v>
      </c>
      <c r="O120" s="319" t="s">
        <v>204</v>
      </c>
      <c r="P120" s="320"/>
      <c r="Q120" s="318" t="s">
        <v>1049</v>
      </c>
      <c r="R120" s="318" t="s">
        <v>1057</v>
      </c>
      <c r="S120" s="318" t="s">
        <v>1058</v>
      </c>
      <c r="T120" s="318"/>
      <c r="U120" s="318" t="s">
        <v>2599</v>
      </c>
      <c r="V120" s="318" t="s">
        <v>1501</v>
      </c>
      <c r="W120" s="318" t="s">
        <v>1502</v>
      </c>
      <c r="X120" s="321"/>
      <c r="Y120" s="322"/>
      <c r="Z120" s="322"/>
      <c r="AA120" s="323"/>
      <c r="AB120" s="245">
        <f>IF(OR(J120="Fail",ISBLANK(J120)),INDEX('Issue Code Table'!C:C,MATCH(N:N,'Issue Code Table'!A:A,0)),IF(M120="Critical",6,IF(M120="Significant",5,IF(M120="Moderate",3,2))))</f>
        <v>6</v>
      </c>
    </row>
    <row r="121" spans="1:33" ht="350" x14ac:dyDescent="0.25">
      <c r="A121" s="287" t="s">
        <v>1503</v>
      </c>
      <c r="B121" s="324" t="s">
        <v>206</v>
      </c>
      <c r="C121" s="325" t="s">
        <v>207</v>
      </c>
      <c r="D121" s="326" t="s">
        <v>492</v>
      </c>
      <c r="E121" s="326" t="s">
        <v>1504</v>
      </c>
      <c r="F121" s="289" t="s">
        <v>1060</v>
      </c>
      <c r="G121" s="325" t="s">
        <v>2736</v>
      </c>
      <c r="H121" s="325" t="s">
        <v>1180</v>
      </c>
      <c r="I121" s="327"/>
      <c r="J121" s="324"/>
      <c r="K121" s="327" t="s">
        <v>1181</v>
      </c>
      <c r="L121" s="324"/>
      <c r="M121" s="324" t="s">
        <v>129</v>
      </c>
      <c r="N121" s="324" t="s">
        <v>203</v>
      </c>
      <c r="O121" s="328" t="s">
        <v>204</v>
      </c>
      <c r="P121" s="329"/>
      <c r="Q121" s="327" t="s">
        <v>1049</v>
      </c>
      <c r="R121" s="327" t="s">
        <v>1061</v>
      </c>
      <c r="S121" s="327" t="s">
        <v>1062</v>
      </c>
      <c r="T121" s="327" t="s">
        <v>2600</v>
      </c>
      <c r="U121" s="327" t="s">
        <v>2601</v>
      </c>
      <c r="V121" s="327" t="s">
        <v>1505</v>
      </c>
      <c r="W121" s="327" t="s">
        <v>1506</v>
      </c>
      <c r="X121" s="330"/>
      <c r="Y121" s="331"/>
      <c r="Z121" s="331"/>
      <c r="AA121" s="332"/>
      <c r="AB121" s="234">
        <f>IF(OR(J121="Fail",ISBLANK(J121)),INDEX('Issue Code Table'!C:C,MATCH(N:N,'Issue Code Table'!A:A,0)),IF(M121="Critical",6,IF(M121="Significant",5,IF(M121="Moderate",3,2))))</f>
        <v>6</v>
      </c>
    </row>
    <row r="122" spans="1:33" ht="225" x14ac:dyDescent="0.25">
      <c r="A122" s="276" t="s">
        <v>1515</v>
      </c>
      <c r="B122" s="315" t="s">
        <v>206</v>
      </c>
      <c r="C122" s="316" t="s">
        <v>207</v>
      </c>
      <c r="D122" s="317" t="s">
        <v>492</v>
      </c>
      <c r="E122" s="316" t="s">
        <v>1516</v>
      </c>
      <c r="F122" s="278" t="s">
        <v>1064</v>
      </c>
      <c r="G122" s="316" t="s">
        <v>2737</v>
      </c>
      <c r="H122" s="316" t="s">
        <v>1517</v>
      </c>
      <c r="I122" s="318"/>
      <c r="J122" s="315"/>
      <c r="K122" s="318" t="s">
        <v>1518</v>
      </c>
      <c r="L122" s="315"/>
      <c r="M122" s="315" t="s">
        <v>129</v>
      </c>
      <c r="N122" s="315" t="s">
        <v>1039</v>
      </c>
      <c r="O122" s="319" t="s">
        <v>1040</v>
      </c>
      <c r="P122" s="320"/>
      <c r="Q122" s="318" t="s">
        <v>1068</v>
      </c>
      <c r="R122" s="318" t="s">
        <v>1069</v>
      </c>
      <c r="S122" s="318" t="s">
        <v>2603</v>
      </c>
      <c r="T122" s="318" t="s">
        <v>2604</v>
      </c>
      <c r="U122" s="318" t="s">
        <v>1070</v>
      </c>
      <c r="V122" s="318" t="s">
        <v>1519</v>
      </c>
      <c r="W122" s="318" t="s">
        <v>1520</v>
      </c>
      <c r="X122" s="321"/>
      <c r="Y122" s="322"/>
      <c r="Z122" s="322"/>
      <c r="AA122" s="323"/>
      <c r="AB122" s="245">
        <f>IF(OR(J122="Fail",ISBLANK(J122)),INDEX('Issue Code Table'!C:C,MATCH(N:N,'Issue Code Table'!A:A,0)),IF(M122="Critical",6,IF(M122="Significant",5,IF(M122="Moderate",3,2))))</f>
        <v>6</v>
      </c>
    </row>
    <row r="123" spans="1:33" ht="212.5" x14ac:dyDescent="0.35">
      <c r="A123" s="300" t="s">
        <v>1527</v>
      </c>
      <c r="B123" s="333" t="s">
        <v>736</v>
      </c>
      <c r="C123" s="334" t="s">
        <v>737</v>
      </c>
      <c r="D123" s="335" t="s">
        <v>492</v>
      </c>
      <c r="E123" s="335" t="s">
        <v>1081</v>
      </c>
      <c r="F123" s="301" t="s">
        <v>1081</v>
      </c>
      <c r="G123" s="334" t="s">
        <v>2738</v>
      </c>
      <c r="H123" s="334" t="s">
        <v>1528</v>
      </c>
      <c r="I123" s="336"/>
      <c r="J123" s="333"/>
      <c r="K123" s="336" t="s">
        <v>1529</v>
      </c>
      <c r="L123" s="333"/>
      <c r="M123" s="333" t="s">
        <v>129</v>
      </c>
      <c r="N123" s="333" t="s">
        <v>1085</v>
      </c>
      <c r="O123" s="337" t="s">
        <v>1086</v>
      </c>
      <c r="P123" s="338"/>
      <c r="Q123" s="336" t="s">
        <v>1068</v>
      </c>
      <c r="R123" s="336" t="s">
        <v>1087</v>
      </c>
      <c r="S123" s="336" t="s">
        <v>1088</v>
      </c>
      <c r="T123" s="336"/>
      <c r="U123" s="336" t="s">
        <v>1089</v>
      </c>
      <c r="V123" s="336" t="s">
        <v>1530</v>
      </c>
      <c r="W123" s="336" t="s">
        <v>1531</v>
      </c>
      <c r="X123" s="339"/>
      <c r="Y123" s="340"/>
      <c r="Z123" s="340"/>
      <c r="AA123" s="340"/>
      <c r="AB123" s="306">
        <f>IF(OR(J123="Fail",ISBLANK(J123)),INDEX('Issue Code Table'!C:C,MATCH(N:N,'Issue Code Table'!A:A,0)),IF(M123="Critical",6,IF(M123="Significant",5,IF(M123="Moderate",3,2))))</f>
        <v>5</v>
      </c>
    </row>
    <row r="124" spans="1:33" s="89" customFormat="1" x14ac:dyDescent="0.25">
      <c r="A124" s="169"/>
      <c r="B124" s="170" t="s">
        <v>558</v>
      </c>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81"/>
      <c r="Y124" s="81"/>
      <c r="Z124" s="81"/>
      <c r="AB124" s="169"/>
      <c r="AG124" s="80"/>
    </row>
    <row r="125" spans="1:33" hidden="1" x14ac:dyDescent="0.25">
      <c r="A125" s="85"/>
      <c r="B125" s="85"/>
      <c r="C125" s="86"/>
      <c r="D125" s="85"/>
      <c r="E125" s="85"/>
      <c r="F125" s="85"/>
      <c r="G125" s="85"/>
      <c r="H125" s="85"/>
      <c r="I125" s="85"/>
      <c r="J125" s="83"/>
      <c r="K125" s="85"/>
      <c r="L125" s="85"/>
      <c r="M125" s="83"/>
      <c r="N125" s="85"/>
      <c r="O125" s="85"/>
      <c r="P125" s="85"/>
      <c r="Q125" s="85"/>
      <c r="R125" s="85"/>
      <c r="S125" s="85"/>
      <c r="T125" s="85"/>
      <c r="U125" s="85"/>
      <c r="AA125" s="81"/>
    </row>
    <row r="126" spans="1:33" hidden="1" x14ac:dyDescent="0.25">
      <c r="A126" s="85"/>
      <c r="B126" s="85"/>
      <c r="C126" s="86"/>
      <c r="D126" s="85"/>
      <c r="E126" s="85"/>
      <c r="F126" s="85"/>
      <c r="G126" s="85"/>
      <c r="H126" s="85"/>
      <c r="I126" s="85"/>
      <c r="J126" s="83"/>
      <c r="K126" s="85"/>
      <c r="L126" s="85"/>
      <c r="M126" s="83"/>
      <c r="N126" s="85"/>
      <c r="O126" s="85"/>
      <c r="P126" s="85"/>
      <c r="Q126" s="85"/>
      <c r="R126" s="85"/>
      <c r="S126" s="85"/>
      <c r="T126" s="85"/>
      <c r="U126" s="85"/>
      <c r="AA126" s="81"/>
    </row>
    <row r="127" spans="1:33" hidden="1" x14ac:dyDescent="0.25">
      <c r="A127" s="85"/>
      <c r="B127" s="85"/>
      <c r="C127" s="86"/>
      <c r="D127" s="85"/>
      <c r="E127" s="85"/>
      <c r="F127" s="85"/>
      <c r="G127" s="80"/>
      <c r="H127" s="80"/>
      <c r="J127" s="83"/>
      <c r="K127" s="85"/>
      <c r="L127" s="85"/>
      <c r="M127" s="83"/>
      <c r="N127" s="85"/>
      <c r="O127" s="85"/>
      <c r="P127" s="85"/>
      <c r="Q127" s="85"/>
      <c r="R127" s="85"/>
      <c r="S127" s="85"/>
      <c r="T127" s="85"/>
      <c r="U127" s="85"/>
      <c r="AA127" s="81"/>
    </row>
    <row r="128" spans="1:33" hidden="1" x14ac:dyDescent="0.25">
      <c r="A128" s="85"/>
      <c r="B128" s="85"/>
      <c r="C128" s="86"/>
      <c r="D128" s="85"/>
      <c r="E128" s="85"/>
      <c r="F128" s="85"/>
      <c r="G128" s="80"/>
      <c r="H128" s="80" t="s">
        <v>51</v>
      </c>
      <c r="J128" s="87"/>
      <c r="K128" s="85"/>
      <c r="L128" s="85"/>
      <c r="M128" s="83"/>
      <c r="N128" s="85"/>
      <c r="O128" s="85"/>
      <c r="P128" s="85"/>
      <c r="Q128" s="85"/>
      <c r="R128" s="85"/>
      <c r="S128" s="85"/>
      <c r="T128" s="85"/>
      <c r="U128" s="85"/>
      <c r="AA128" s="81"/>
    </row>
    <row r="129" spans="5:9" hidden="1" x14ac:dyDescent="0.25">
      <c r="E129" s="84"/>
      <c r="G129" s="80"/>
      <c r="H129" s="80" t="s">
        <v>52</v>
      </c>
    </row>
    <row r="130" spans="5:9" hidden="1" x14ac:dyDescent="0.25">
      <c r="E130" s="84"/>
      <c r="G130" s="80"/>
      <c r="H130" s="80" t="s">
        <v>40</v>
      </c>
    </row>
    <row r="131" spans="5:9" hidden="1" x14ac:dyDescent="0.25">
      <c r="E131" s="84"/>
      <c r="G131" s="90"/>
      <c r="H131" s="80" t="s">
        <v>491</v>
      </c>
    </row>
    <row r="132" spans="5:9" hidden="1" x14ac:dyDescent="0.25">
      <c r="E132" s="84"/>
      <c r="G132" s="80"/>
      <c r="H132" s="80"/>
    </row>
    <row r="133" spans="5:9" hidden="1" x14ac:dyDescent="0.25">
      <c r="E133" s="84"/>
      <c r="G133" s="80"/>
      <c r="H133" s="80" t="s">
        <v>494</v>
      </c>
      <c r="I133" s="80"/>
    </row>
    <row r="134" spans="5:9" hidden="1" x14ac:dyDescent="0.25">
      <c r="E134" s="84"/>
      <c r="H134" s="80" t="s">
        <v>118</v>
      </c>
      <c r="I134" s="83"/>
    </row>
    <row r="135" spans="5:9" hidden="1" x14ac:dyDescent="0.25">
      <c r="E135" s="84"/>
      <c r="H135" s="80" t="s">
        <v>129</v>
      </c>
    </row>
    <row r="136" spans="5:9" hidden="1" x14ac:dyDescent="0.25">
      <c r="E136" s="84"/>
      <c r="H136" s="80" t="s">
        <v>227</v>
      </c>
    </row>
    <row r="137" spans="5:9" hidden="1" x14ac:dyDescent="0.25">
      <c r="E137" s="84"/>
      <c r="H137" s="80" t="s">
        <v>462</v>
      </c>
    </row>
    <row r="138" spans="5:9" hidden="1" x14ac:dyDescent="0.25">
      <c r="E138" s="84"/>
      <c r="H138" s="80"/>
    </row>
  </sheetData>
  <protectedRanges>
    <protectedRange password="E1A2" sqref="V2" name="Range1_6_1"/>
    <protectedRange password="E1A2" sqref="AB3:AB51" name="Range1_1_1"/>
    <protectedRange password="E1A2" sqref="N20" name="Range1_15"/>
    <protectedRange password="E1A2" sqref="N31" name="Range1_4"/>
    <protectedRange password="E1A2" sqref="X31" name="Range1_1_1_1"/>
    <protectedRange password="E1A2" sqref="P30 U32" name="Range1_13_2"/>
    <protectedRange password="E1A2" sqref="S30" name="Range1_1_1_5_1"/>
    <protectedRange password="E1A2" sqref="O25" name="Range1_7"/>
    <protectedRange password="E1A2" sqref="O23" name="Range1_10"/>
    <protectedRange password="E1A2" sqref="N23" name="Range1_3_2"/>
    <protectedRange password="E1A2" sqref="N47:O47 O50 N51:O51" name="Range1_2"/>
    <protectedRange password="E1A2" sqref="O5:O6" name="Range1_1_2"/>
    <protectedRange password="E1A2" sqref="O7" name="Range1_5"/>
    <protectedRange password="E1A2" sqref="N7" name="Range1_2_2"/>
    <protectedRange password="E1A2" sqref="M7" name="Range1_11_1"/>
    <protectedRange password="E1A2" sqref="N8:O8" name="Range1"/>
    <protectedRange password="E1A2" sqref="O9" name="Range1_6"/>
    <protectedRange password="E1A2" sqref="N9" name="Range1_11"/>
    <protectedRange password="E1A2" sqref="N11:O12" name="Range1_9"/>
    <protectedRange password="E1A2" sqref="N10" name="Range1_4_1"/>
  </protectedRanges>
  <autoFilter ref="A2:O124" xr:uid="{5AABA9E0-D4D6-4B3C-B0E3-AF79F3C87EEC}"/>
  <phoneticPr fontId="16" type="noConversion"/>
  <conditionalFormatting sqref="B6:C6">
    <cfRule type="expression" dxfId="37" priority="1">
      <formula>AND($J6="Fail", $M6="Critical")</formula>
    </cfRule>
  </conditionalFormatting>
  <conditionalFormatting sqref="E14:E15 L50:L51">
    <cfRule type="cellIs" dxfId="36" priority="20" stopIfTrue="1" operator="equal">
      <formula>"Pass"</formula>
    </cfRule>
    <cfRule type="cellIs" dxfId="35" priority="21" stopIfTrue="1" operator="equal">
      <formula>"Fail"</formula>
    </cfRule>
    <cfRule type="cellIs" dxfId="34" priority="22" stopIfTrue="1" operator="equal">
      <formula>"Info"</formula>
    </cfRule>
  </conditionalFormatting>
  <conditionalFormatting sqref="E17">
    <cfRule type="cellIs" dxfId="33" priority="26" stopIfTrue="1" operator="equal">
      <formula>"Pass"</formula>
    </cfRule>
    <cfRule type="cellIs" dxfId="32" priority="27" stopIfTrue="1" operator="equal">
      <formula>"Fail"</formula>
    </cfRule>
    <cfRule type="cellIs" dxfId="31" priority="28" stopIfTrue="1" operator="equal">
      <formula>"Info"</formula>
    </cfRule>
  </conditionalFormatting>
  <conditionalFormatting sqref="E19:E20">
    <cfRule type="cellIs" dxfId="30" priority="14" stopIfTrue="1" operator="equal">
      <formula>"Pass"</formula>
    </cfRule>
    <cfRule type="cellIs" dxfId="29" priority="15" stopIfTrue="1" operator="equal">
      <formula>"Fail"</formula>
    </cfRule>
    <cfRule type="cellIs" dxfId="28" priority="16" stopIfTrue="1" operator="equal">
      <formula>"Info"</formula>
    </cfRule>
  </conditionalFormatting>
  <conditionalFormatting sqref="E30">
    <cfRule type="cellIs" dxfId="27" priority="8" stopIfTrue="1" operator="equal">
      <formula>"Pass"</formula>
    </cfRule>
    <cfRule type="cellIs" dxfId="26" priority="9" stopIfTrue="1" operator="equal">
      <formula>"Fail"</formula>
    </cfRule>
    <cfRule type="cellIs" dxfId="25" priority="10" stopIfTrue="1" operator="equal">
      <formula>"Info"</formula>
    </cfRule>
  </conditionalFormatting>
  <conditionalFormatting sqref="E38">
    <cfRule type="cellIs" dxfId="24" priority="23" stopIfTrue="1" operator="equal">
      <formula>"Pass"</formula>
    </cfRule>
    <cfRule type="cellIs" dxfId="23" priority="24" stopIfTrue="1" operator="equal">
      <formula>"Fail"</formula>
    </cfRule>
    <cfRule type="cellIs" dxfId="22" priority="25" stopIfTrue="1" operator="equal">
      <formula>"Info"</formula>
    </cfRule>
  </conditionalFormatting>
  <conditionalFormatting sqref="J4:J123 K13:K51 E49:E51">
    <cfRule type="cellIs" dxfId="21" priority="35" operator="equal">
      <formula>"Fail"</formula>
    </cfRule>
    <cfRule type="cellIs" dxfId="20" priority="36" operator="equal">
      <formula>"Pass"</formula>
    </cfRule>
    <cfRule type="cellIs" dxfId="19" priority="37" operator="equal">
      <formula>"Info"</formula>
    </cfRule>
  </conditionalFormatting>
  <conditionalFormatting sqref="J3:K3">
    <cfRule type="cellIs" dxfId="18" priority="5" operator="equal">
      <formula>"Fail"</formula>
    </cfRule>
    <cfRule type="cellIs" dxfId="17" priority="6" operator="equal">
      <formula>"Pass"</formula>
    </cfRule>
    <cfRule type="cellIs" dxfId="16" priority="7" operator="equal">
      <formula>"Info"</formula>
    </cfRule>
  </conditionalFormatting>
  <conditionalFormatting sqref="L13:L15 L36 L38">
    <cfRule type="cellIs" dxfId="15" priority="32" stopIfTrue="1" operator="equal">
      <formula>"Pass"</formula>
    </cfRule>
    <cfRule type="cellIs" dxfId="14" priority="33" stopIfTrue="1" operator="equal">
      <formula>"Fail"</formula>
    </cfRule>
    <cfRule type="cellIs" dxfId="13" priority="34" stopIfTrue="1" operator="equal">
      <formula>"Info"</formula>
    </cfRule>
  </conditionalFormatting>
  <conditionalFormatting sqref="L20:L21">
    <cfRule type="cellIs" dxfId="12" priority="17" stopIfTrue="1" operator="equal">
      <formula>"Pass"</formula>
    </cfRule>
    <cfRule type="cellIs" dxfId="11" priority="18" stopIfTrue="1" operator="equal">
      <formula>"Fail"</formula>
    </cfRule>
    <cfRule type="cellIs" dxfId="10" priority="19" stopIfTrue="1" operator="equal">
      <formula>"Info"</formula>
    </cfRule>
  </conditionalFormatting>
  <conditionalFormatting sqref="L30:L31">
    <cfRule type="cellIs" dxfId="9" priority="11" stopIfTrue="1" operator="equal">
      <formula>"Pass"</formula>
    </cfRule>
    <cfRule type="cellIs" dxfId="8" priority="12" stopIfTrue="1" operator="equal">
      <formula>"Fail"</formula>
    </cfRule>
    <cfRule type="cellIs" dxfId="7" priority="13" stopIfTrue="1" operator="equal">
      <formula>"Info"</formula>
    </cfRule>
  </conditionalFormatting>
  <conditionalFormatting sqref="L41">
    <cfRule type="cellIs" dxfId="6" priority="29" stopIfTrue="1" operator="equal">
      <formula>"Pass"</formula>
    </cfRule>
    <cfRule type="cellIs" dxfId="5" priority="30" stopIfTrue="1" operator="equal">
      <formula>"Fail"</formula>
    </cfRule>
    <cfRule type="cellIs" dxfId="4" priority="31" stopIfTrue="1" operator="equal">
      <formula>"Info"</formula>
    </cfRule>
  </conditionalFormatting>
  <conditionalFormatting sqref="L45">
    <cfRule type="cellIs" dxfId="3" priority="2" stopIfTrue="1" operator="equal">
      <formula>"Pass"</formula>
    </cfRule>
    <cfRule type="cellIs" dxfId="2" priority="3" stopIfTrue="1" operator="equal">
      <formula>"Fail"</formula>
    </cfRule>
    <cfRule type="cellIs" dxfId="1" priority="4" stopIfTrue="1" operator="equal">
      <formula>"Info"</formula>
    </cfRule>
  </conditionalFormatting>
  <conditionalFormatting sqref="N3:N123">
    <cfRule type="expression" dxfId="0" priority="38" stopIfTrue="1">
      <formula>ISERROR(AB3)</formula>
    </cfRule>
  </conditionalFormatting>
  <dataValidations count="3">
    <dataValidation type="list" allowBlank="1" showInputMessage="1" showErrorMessage="1" sqref="WVS983098:WVS983163 J65594:J65659 JG65594:JG65659 TC65594:TC65659 ACY65594:ACY65659 AMU65594:AMU65659 AWQ65594:AWQ65659 BGM65594:BGM65659 BQI65594:BQI65659 CAE65594:CAE65659 CKA65594:CKA65659 CTW65594:CTW65659 DDS65594:DDS65659 DNO65594:DNO65659 DXK65594:DXK65659 EHG65594:EHG65659 ERC65594:ERC65659 FAY65594:FAY65659 FKU65594:FKU65659 FUQ65594:FUQ65659 GEM65594:GEM65659 GOI65594:GOI65659 GYE65594:GYE65659 HIA65594:HIA65659 HRW65594:HRW65659 IBS65594:IBS65659 ILO65594:ILO65659 IVK65594:IVK65659 JFG65594:JFG65659 JPC65594:JPC65659 JYY65594:JYY65659 KIU65594:KIU65659 KSQ65594:KSQ65659 LCM65594:LCM65659 LMI65594:LMI65659 LWE65594:LWE65659 MGA65594:MGA65659 MPW65594:MPW65659 MZS65594:MZS65659 NJO65594:NJO65659 NTK65594:NTK65659 ODG65594:ODG65659 ONC65594:ONC65659 OWY65594:OWY65659 PGU65594:PGU65659 PQQ65594:PQQ65659 QAM65594:QAM65659 QKI65594:QKI65659 QUE65594:QUE65659 REA65594:REA65659 RNW65594:RNW65659 RXS65594:RXS65659 SHO65594:SHO65659 SRK65594:SRK65659 TBG65594:TBG65659 TLC65594:TLC65659 TUY65594:TUY65659 UEU65594:UEU65659 UOQ65594:UOQ65659 UYM65594:UYM65659 VII65594:VII65659 VSE65594:VSE65659 WCA65594:WCA65659 WLW65594:WLW65659 WVS65594:WVS65659 J131130:J131195 JG131130:JG131195 TC131130:TC131195 ACY131130:ACY131195 AMU131130:AMU131195 AWQ131130:AWQ131195 BGM131130:BGM131195 BQI131130:BQI131195 CAE131130:CAE131195 CKA131130:CKA131195 CTW131130:CTW131195 DDS131130:DDS131195 DNO131130:DNO131195 DXK131130:DXK131195 EHG131130:EHG131195 ERC131130:ERC131195 FAY131130:FAY131195 FKU131130:FKU131195 FUQ131130:FUQ131195 GEM131130:GEM131195 GOI131130:GOI131195 GYE131130:GYE131195 HIA131130:HIA131195 HRW131130:HRW131195 IBS131130:IBS131195 ILO131130:ILO131195 IVK131130:IVK131195 JFG131130:JFG131195 JPC131130:JPC131195 JYY131130:JYY131195 KIU131130:KIU131195 KSQ131130:KSQ131195 LCM131130:LCM131195 LMI131130:LMI131195 LWE131130:LWE131195 MGA131130:MGA131195 MPW131130:MPW131195 MZS131130:MZS131195 NJO131130:NJO131195 NTK131130:NTK131195 ODG131130:ODG131195 ONC131130:ONC131195 OWY131130:OWY131195 PGU131130:PGU131195 PQQ131130:PQQ131195 QAM131130:QAM131195 QKI131130:QKI131195 QUE131130:QUE131195 REA131130:REA131195 RNW131130:RNW131195 RXS131130:RXS131195 SHO131130:SHO131195 SRK131130:SRK131195 TBG131130:TBG131195 TLC131130:TLC131195 TUY131130:TUY131195 UEU131130:UEU131195 UOQ131130:UOQ131195 UYM131130:UYM131195 VII131130:VII131195 VSE131130:VSE131195 WCA131130:WCA131195 WLW131130:WLW131195 WVS131130:WVS131195 J196666:J196731 JG196666:JG196731 TC196666:TC196731 ACY196666:ACY196731 AMU196666:AMU196731 AWQ196666:AWQ196731 BGM196666:BGM196731 BQI196666:BQI196731 CAE196666:CAE196731 CKA196666:CKA196731 CTW196666:CTW196731 DDS196666:DDS196731 DNO196666:DNO196731 DXK196666:DXK196731 EHG196666:EHG196731 ERC196666:ERC196731 FAY196666:FAY196731 FKU196666:FKU196731 FUQ196666:FUQ196731 GEM196666:GEM196731 GOI196666:GOI196731 GYE196666:GYE196731 HIA196666:HIA196731 HRW196666:HRW196731 IBS196666:IBS196731 ILO196666:ILO196731 IVK196666:IVK196731 JFG196666:JFG196731 JPC196666:JPC196731 JYY196666:JYY196731 KIU196666:KIU196731 KSQ196666:KSQ196731 LCM196666:LCM196731 LMI196666:LMI196731 LWE196666:LWE196731 MGA196666:MGA196731 MPW196666:MPW196731 MZS196666:MZS196731 NJO196666:NJO196731 NTK196666:NTK196731 ODG196666:ODG196731 ONC196666:ONC196731 OWY196666:OWY196731 PGU196666:PGU196731 PQQ196666:PQQ196731 QAM196666:QAM196731 QKI196666:QKI196731 QUE196666:QUE196731 REA196666:REA196731 RNW196666:RNW196731 RXS196666:RXS196731 SHO196666:SHO196731 SRK196666:SRK196731 TBG196666:TBG196731 TLC196666:TLC196731 TUY196666:TUY196731 UEU196666:UEU196731 UOQ196666:UOQ196731 UYM196666:UYM196731 VII196666:VII196731 VSE196666:VSE196731 WCA196666:WCA196731 WLW196666:WLW196731 WVS196666:WVS196731 J262202:J262267 JG262202:JG262267 TC262202:TC262267 ACY262202:ACY262267 AMU262202:AMU262267 AWQ262202:AWQ262267 BGM262202:BGM262267 BQI262202:BQI262267 CAE262202:CAE262267 CKA262202:CKA262267 CTW262202:CTW262267 DDS262202:DDS262267 DNO262202:DNO262267 DXK262202:DXK262267 EHG262202:EHG262267 ERC262202:ERC262267 FAY262202:FAY262267 FKU262202:FKU262267 FUQ262202:FUQ262267 GEM262202:GEM262267 GOI262202:GOI262267 GYE262202:GYE262267 HIA262202:HIA262267 HRW262202:HRW262267 IBS262202:IBS262267 ILO262202:ILO262267 IVK262202:IVK262267 JFG262202:JFG262267 JPC262202:JPC262267 JYY262202:JYY262267 KIU262202:KIU262267 KSQ262202:KSQ262267 LCM262202:LCM262267 LMI262202:LMI262267 LWE262202:LWE262267 MGA262202:MGA262267 MPW262202:MPW262267 MZS262202:MZS262267 NJO262202:NJO262267 NTK262202:NTK262267 ODG262202:ODG262267 ONC262202:ONC262267 OWY262202:OWY262267 PGU262202:PGU262267 PQQ262202:PQQ262267 QAM262202:QAM262267 QKI262202:QKI262267 QUE262202:QUE262267 REA262202:REA262267 RNW262202:RNW262267 RXS262202:RXS262267 SHO262202:SHO262267 SRK262202:SRK262267 TBG262202:TBG262267 TLC262202:TLC262267 TUY262202:TUY262267 UEU262202:UEU262267 UOQ262202:UOQ262267 UYM262202:UYM262267 VII262202:VII262267 VSE262202:VSE262267 WCA262202:WCA262267 WLW262202:WLW262267 WVS262202:WVS262267 J327738:J327803 JG327738:JG327803 TC327738:TC327803 ACY327738:ACY327803 AMU327738:AMU327803 AWQ327738:AWQ327803 BGM327738:BGM327803 BQI327738:BQI327803 CAE327738:CAE327803 CKA327738:CKA327803 CTW327738:CTW327803 DDS327738:DDS327803 DNO327738:DNO327803 DXK327738:DXK327803 EHG327738:EHG327803 ERC327738:ERC327803 FAY327738:FAY327803 FKU327738:FKU327803 FUQ327738:FUQ327803 GEM327738:GEM327803 GOI327738:GOI327803 GYE327738:GYE327803 HIA327738:HIA327803 HRW327738:HRW327803 IBS327738:IBS327803 ILO327738:ILO327803 IVK327738:IVK327803 JFG327738:JFG327803 JPC327738:JPC327803 JYY327738:JYY327803 KIU327738:KIU327803 KSQ327738:KSQ327803 LCM327738:LCM327803 LMI327738:LMI327803 LWE327738:LWE327803 MGA327738:MGA327803 MPW327738:MPW327803 MZS327738:MZS327803 NJO327738:NJO327803 NTK327738:NTK327803 ODG327738:ODG327803 ONC327738:ONC327803 OWY327738:OWY327803 PGU327738:PGU327803 PQQ327738:PQQ327803 QAM327738:QAM327803 QKI327738:QKI327803 QUE327738:QUE327803 REA327738:REA327803 RNW327738:RNW327803 RXS327738:RXS327803 SHO327738:SHO327803 SRK327738:SRK327803 TBG327738:TBG327803 TLC327738:TLC327803 TUY327738:TUY327803 UEU327738:UEU327803 UOQ327738:UOQ327803 UYM327738:UYM327803 VII327738:VII327803 VSE327738:VSE327803 WCA327738:WCA327803 WLW327738:WLW327803 WVS327738:WVS327803 J393274:J393339 JG393274:JG393339 TC393274:TC393339 ACY393274:ACY393339 AMU393274:AMU393339 AWQ393274:AWQ393339 BGM393274:BGM393339 BQI393274:BQI393339 CAE393274:CAE393339 CKA393274:CKA393339 CTW393274:CTW393339 DDS393274:DDS393339 DNO393274:DNO393339 DXK393274:DXK393339 EHG393274:EHG393339 ERC393274:ERC393339 FAY393274:FAY393339 FKU393274:FKU393339 FUQ393274:FUQ393339 GEM393274:GEM393339 GOI393274:GOI393339 GYE393274:GYE393339 HIA393274:HIA393339 HRW393274:HRW393339 IBS393274:IBS393339 ILO393274:ILO393339 IVK393274:IVK393339 JFG393274:JFG393339 JPC393274:JPC393339 JYY393274:JYY393339 KIU393274:KIU393339 KSQ393274:KSQ393339 LCM393274:LCM393339 LMI393274:LMI393339 LWE393274:LWE393339 MGA393274:MGA393339 MPW393274:MPW393339 MZS393274:MZS393339 NJO393274:NJO393339 NTK393274:NTK393339 ODG393274:ODG393339 ONC393274:ONC393339 OWY393274:OWY393339 PGU393274:PGU393339 PQQ393274:PQQ393339 QAM393274:QAM393339 QKI393274:QKI393339 QUE393274:QUE393339 REA393274:REA393339 RNW393274:RNW393339 RXS393274:RXS393339 SHO393274:SHO393339 SRK393274:SRK393339 TBG393274:TBG393339 TLC393274:TLC393339 TUY393274:TUY393339 UEU393274:UEU393339 UOQ393274:UOQ393339 UYM393274:UYM393339 VII393274:VII393339 VSE393274:VSE393339 WCA393274:WCA393339 WLW393274:WLW393339 WVS393274:WVS393339 J458810:J458875 JG458810:JG458875 TC458810:TC458875 ACY458810:ACY458875 AMU458810:AMU458875 AWQ458810:AWQ458875 BGM458810:BGM458875 BQI458810:BQI458875 CAE458810:CAE458875 CKA458810:CKA458875 CTW458810:CTW458875 DDS458810:DDS458875 DNO458810:DNO458875 DXK458810:DXK458875 EHG458810:EHG458875 ERC458810:ERC458875 FAY458810:FAY458875 FKU458810:FKU458875 FUQ458810:FUQ458875 GEM458810:GEM458875 GOI458810:GOI458875 GYE458810:GYE458875 HIA458810:HIA458875 HRW458810:HRW458875 IBS458810:IBS458875 ILO458810:ILO458875 IVK458810:IVK458875 JFG458810:JFG458875 JPC458810:JPC458875 JYY458810:JYY458875 KIU458810:KIU458875 KSQ458810:KSQ458875 LCM458810:LCM458875 LMI458810:LMI458875 LWE458810:LWE458875 MGA458810:MGA458875 MPW458810:MPW458875 MZS458810:MZS458875 NJO458810:NJO458875 NTK458810:NTK458875 ODG458810:ODG458875 ONC458810:ONC458875 OWY458810:OWY458875 PGU458810:PGU458875 PQQ458810:PQQ458875 QAM458810:QAM458875 QKI458810:QKI458875 QUE458810:QUE458875 REA458810:REA458875 RNW458810:RNW458875 RXS458810:RXS458875 SHO458810:SHO458875 SRK458810:SRK458875 TBG458810:TBG458875 TLC458810:TLC458875 TUY458810:TUY458875 UEU458810:UEU458875 UOQ458810:UOQ458875 UYM458810:UYM458875 VII458810:VII458875 VSE458810:VSE458875 WCA458810:WCA458875 WLW458810:WLW458875 WVS458810:WVS458875 J524346:J524411 JG524346:JG524411 TC524346:TC524411 ACY524346:ACY524411 AMU524346:AMU524411 AWQ524346:AWQ524411 BGM524346:BGM524411 BQI524346:BQI524411 CAE524346:CAE524411 CKA524346:CKA524411 CTW524346:CTW524411 DDS524346:DDS524411 DNO524346:DNO524411 DXK524346:DXK524411 EHG524346:EHG524411 ERC524346:ERC524411 FAY524346:FAY524411 FKU524346:FKU524411 FUQ524346:FUQ524411 GEM524346:GEM524411 GOI524346:GOI524411 GYE524346:GYE524411 HIA524346:HIA524411 HRW524346:HRW524411 IBS524346:IBS524411 ILO524346:ILO524411 IVK524346:IVK524411 JFG524346:JFG524411 JPC524346:JPC524411 JYY524346:JYY524411 KIU524346:KIU524411 KSQ524346:KSQ524411 LCM524346:LCM524411 LMI524346:LMI524411 LWE524346:LWE524411 MGA524346:MGA524411 MPW524346:MPW524411 MZS524346:MZS524411 NJO524346:NJO524411 NTK524346:NTK524411 ODG524346:ODG524411 ONC524346:ONC524411 OWY524346:OWY524411 PGU524346:PGU524411 PQQ524346:PQQ524411 QAM524346:QAM524411 QKI524346:QKI524411 QUE524346:QUE524411 REA524346:REA524411 RNW524346:RNW524411 RXS524346:RXS524411 SHO524346:SHO524411 SRK524346:SRK524411 TBG524346:TBG524411 TLC524346:TLC524411 TUY524346:TUY524411 UEU524346:UEU524411 UOQ524346:UOQ524411 UYM524346:UYM524411 VII524346:VII524411 VSE524346:VSE524411 WCA524346:WCA524411 WLW524346:WLW524411 WVS524346:WVS524411 J589882:J589947 JG589882:JG589947 TC589882:TC589947 ACY589882:ACY589947 AMU589882:AMU589947 AWQ589882:AWQ589947 BGM589882:BGM589947 BQI589882:BQI589947 CAE589882:CAE589947 CKA589882:CKA589947 CTW589882:CTW589947 DDS589882:DDS589947 DNO589882:DNO589947 DXK589882:DXK589947 EHG589882:EHG589947 ERC589882:ERC589947 FAY589882:FAY589947 FKU589882:FKU589947 FUQ589882:FUQ589947 GEM589882:GEM589947 GOI589882:GOI589947 GYE589882:GYE589947 HIA589882:HIA589947 HRW589882:HRW589947 IBS589882:IBS589947 ILO589882:ILO589947 IVK589882:IVK589947 JFG589882:JFG589947 JPC589882:JPC589947 JYY589882:JYY589947 KIU589882:KIU589947 KSQ589882:KSQ589947 LCM589882:LCM589947 LMI589882:LMI589947 LWE589882:LWE589947 MGA589882:MGA589947 MPW589882:MPW589947 MZS589882:MZS589947 NJO589882:NJO589947 NTK589882:NTK589947 ODG589882:ODG589947 ONC589882:ONC589947 OWY589882:OWY589947 PGU589882:PGU589947 PQQ589882:PQQ589947 QAM589882:QAM589947 QKI589882:QKI589947 QUE589882:QUE589947 REA589882:REA589947 RNW589882:RNW589947 RXS589882:RXS589947 SHO589882:SHO589947 SRK589882:SRK589947 TBG589882:TBG589947 TLC589882:TLC589947 TUY589882:TUY589947 UEU589882:UEU589947 UOQ589882:UOQ589947 UYM589882:UYM589947 VII589882:VII589947 VSE589882:VSE589947 WCA589882:WCA589947 WLW589882:WLW589947 WVS589882:WVS589947 J655418:J655483 JG655418:JG655483 TC655418:TC655483 ACY655418:ACY655483 AMU655418:AMU655483 AWQ655418:AWQ655483 BGM655418:BGM655483 BQI655418:BQI655483 CAE655418:CAE655483 CKA655418:CKA655483 CTW655418:CTW655483 DDS655418:DDS655483 DNO655418:DNO655483 DXK655418:DXK655483 EHG655418:EHG655483 ERC655418:ERC655483 FAY655418:FAY655483 FKU655418:FKU655483 FUQ655418:FUQ655483 GEM655418:GEM655483 GOI655418:GOI655483 GYE655418:GYE655483 HIA655418:HIA655483 HRW655418:HRW655483 IBS655418:IBS655483 ILO655418:ILO655483 IVK655418:IVK655483 JFG655418:JFG655483 JPC655418:JPC655483 JYY655418:JYY655483 KIU655418:KIU655483 KSQ655418:KSQ655483 LCM655418:LCM655483 LMI655418:LMI655483 LWE655418:LWE655483 MGA655418:MGA655483 MPW655418:MPW655483 MZS655418:MZS655483 NJO655418:NJO655483 NTK655418:NTK655483 ODG655418:ODG655483 ONC655418:ONC655483 OWY655418:OWY655483 PGU655418:PGU655483 PQQ655418:PQQ655483 QAM655418:QAM655483 QKI655418:QKI655483 QUE655418:QUE655483 REA655418:REA655483 RNW655418:RNW655483 RXS655418:RXS655483 SHO655418:SHO655483 SRK655418:SRK655483 TBG655418:TBG655483 TLC655418:TLC655483 TUY655418:TUY655483 UEU655418:UEU655483 UOQ655418:UOQ655483 UYM655418:UYM655483 VII655418:VII655483 VSE655418:VSE655483 WCA655418:WCA655483 WLW655418:WLW655483 WVS655418:WVS655483 J720954:J721019 JG720954:JG721019 TC720954:TC721019 ACY720954:ACY721019 AMU720954:AMU721019 AWQ720954:AWQ721019 BGM720954:BGM721019 BQI720954:BQI721019 CAE720954:CAE721019 CKA720954:CKA721019 CTW720954:CTW721019 DDS720954:DDS721019 DNO720954:DNO721019 DXK720954:DXK721019 EHG720954:EHG721019 ERC720954:ERC721019 FAY720954:FAY721019 FKU720954:FKU721019 FUQ720954:FUQ721019 GEM720954:GEM721019 GOI720954:GOI721019 GYE720954:GYE721019 HIA720954:HIA721019 HRW720954:HRW721019 IBS720954:IBS721019 ILO720954:ILO721019 IVK720954:IVK721019 JFG720954:JFG721019 JPC720954:JPC721019 JYY720954:JYY721019 KIU720954:KIU721019 KSQ720954:KSQ721019 LCM720954:LCM721019 LMI720954:LMI721019 LWE720954:LWE721019 MGA720954:MGA721019 MPW720954:MPW721019 MZS720954:MZS721019 NJO720954:NJO721019 NTK720954:NTK721019 ODG720954:ODG721019 ONC720954:ONC721019 OWY720954:OWY721019 PGU720954:PGU721019 PQQ720954:PQQ721019 QAM720954:QAM721019 QKI720954:QKI721019 QUE720954:QUE721019 REA720954:REA721019 RNW720954:RNW721019 RXS720954:RXS721019 SHO720954:SHO721019 SRK720954:SRK721019 TBG720954:TBG721019 TLC720954:TLC721019 TUY720954:TUY721019 UEU720954:UEU721019 UOQ720954:UOQ721019 UYM720954:UYM721019 VII720954:VII721019 VSE720954:VSE721019 WCA720954:WCA721019 WLW720954:WLW721019 WVS720954:WVS721019 J786490:J786555 JG786490:JG786555 TC786490:TC786555 ACY786490:ACY786555 AMU786490:AMU786555 AWQ786490:AWQ786555 BGM786490:BGM786555 BQI786490:BQI786555 CAE786490:CAE786555 CKA786490:CKA786555 CTW786490:CTW786555 DDS786490:DDS786555 DNO786490:DNO786555 DXK786490:DXK786555 EHG786490:EHG786555 ERC786490:ERC786555 FAY786490:FAY786555 FKU786490:FKU786555 FUQ786490:FUQ786555 GEM786490:GEM786555 GOI786490:GOI786555 GYE786490:GYE786555 HIA786490:HIA786555 HRW786490:HRW786555 IBS786490:IBS786555 ILO786490:ILO786555 IVK786490:IVK786555 JFG786490:JFG786555 JPC786490:JPC786555 JYY786490:JYY786555 KIU786490:KIU786555 KSQ786490:KSQ786555 LCM786490:LCM786555 LMI786490:LMI786555 LWE786490:LWE786555 MGA786490:MGA786555 MPW786490:MPW786555 MZS786490:MZS786555 NJO786490:NJO786555 NTK786490:NTK786555 ODG786490:ODG786555 ONC786490:ONC786555 OWY786490:OWY786555 PGU786490:PGU786555 PQQ786490:PQQ786555 QAM786490:QAM786555 QKI786490:QKI786555 QUE786490:QUE786555 REA786490:REA786555 RNW786490:RNW786555 RXS786490:RXS786555 SHO786490:SHO786555 SRK786490:SRK786555 TBG786490:TBG786555 TLC786490:TLC786555 TUY786490:TUY786555 UEU786490:UEU786555 UOQ786490:UOQ786555 UYM786490:UYM786555 VII786490:VII786555 VSE786490:VSE786555 WCA786490:WCA786555 WLW786490:WLW786555 WVS786490:WVS786555 J852026:J852091 JG852026:JG852091 TC852026:TC852091 ACY852026:ACY852091 AMU852026:AMU852091 AWQ852026:AWQ852091 BGM852026:BGM852091 BQI852026:BQI852091 CAE852026:CAE852091 CKA852026:CKA852091 CTW852026:CTW852091 DDS852026:DDS852091 DNO852026:DNO852091 DXK852026:DXK852091 EHG852026:EHG852091 ERC852026:ERC852091 FAY852026:FAY852091 FKU852026:FKU852091 FUQ852026:FUQ852091 GEM852026:GEM852091 GOI852026:GOI852091 GYE852026:GYE852091 HIA852026:HIA852091 HRW852026:HRW852091 IBS852026:IBS852091 ILO852026:ILO852091 IVK852026:IVK852091 JFG852026:JFG852091 JPC852026:JPC852091 JYY852026:JYY852091 KIU852026:KIU852091 KSQ852026:KSQ852091 LCM852026:LCM852091 LMI852026:LMI852091 LWE852026:LWE852091 MGA852026:MGA852091 MPW852026:MPW852091 MZS852026:MZS852091 NJO852026:NJO852091 NTK852026:NTK852091 ODG852026:ODG852091 ONC852026:ONC852091 OWY852026:OWY852091 PGU852026:PGU852091 PQQ852026:PQQ852091 QAM852026:QAM852091 QKI852026:QKI852091 QUE852026:QUE852091 REA852026:REA852091 RNW852026:RNW852091 RXS852026:RXS852091 SHO852026:SHO852091 SRK852026:SRK852091 TBG852026:TBG852091 TLC852026:TLC852091 TUY852026:TUY852091 UEU852026:UEU852091 UOQ852026:UOQ852091 UYM852026:UYM852091 VII852026:VII852091 VSE852026:VSE852091 WCA852026:WCA852091 WLW852026:WLW852091 WVS852026:WVS852091 J917562:J917627 JG917562:JG917627 TC917562:TC917627 ACY917562:ACY917627 AMU917562:AMU917627 AWQ917562:AWQ917627 BGM917562:BGM917627 BQI917562:BQI917627 CAE917562:CAE917627 CKA917562:CKA917627 CTW917562:CTW917627 DDS917562:DDS917627 DNO917562:DNO917627 DXK917562:DXK917627 EHG917562:EHG917627 ERC917562:ERC917627 FAY917562:FAY917627 FKU917562:FKU917627 FUQ917562:FUQ917627 GEM917562:GEM917627 GOI917562:GOI917627 GYE917562:GYE917627 HIA917562:HIA917627 HRW917562:HRW917627 IBS917562:IBS917627 ILO917562:ILO917627 IVK917562:IVK917627 JFG917562:JFG917627 JPC917562:JPC917627 JYY917562:JYY917627 KIU917562:KIU917627 KSQ917562:KSQ917627 LCM917562:LCM917627 LMI917562:LMI917627 LWE917562:LWE917627 MGA917562:MGA917627 MPW917562:MPW917627 MZS917562:MZS917627 NJO917562:NJO917627 NTK917562:NTK917627 ODG917562:ODG917627 ONC917562:ONC917627 OWY917562:OWY917627 PGU917562:PGU917627 PQQ917562:PQQ917627 QAM917562:QAM917627 QKI917562:QKI917627 QUE917562:QUE917627 REA917562:REA917627 RNW917562:RNW917627 RXS917562:RXS917627 SHO917562:SHO917627 SRK917562:SRK917627 TBG917562:TBG917627 TLC917562:TLC917627 TUY917562:TUY917627 UEU917562:UEU917627 UOQ917562:UOQ917627 UYM917562:UYM917627 VII917562:VII917627 VSE917562:VSE917627 WCA917562:WCA917627 WLW917562:WLW917627 WVS917562:WVS917627 J983098:J983163 JG983098:JG983163 TC983098:TC983163 ACY983098:ACY983163 AMU983098:AMU983163 AWQ983098:AWQ983163 BGM983098:BGM983163 BQI983098:BQI983163 CAE983098:CAE983163 CKA983098:CKA983163 CTW983098:CTW983163 DDS983098:DDS983163 DNO983098:DNO983163 DXK983098:DXK983163 EHG983098:EHG983163 ERC983098:ERC983163 FAY983098:FAY983163 FKU983098:FKU983163 FUQ983098:FUQ983163 GEM983098:GEM983163 GOI983098:GOI983163 GYE983098:GYE983163 HIA983098:HIA983163 HRW983098:HRW983163 IBS983098:IBS983163 ILO983098:ILO983163 IVK983098:IVK983163 JFG983098:JFG983163 JPC983098:JPC983163 JYY983098:JYY983163 KIU983098:KIU983163 KSQ983098:KSQ983163 LCM983098:LCM983163 LMI983098:LMI983163 LWE983098:LWE983163 MGA983098:MGA983163 MPW983098:MPW983163 MZS983098:MZS983163 NJO983098:NJO983163 NTK983098:NTK983163 ODG983098:ODG983163 ONC983098:ONC983163 OWY983098:OWY983163 PGU983098:PGU983163 PQQ983098:PQQ983163 QAM983098:QAM983163 QKI983098:QKI983163 QUE983098:QUE983163 REA983098:REA983163 RNW983098:RNW983163 RXS983098:RXS983163 SHO983098:SHO983163 SRK983098:SRK983163 TBG983098:TBG983163 TLC983098:TLC983163 TUY983098:TUY983163 UEU983098:UEU983163 UOQ983098:UOQ983163 UYM983098:UYM983163 VII983098:VII983163 VSE983098:VSE983163 WCA983098:WCA983163 WLW983098:WLW983163 JG52:JG123 WVS52:WVS123 WLW52:WLW123 WCA52:WCA123 VSE52:VSE123 VII52:VII123 UYM52:UYM123 UOQ52:UOQ123 UEU52:UEU123 TUY52:TUY123 TLC52:TLC123 TBG52:TBG123 SRK52:SRK123 SHO52:SHO123 RXS52:RXS123 RNW52:RNW123 REA52:REA123 QUE52:QUE123 QKI52:QKI123 QAM52:QAM123 PQQ52:PQQ123 PGU52:PGU123 OWY52:OWY123 ONC52:ONC123 ODG52:ODG123 NTK52:NTK123 NJO52:NJO123 MZS52:MZS123 MPW52:MPW123 MGA52:MGA123 LWE52:LWE123 LMI52:LMI123 LCM52:LCM123 KSQ52:KSQ123 KIU52:KIU123 JYY52:JYY123 JPC52:JPC123 JFG52:JFG123 IVK52:IVK123 ILO52:ILO123 IBS52:IBS123 HRW52:HRW123 HIA52:HIA123 GYE52:GYE123 GOI52:GOI123 GEM52:GEM123 FUQ52:FUQ123 FKU52:FKU123 FAY52:FAY123 ERC52:ERC123 EHG52:EHG123 DXK52:DXK123 DNO52:DNO123 DDS52:DDS123 CTW52:CTW123 CKA52:CKA123 CAE52:CAE123 BQI52:BQI123 BGM52:BGM123 AWQ52:AWQ123 AMU52:AMU123 ACY52:ACY123 TC52:TC123 J3:J123" xr:uid="{F242B8E0-E875-4BC8-844B-DEAD9F876B8A}">
      <formula1>$H$128:$H$131</formula1>
    </dataValidation>
    <dataValidation type="list" allowBlank="1" showInputMessage="1" showErrorMessage="1" sqref="M65594:M65659 JJ65594:JJ65659 TF65594:TF65659 ADB65594:ADB65659 AMX65594:AMX65659 AWT65594:AWT65659 BGP65594:BGP65659 BQL65594:BQL65659 CAH65594:CAH65659 CKD65594:CKD65659 CTZ65594:CTZ65659 DDV65594:DDV65659 DNR65594:DNR65659 DXN65594:DXN65659 EHJ65594:EHJ65659 ERF65594:ERF65659 FBB65594:FBB65659 FKX65594:FKX65659 FUT65594:FUT65659 GEP65594:GEP65659 GOL65594:GOL65659 GYH65594:GYH65659 HID65594:HID65659 HRZ65594:HRZ65659 IBV65594:IBV65659 ILR65594:ILR65659 IVN65594:IVN65659 JFJ65594:JFJ65659 JPF65594:JPF65659 JZB65594:JZB65659 KIX65594:KIX65659 KST65594:KST65659 LCP65594:LCP65659 LML65594:LML65659 LWH65594:LWH65659 MGD65594:MGD65659 MPZ65594:MPZ65659 MZV65594:MZV65659 NJR65594:NJR65659 NTN65594:NTN65659 ODJ65594:ODJ65659 ONF65594:ONF65659 OXB65594:OXB65659 PGX65594:PGX65659 PQT65594:PQT65659 QAP65594:QAP65659 QKL65594:QKL65659 QUH65594:QUH65659 RED65594:RED65659 RNZ65594:RNZ65659 RXV65594:RXV65659 SHR65594:SHR65659 SRN65594:SRN65659 TBJ65594:TBJ65659 TLF65594:TLF65659 TVB65594:TVB65659 UEX65594:UEX65659 UOT65594:UOT65659 UYP65594:UYP65659 VIL65594:VIL65659 VSH65594:VSH65659 WCD65594:WCD65659 WLZ65594:WLZ65659 WVV65594:WVV65659 M131130:M131195 JJ131130:JJ131195 TF131130:TF131195 ADB131130:ADB131195 AMX131130:AMX131195 AWT131130:AWT131195 BGP131130:BGP131195 BQL131130:BQL131195 CAH131130:CAH131195 CKD131130:CKD131195 CTZ131130:CTZ131195 DDV131130:DDV131195 DNR131130:DNR131195 DXN131130:DXN131195 EHJ131130:EHJ131195 ERF131130:ERF131195 FBB131130:FBB131195 FKX131130:FKX131195 FUT131130:FUT131195 GEP131130:GEP131195 GOL131130:GOL131195 GYH131130:GYH131195 HID131130:HID131195 HRZ131130:HRZ131195 IBV131130:IBV131195 ILR131130:ILR131195 IVN131130:IVN131195 JFJ131130:JFJ131195 JPF131130:JPF131195 JZB131130:JZB131195 KIX131130:KIX131195 KST131130:KST131195 LCP131130:LCP131195 LML131130:LML131195 LWH131130:LWH131195 MGD131130:MGD131195 MPZ131130:MPZ131195 MZV131130:MZV131195 NJR131130:NJR131195 NTN131130:NTN131195 ODJ131130:ODJ131195 ONF131130:ONF131195 OXB131130:OXB131195 PGX131130:PGX131195 PQT131130:PQT131195 QAP131130:QAP131195 QKL131130:QKL131195 QUH131130:QUH131195 RED131130:RED131195 RNZ131130:RNZ131195 RXV131130:RXV131195 SHR131130:SHR131195 SRN131130:SRN131195 TBJ131130:TBJ131195 TLF131130:TLF131195 TVB131130:TVB131195 UEX131130:UEX131195 UOT131130:UOT131195 UYP131130:UYP131195 VIL131130:VIL131195 VSH131130:VSH131195 WCD131130:WCD131195 WLZ131130:WLZ131195 WVV131130:WVV131195 M196666:M196731 JJ196666:JJ196731 TF196666:TF196731 ADB196666:ADB196731 AMX196666:AMX196731 AWT196666:AWT196731 BGP196666:BGP196731 BQL196666:BQL196731 CAH196666:CAH196731 CKD196666:CKD196731 CTZ196666:CTZ196731 DDV196666:DDV196731 DNR196666:DNR196731 DXN196666:DXN196731 EHJ196666:EHJ196731 ERF196666:ERF196731 FBB196666:FBB196731 FKX196666:FKX196731 FUT196666:FUT196731 GEP196666:GEP196731 GOL196666:GOL196731 GYH196666:GYH196731 HID196666:HID196731 HRZ196666:HRZ196731 IBV196666:IBV196731 ILR196666:ILR196731 IVN196666:IVN196731 JFJ196666:JFJ196731 JPF196666:JPF196731 JZB196666:JZB196731 KIX196666:KIX196731 KST196666:KST196731 LCP196666:LCP196731 LML196666:LML196731 LWH196666:LWH196731 MGD196666:MGD196731 MPZ196666:MPZ196731 MZV196666:MZV196731 NJR196666:NJR196731 NTN196666:NTN196731 ODJ196666:ODJ196731 ONF196666:ONF196731 OXB196666:OXB196731 PGX196666:PGX196731 PQT196666:PQT196731 QAP196666:QAP196731 QKL196666:QKL196731 QUH196666:QUH196731 RED196666:RED196731 RNZ196666:RNZ196731 RXV196666:RXV196731 SHR196666:SHR196731 SRN196666:SRN196731 TBJ196666:TBJ196731 TLF196666:TLF196731 TVB196666:TVB196731 UEX196666:UEX196731 UOT196666:UOT196731 UYP196666:UYP196731 VIL196666:VIL196731 VSH196666:VSH196731 WCD196666:WCD196731 WLZ196666:WLZ196731 WVV196666:WVV196731 M262202:M262267 JJ262202:JJ262267 TF262202:TF262267 ADB262202:ADB262267 AMX262202:AMX262267 AWT262202:AWT262267 BGP262202:BGP262267 BQL262202:BQL262267 CAH262202:CAH262267 CKD262202:CKD262267 CTZ262202:CTZ262267 DDV262202:DDV262267 DNR262202:DNR262267 DXN262202:DXN262267 EHJ262202:EHJ262267 ERF262202:ERF262267 FBB262202:FBB262267 FKX262202:FKX262267 FUT262202:FUT262267 GEP262202:GEP262267 GOL262202:GOL262267 GYH262202:GYH262267 HID262202:HID262267 HRZ262202:HRZ262267 IBV262202:IBV262267 ILR262202:ILR262267 IVN262202:IVN262267 JFJ262202:JFJ262267 JPF262202:JPF262267 JZB262202:JZB262267 KIX262202:KIX262267 KST262202:KST262267 LCP262202:LCP262267 LML262202:LML262267 LWH262202:LWH262267 MGD262202:MGD262267 MPZ262202:MPZ262267 MZV262202:MZV262267 NJR262202:NJR262267 NTN262202:NTN262267 ODJ262202:ODJ262267 ONF262202:ONF262267 OXB262202:OXB262267 PGX262202:PGX262267 PQT262202:PQT262267 QAP262202:QAP262267 QKL262202:QKL262267 QUH262202:QUH262267 RED262202:RED262267 RNZ262202:RNZ262267 RXV262202:RXV262267 SHR262202:SHR262267 SRN262202:SRN262267 TBJ262202:TBJ262267 TLF262202:TLF262267 TVB262202:TVB262267 UEX262202:UEX262267 UOT262202:UOT262267 UYP262202:UYP262267 VIL262202:VIL262267 VSH262202:VSH262267 WCD262202:WCD262267 WLZ262202:WLZ262267 WVV262202:WVV262267 M327738:M327803 JJ327738:JJ327803 TF327738:TF327803 ADB327738:ADB327803 AMX327738:AMX327803 AWT327738:AWT327803 BGP327738:BGP327803 BQL327738:BQL327803 CAH327738:CAH327803 CKD327738:CKD327803 CTZ327738:CTZ327803 DDV327738:DDV327803 DNR327738:DNR327803 DXN327738:DXN327803 EHJ327738:EHJ327803 ERF327738:ERF327803 FBB327738:FBB327803 FKX327738:FKX327803 FUT327738:FUT327803 GEP327738:GEP327803 GOL327738:GOL327803 GYH327738:GYH327803 HID327738:HID327803 HRZ327738:HRZ327803 IBV327738:IBV327803 ILR327738:ILR327803 IVN327738:IVN327803 JFJ327738:JFJ327803 JPF327738:JPF327803 JZB327738:JZB327803 KIX327738:KIX327803 KST327738:KST327803 LCP327738:LCP327803 LML327738:LML327803 LWH327738:LWH327803 MGD327738:MGD327803 MPZ327738:MPZ327803 MZV327738:MZV327803 NJR327738:NJR327803 NTN327738:NTN327803 ODJ327738:ODJ327803 ONF327738:ONF327803 OXB327738:OXB327803 PGX327738:PGX327803 PQT327738:PQT327803 QAP327738:QAP327803 QKL327738:QKL327803 QUH327738:QUH327803 RED327738:RED327803 RNZ327738:RNZ327803 RXV327738:RXV327803 SHR327738:SHR327803 SRN327738:SRN327803 TBJ327738:TBJ327803 TLF327738:TLF327803 TVB327738:TVB327803 UEX327738:UEX327803 UOT327738:UOT327803 UYP327738:UYP327803 VIL327738:VIL327803 VSH327738:VSH327803 WCD327738:WCD327803 WLZ327738:WLZ327803 WVV327738:WVV327803 M393274:M393339 JJ393274:JJ393339 TF393274:TF393339 ADB393274:ADB393339 AMX393274:AMX393339 AWT393274:AWT393339 BGP393274:BGP393339 BQL393274:BQL393339 CAH393274:CAH393339 CKD393274:CKD393339 CTZ393274:CTZ393339 DDV393274:DDV393339 DNR393274:DNR393339 DXN393274:DXN393339 EHJ393274:EHJ393339 ERF393274:ERF393339 FBB393274:FBB393339 FKX393274:FKX393339 FUT393274:FUT393339 GEP393274:GEP393339 GOL393274:GOL393339 GYH393274:GYH393339 HID393274:HID393339 HRZ393274:HRZ393339 IBV393274:IBV393339 ILR393274:ILR393339 IVN393274:IVN393339 JFJ393274:JFJ393339 JPF393274:JPF393339 JZB393274:JZB393339 KIX393274:KIX393339 KST393274:KST393339 LCP393274:LCP393339 LML393274:LML393339 LWH393274:LWH393339 MGD393274:MGD393339 MPZ393274:MPZ393339 MZV393274:MZV393339 NJR393274:NJR393339 NTN393274:NTN393339 ODJ393274:ODJ393339 ONF393274:ONF393339 OXB393274:OXB393339 PGX393274:PGX393339 PQT393274:PQT393339 QAP393274:QAP393339 QKL393274:QKL393339 QUH393274:QUH393339 RED393274:RED393339 RNZ393274:RNZ393339 RXV393274:RXV393339 SHR393274:SHR393339 SRN393274:SRN393339 TBJ393274:TBJ393339 TLF393274:TLF393339 TVB393274:TVB393339 UEX393274:UEX393339 UOT393274:UOT393339 UYP393274:UYP393339 VIL393274:VIL393339 VSH393274:VSH393339 WCD393274:WCD393339 WLZ393274:WLZ393339 WVV393274:WVV393339 M458810:M458875 JJ458810:JJ458875 TF458810:TF458875 ADB458810:ADB458875 AMX458810:AMX458875 AWT458810:AWT458875 BGP458810:BGP458875 BQL458810:BQL458875 CAH458810:CAH458875 CKD458810:CKD458875 CTZ458810:CTZ458875 DDV458810:DDV458875 DNR458810:DNR458875 DXN458810:DXN458875 EHJ458810:EHJ458875 ERF458810:ERF458875 FBB458810:FBB458875 FKX458810:FKX458875 FUT458810:FUT458875 GEP458810:GEP458875 GOL458810:GOL458875 GYH458810:GYH458875 HID458810:HID458875 HRZ458810:HRZ458875 IBV458810:IBV458875 ILR458810:ILR458875 IVN458810:IVN458875 JFJ458810:JFJ458875 JPF458810:JPF458875 JZB458810:JZB458875 KIX458810:KIX458875 KST458810:KST458875 LCP458810:LCP458875 LML458810:LML458875 LWH458810:LWH458875 MGD458810:MGD458875 MPZ458810:MPZ458875 MZV458810:MZV458875 NJR458810:NJR458875 NTN458810:NTN458875 ODJ458810:ODJ458875 ONF458810:ONF458875 OXB458810:OXB458875 PGX458810:PGX458875 PQT458810:PQT458875 QAP458810:QAP458875 QKL458810:QKL458875 QUH458810:QUH458875 RED458810:RED458875 RNZ458810:RNZ458875 RXV458810:RXV458875 SHR458810:SHR458875 SRN458810:SRN458875 TBJ458810:TBJ458875 TLF458810:TLF458875 TVB458810:TVB458875 UEX458810:UEX458875 UOT458810:UOT458875 UYP458810:UYP458875 VIL458810:VIL458875 VSH458810:VSH458875 WCD458810:WCD458875 WLZ458810:WLZ458875 WVV458810:WVV458875 M524346:M524411 JJ524346:JJ524411 TF524346:TF524411 ADB524346:ADB524411 AMX524346:AMX524411 AWT524346:AWT524411 BGP524346:BGP524411 BQL524346:BQL524411 CAH524346:CAH524411 CKD524346:CKD524411 CTZ524346:CTZ524411 DDV524346:DDV524411 DNR524346:DNR524411 DXN524346:DXN524411 EHJ524346:EHJ524411 ERF524346:ERF524411 FBB524346:FBB524411 FKX524346:FKX524411 FUT524346:FUT524411 GEP524346:GEP524411 GOL524346:GOL524411 GYH524346:GYH524411 HID524346:HID524411 HRZ524346:HRZ524411 IBV524346:IBV524411 ILR524346:ILR524411 IVN524346:IVN524411 JFJ524346:JFJ524411 JPF524346:JPF524411 JZB524346:JZB524411 KIX524346:KIX524411 KST524346:KST524411 LCP524346:LCP524411 LML524346:LML524411 LWH524346:LWH524411 MGD524346:MGD524411 MPZ524346:MPZ524411 MZV524346:MZV524411 NJR524346:NJR524411 NTN524346:NTN524411 ODJ524346:ODJ524411 ONF524346:ONF524411 OXB524346:OXB524411 PGX524346:PGX524411 PQT524346:PQT524411 QAP524346:QAP524411 QKL524346:QKL524411 QUH524346:QUH524411 RED524346:RED524411 RNZ524346:RNZ524411 RXV524346:RXV524411 SHR524346:SHR524411 SRN524346:SRN524411 TBJ524346:TBJ524411 TLF524346:TLF524411 TVB524346:TVB524411 UEX524346:UEX524411 UOT524346:UOT524411 UYP524346:UYP524411 VIL524346:VIL524411 VSH524346:VSH524411 WCD524346:WCD524411 WLZ524346:WLZ524411 WVV524346:WVV524411 M589882:M589947 JJ589882:JJ589947 TF589882:TF589947 ADB589882:ADB589947 AMX589882:AMX589947 AWT589882:AWT589947 BGP589882:BGP589947 BQL589882:BQL589947 CAH589882:CAH589947 CKD589882:CKD589947 CTZ589882:CTZ589947 DDV589882:DDV589947 DNR589882:DNR589947 DXN589882:DXN589947 EHJ589882:EHJ589947 ERF589882:ERF589947 FBB589882:FBB589947 FKX589882:FKX589947 FUT589882:FUT589947 GEP589882:GEP589947 GOL589882:GOL589947 GYH589882:GYH589947 HID589882:HID589947 HRZ589882:HRZ589947 IBV589882:IBV589947 ILR589882:ILR589947 IVN589882:IVN589947 JFJ589882:JFJ589947 JPF589882:JPF589947 JZB589882:JZB589947 KIX589882:KIX589947 KST589882:KST589947 LCP589882:LCP589947 LML589882:LML589947 LWH589882:LWH589947 MGD589882:MGD589947 MPZ589882:MPZ589947 MZV589882:MZV589947 NJR589882:NJR589947 NTN589882:NTN589947 ODJ589882:ODJ589947 ONF589882:ONF589947 OXB589882:OXB589947 PGX589882:PGX589947 PQT589882:PQT589947 QAP589882:QAP589947 QKL589882:QKL589947 QUH589882:QUH589947 RED589882:RED589947 RNZ589882:RNZ589947 RXV589882:RXV589947 SHR589882:SHR589947 SRN589882:SRN589947 TBJ589882:TBJ589947 TLF589882:TLF589947 TVB589882:TVB589947 UEX589882:UEX589947 UOT589882:UOT589947 UYP589882:UYP589947 VIL589882:VIL589947 VSH589882:VSH589947 WCD589882:WCD589947 WLZ589882:WLZ589947 WVV589882:WVV589947 M655418:M655483 JJ655418:JJ655483 TF655418:TF655483 ADB655418:ADB655483 AMX655418:AMX655483 AWT655418:AWT655483 BGP655418:BGP655483 BQL655418:BQL655483 CAH655418:CAH655483 CKD655418:CKD655483 CTZ655418:CTZ655483 DDV655418:DDV655483 DNR655418:DNR655483 DXN655418:DXN655483 EHJ655418:EHJ655483 ERF655418:ERF655483 FBB655418:FBB655483 FKX655418:FKX655483 FUT655418:FUT655483 GEP655418:GEP655483 GOL655418:GOL655483 GYH655418:GYH655483 HID655418:HID655483 HRZ655418:HRZ655483 IBV655418:IBV655483 ILR655418:ILR655483 IVN655418:IVN655483 JFJ655418:JFJ655483 JPF655418:JPF655483 JZB655418:JZB655483 KIX655418:KIX655483 KST655418:KST655483 LCP655418:LCP655483 LML655418:LML655483 LWH655418:LWH655483 MGD655418:MGD655483 MPZ655418:MPZ655483 MZV655418:MZV655483 NJR655418:NJR655483 NTN655418:NTN655483 ODJ655418:ODJ655483 ONF655418:ONF655483 OXB655418:OXB655483 PGX655418:PGX655483 PQT655418:PQT655483 QAP655418:QAP655483 QKL655418:QKL655483 QUH655418:QUH655483 RED655418:RED655483 RNZ655418:RNZ655483 RXV655418:RXV655483 SHR655418:SHR655483 SRN655418:SRN655483 TBJ655418:TBJ655483 TLF655418:TLF655483 TVB655418:TVB655483 UEX655418:UEX655483 UOT655418:UOT655483 UYP655418:UYP655483 VIL655418:VIL655483 VSH655418:VSH655483 WCD655418:WCD655483 WLZ655418:WLZ655483 WVV655418:WVV655483 M720954:M721019 JJ720954:JJ721019 TF720954:TF721019 ADB720954:ADB721019 AMX720954:AMX721019 AWT720954:AWT721019 BGP720954:BGP721019 BQL720954:BQL721019 CAH720954:CAH721019 CKD720954:CKD721019 CTZ720954:CTZ721019 DDV720954:DDV721019 DNR720954:DNR721019 DXN720954:DXN721019 EHJ720954:EHJ721019 ERF720954:ERF721019 FBB720954:FBB721019 FKX720954:FKX721019 FUT720954:FUT721019 GEP720954:GEP721019 GOL720954:GOL721019 GYH720954:GYH721019 HID720954:HID721019 HRZ720954:HRZ721019 IBV720954:IBV721019 ILR720954:ILR721019 IVN720954:IVN721019 JFJ720954:JFJ721019 JPF720954:JPF721019 JZB720954:JZB721019 KIX720954:KIX721019 KST720954:KST721019 LCP720954:LCP721019 LML720954:LML721019 LWH720954:LWH721019 MGD720954:MGD721019 MPZ720954:MPZ721019 MZV720954:MZV721019 NJR720954:NJR721019 NTN720954:NTN721019 ODJ720954:ODJ721019 ONF720954:ONF721019 OXB720954:OXB721019 PGX720954:PGX721019 PQT720954:PQT721019 QAP720954:QAP721019 QKL720954:QKL721019 QUH720954:QUH721019 RED720954:RED721019 RNZ720954:RNZ721019 RXV720954:RXV721019 SHR720954:SHR721019 SRN720954:SRN721019 TBJ720954:TBJ721019 TLF720954:TLF721019 TVB720954:TVB721019 UEX720954:UEX721019 UOT720954:UOT721019 UYP720954:UYP721019 VIL720954:VIL721019 VSH720954:VSH721019 WCD720954:WCD721019 WLZ720954:WLZ721019 WVV720954:WVV721019 M786490:M786555 JJ786490:JJ786555 TF786490:TF786555 ADB786490:ADB786555 AMX786490:AMX786555 AWT786490:AWT786555 BGP786490:BGP786555 BQL786490:BQL786555 CAH786490:CAH786555 CKD786490:CKD786555 CTZ786490:CTZ786555 DDV786490:DDV786555 DNR786490:DNR786555 DXN786490:DXN786555 EHJ786490:EHJ786555 ERF786490:ERF786555 FBB786490:FBB786555 FKX786490:FKX786555 FUT786490:FUT786555 GEP786490:GEP786555 GOL786490:GOL786555 GYH786490:GYH786555 HID786490:HID786555 HRZ786490:HRZ786555 IBV786490:IBV786555 ILR786490:ILR786555 IVN786490:IVN786555 JFJ786490:JFJ786555 JPF786490:JPF786555 JZB786490:JZB786555 KIX786490:KIX786555 KST786490:KST786555 LCP786490:LCP786555 LML786490:LML786555 LWH786490:LWH786555 MGD786490:MGD786555 MPZ786490:MPZ786555 MZV786490:MZV786555 NJR786490:NJR786555 NTN786490:NTN786555 ODJ786490:ODJ786555 ONF786490:ONF786555 OXB786490:OXB786555 PGX786490:PGX786555 PQT786490:PQT786555 QAP786490:QAP786555 QKL786490:QKL786555 QUH786490:QUH786555 RED786490:RED786555 RNZ786490:RNZ786555 RXV786490:RXV786555 SHR786490:SHR786555 SRN786490:SRN786555 TBJ786490:TBJ786555 TLF786490:TLF786555 TVB786490:TVB786555 UEX786490:UEX786555 UOT786490:UOT786555 UYP786490:UYP786555 VIL786490:VIL786555 VSH786490:VSH786555 WCD786490:WCD786555 WLZ786490:WLZ786555 WVV786490:WVV786555 M852026:M852091 JJ852026:JJ852091 TF852026:TF852091 ADB852026:ADB852091 AMX852026:AMX852091 AWT852026:AWT852091 BGP852026:BGP852091 BQL852026:BQL852091 CAH852026:CAH852091 CKD852026:CKD852091 CTZ852026:CTZ852091 DDV852026:DDV852091 DNR852026:DNR852091 DXN852026:DXN852091 EHJ852026:EHJ852091 ERF852026:ERF852091 FBB852026:FBB852091 FKX852026:FKX852091 FUT852026:FUT852091 GEP852026:GEP852091 GOL852026:GOL852091 GYH852026:GYH852091 HID852026:HID852091 HRZ852026:HRZ852091 IBV852026:IBV852091 ILR852026:ILR852091 IVN852026:IVN852091 JFJ852026:JFJ852091 JPF852026:JPF852091 JZB852026:JZB852091 KIX852026:KIX852091 KST852026:KST852091 LCP852026:LCP852091 LML852026:LML852091 LWH852026:LWH852091 MGD852026:MGD852091 MPZ852026:MPZ852091 MZV852026:MZV852091 NJR852026:NJR852091 NTN852026:NTN852091 ODJ852026:ODJ852091 ONF852026:ONF852091 OXB852026:OXB852091 PGX852026:PGX852091 PQT852026:PQT852091 QAP852026:QAP852091 QKL852026:QKL852091 QUH852026:QUH852091 RED852026:RED852091 RNZ852026:RNZ852091 RXV852026:RXV852091 SHR852026:SHR852091 SRN852026:SRN852091 TBJ852026:TBJ852091 TLF852026:TLF852091 TVB852026:TVB852091 UEX852026:UEX852091 UOT852026:UOT852091 UYP852026:UYP852091 VIL852026:VIL852091 VSH852026:VSH852091 WCD852026:WCD852091 WLZ852026:WLZ852091 WVV852026:WVV852091 M917562:M917627 JJ917562:JJ917627 TF917562:TF917627 ADB917562:ADB917627 AMX917562:AMX917627 AWT917562:AWT917627 BGP917562:BGP917627 BQL917562:BQL917627 CAH917562:CAH917627 CKD917562:CKD917627 CTZ917562:CTZ917627 DDV917562:DDV917627 DNR917562:DNR917627 DXN917562:DXN917627 EHJ917562:EHJ917627 ERF917562:ERF917627 FBB917562:FBB917627 FKX917562:FKX917627 FUT917562:FUT917627 GEP917562:GEP917627 GOL917562:GOL917627 GYH917562:GYH917627 HID917562:HID917627 HRZ917562:HRZ917627 IBV917562:IBV917627 ILR917562:ILR917627 IVN917562:IVN917627 JFJ917562:JFJ917627 JPF917562:JPF917627 JZB917562:JZB917627 KIX917562:KIX917627 KST917562:KST917627 LCP917562:LCP917627 LML917562:LML917627 LWH917562:LWH917627 MGD917562:MGD917627 MPZ917562:MPZ917627 MZV917562:MZV917627 NJR917562:NJR917627 NTN917562:NTN917627 ODJ917562:ODJ917627 ONF917562:ONF917627 OXB917562:OXB917627 PGX917562:PGX917627 PQT917562:PQT917627 QAP917562:QAP917627 QKL917562:QKL917627 QUH917562:QUH917627 RED917562:RED917627 RNZ917562:RNZ917627 RXV917562:RXV917627 SHR917562:SHR917627 SRN917562:SRN917627 TBJ917562:TBJ917627 TLF917562:TLF917627 TVB917562:TVB917627 UEX917562:UEX917627 UOT917562:UOT917627 UYP917562:UYP917627 VIL917562:VIL917627 VSH917562:VSH917627 WCD917562:WCD917627 WLZ917562:WLZ917627 WVV917562:WVV917627 M983098:M983163 JJ983098:JJ983163 TF983098:TF983163 ADB983098:ADB983163 AMX983098:AMX983163 AWT983098:AWT983163 BGP983098:BGP983163 BQL983098:BQL983163 CAH983098:CAH983163 CKD983098:CKD983163 CTZ983098:CTZ983163 DDV983098:DDV983163 DNR983098:DNR983163 DXN983098:DXN983163 EHJ983098:EHJ983163 ERF983098:ERF983163 FBB983098:FBB983163 FKX983098:FKX983163 FUT983098:FUT983163 GEP983098:GEP983163 GOL983098:GOL983163 GYH983098:GYH983163 HID983098:HID983163 HRZ983098:HRZ983163 IBV983098:IBV983163 ILR983098:ILR983163 IVN983098:IVN983163 JFJ983098:JFJ983163 JPF983098:JPF983163 JZB983098:JZB983163 KIX983098:KIX983163 KST983098:KST983163 LCP983098:LCP983163 LML983098:LML983163 LWH983098:LWH983163 MGD983098:MGD983163 MPZ983098:MPZ983163 MZV983098:MZV983163 NJR983098:NJR983163 NTN983098:NTN983163 ODJ983098:ODJ983163 ONF983098:ONF983163 OXB983098:OXB983163 PGX983098:PGX983163 PQT983098:PQT983163 QAP983098:QAP983163 QKL983098:QKL983163 QUH983098:QUH983163 RED983098:RED983163 RNZ983098:RNZ983163 RXV983098:RXV983163 SHR983098:SHR983163 SRN983098:SRN983163 TBJ983098:TBJ983163 TLF983098:TLF983163 TVB983098:TVB983163 UEX983098:UEX983163 UOT983098:UOT983163 UYP983098:UYP983163 VIL983098:VIL983163 VSH983098:VSH983163 WCD983098:WCD983163 WLZ983098:WLZ983163 WVV983098:WVV983163 ADB52:ADB123 TF52:TF123 JJ52:JJ123 WVV52:WVV123 WLZ52:WLZ123 WCD52:WCD123 VSH52:VSH123 VIL52:VIL123 UYP52:UYP123 UOT52:UOT123 UEX52:UEX123 TVB52:TVB123 TLF52:TLF123 TBJ52:TBJ123 SRN52:SRN123 SHR52:SHR123 RXV52:RXV123 RNZ52:RNZ123 RED52:RED123 QUH52:QUH123 QKL52:QKL123 QAP52:QAP123 PQT52:PQT123 PGX52:PGX123 OXB52:OXB123 ONF52:ONF123 ODJ52:ODJ123 NTN52:NTN123 NJR52:NJR123 MZV52:MZV123 MPZ52:MPZ123 MGD52:MGD123 LWH52:LWH123 LML52:LML123 LCP52:LCP123 KST52:KST123 KIX52:KIX123 JZB52:JZB123 JPF52:JPF123 JFJ52:JFJ123 IVN52:IVN123 ILR52:ILR123 IBV52:IBV123 HRZ52:HRZ123 HID52:HID123 GYH52:GYH123 GOL52:GOL123 GEP52:GEP123 FUT52:FUT123 FKX52:FKX123 FBB52:FBB123 ERF52:ERF123 EHJ52:EHJ123 DXN52:DXN123 DNR52:DNR123 DDV52:DDV123 CTZ52:CTZ123 CKD52:CKD123 CAH52:CAH123 BQL52:BQL123 BGP52:BGP123 AWT52:AWT123 AMX52:AMX123 M3:M123" xr:uid="{865E4B1E-4CBA-41B7-B774-2AE5EA253E2E}">
      <formula1>$H$134:$H$137</formula1>
    </dataValidation>
    <dataValidation type="list" allowBlank="1" showInputMessage="1" showErrorMessage="1" sqref="N32" xr:uid="{7412623F-0F9B-4926-BE72-4D3A36444330}">
      <formula1>$H$95:$H$98</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41"/>
  <sheetViews>
    <sheetView zoomScale="90" zoomScaleNormal="90" workbookViewId="0">
      <selection activeCell="C3" sqref="C3"/>
    </sheetView>
  </sheetViews>
  <sheetFormatPr defaultColWidth="0" defaultRowHeight="12.75" customHeight="1" zeroHeight="1" x14ac:dyDescent="0.35"/>
  <cols>
    <col min="1" max="1" width="11.453125" style="71" customWidth="1"/>
    <col min="2" max="2" width="13.26953125" style="71" customWidth="1"/>
    <col min="3" max="3" width="90" style="74" customWidth="1"/>
    <col min="4" max="4" width="24.81640625" style="71" customWidth="1"/>
    <col min="5" max="5" width="2.453125" style="70" customWidth="1"/>
    <col min="6" max="14" width="0" style="70" hidden="1" customWidth="1"/>
    <col min="15" max="16384" width="11.453125" style="71" hidden="1"/>
  </cols>
  <sheetData>
    <row r="1" spans="1:14" ht="14.25" customHeight="1" x14ac:dyDescent="0.35">
      <c r="A1" s="171" t="s">
        <v>1532</v>
      </c>
      <c r="B1" s="172"/>
      <c r="C1" s="173"/>
      <c r="D1" s="172"/>
    </row>
    <row r="2" spans="1:14" s="72" customFormat="1" ht="12.75" customHeight="1" x14ac:dyDescent="0.35">
      <c r="A2" s="174" t="s">
        <v>1533</v>
      </c>
      <c r="B2" s="174" t="s">
        <v>1534</v>
      </c>
      <c r="C2" s="175" t="s">
        <v>1535</v>
      </c>
      <c r="D2" s="174" t="s">
        <v>1536</v>
      </c>
      <c r="E2" s="70"/>
      <c r="F2" s="70"/>
      <c r="G2" s="70"/>
      <c r="H2" s="70"/>
      <c r="I2" s="70"/>
      <c r="J2" s="70"/>
      <c r="K2" s="70"/>
      <c r="L2" s="70"/>
      <c r="M2" s="70"/>
      <c r="N2" s="70"/>
    </row>
    <row r="3" spans="1:14" ht="57" customHeight="1" x14ac:dyDescent="0.35">
      <c r="A3" s="176">
        <v>1</v>
      </c>
      <c r="B3" s="77">
        <v>45573</v>
      </c>
      <c r="C3" s="177" t="s">
        <v>2947</v>
      </c>
      <c r="D3" s="37" t="s">
        <v>1537</v>
      </c>
    </row>
    <row r="4" spans="1:14" ht="24" customHeight="1" x14ac:dyDescent="0.35">
      <c r="A4" s="176"/>
      <c r="B4" s="77"/>
      <c r="C4" s="178"/>
      <c r="D4" s="37"/>
    </row>
    <row r="5" spans="1:14" ht="24" customHeight="1" x14ac:dyDescent="0.35">
      <c r="A5" s="176"/>
      <c r="B5" s="77"/>
      <c r="C5" s="79"/>
      <c r="D5" s="37"/>
    </row>
    <row r="6" spans="1:14" ht="24" customHeight="1" x14ac:dyDescent="0.35">
      <c r="A6" s="176"/>
      <c r="B6" s="77"/>
      <c r="C6" s="79"/>
      <c r="D6" s="37"/>
    </row>
    <row r="7" spans="1:14" ht="24" customHeight="1" x14ac:dyDescent="0.35">
      <c r="A7" s="176"/>
      <c r="B7" s="77"/>
      <c r="C7" s="79"/>
      <c r="D7" s="37"/>
    </row>
    <row r="8" spans="1:14" ht="24" customHeight="1" x14ac:dyDescent="0.35">
      <c r="A8" s="176"/>
      <c r="B8" s="77"/>
      <c r="C8" s="79"/>
      <c r="D8" s="37"/>
    </row>
    <row r="9" spans="1:14" s="16" customFormat="1" ht="24" customHeight="1" x14ac:dyDescent="0.35">
      <c r="A9" s="176"/>
      <c r="B9" s="77"/>
      <c r="C9" s="78"/>
      <c r="D9" s="37"/>
    </row>
    <row r="10" spans="1:14" ht="24" customHeight="1" x14ac:dyDescent="0.35">
      <c r="A10" s="176"/>
      <c r="B10" s="77"/>
      <c r="C10" s="78"/>
      <c r="D10" s="37"/>
    </row>
    <row r="11" spans="1:14" s="16" customFormat="1" ht="24" customHeight="1" x14ac:dyDescent="0.35">
      <c r="A11" s="176"/>
      <c r="B11" s="77"/>
      <c r="C11" s="78"/>
      <c r="D11" s="37"/>
    </row>
    <row r="12" spans="1:14" ht="24" customHeight="1" x14ac:dyDescent="0.35">
      <c r="A12" s="176"/>
      <c r="B12" s="77"/>
      <c r="C12" s="78"/>
      <c r="D12" s="37"/>
    </row>
    <row r="13" spans="1:14" ht="24" customHeight="1" x14ac:dyDescent="0.35">
      <c r="A13" s="176"/>
      <c r="B13" s="77"/>
      <c r="C13" s="78"/>
      <c r="D13" s="37"/>
    </row>
    <row r="14" spans="1:14" ht="24" customHeight="1" x14ac:dyDescent="0.35">
      <c r="A14" s="176"/>
      <c r="B14" s="77"/>
      <c r="C14" s="79"/>
      <c r="D14" s="37"/>
    </row>
    <row r="15" spans="1:14" ht="24" customHeight="1" x14ac:dyDescent="0.35">
      <c r="A15" s="176"/>
      <c r="B15" s="77"/>
      <c r="C15" s="79"/>
      <c r="D15" s="37"/>
    </row>
    <row r="16" spans="1:14" ht="24" customHeight="1" x14ac:dyDescent="0.35">
      <c r="A16" s="176"/>
      <c r="B16" s="77"/>
      <c r="C16" s="79"/>
      <c r="D16" s="37"/>
    </row>
    <row r="17" spans="1:4" ht="24" customHeight="1" x14ac:dyDescent="0.35">
      <c r="A17" s="176"/>
      <c r="B17" s="77"/>
      <c r="C17" s="79"/>
      <c r="D17" s="37"/>
    </row>
    <row r="18" spans="1:4" ht="24" customHeight="1" x14ac:dyDescent="0.35">
      <c r="A18" s="176"/>
      <c r="B18" s="77"/>
      <c r="C18" s="79"/>
      <c r="D18" s="37"/>
    </row>
    <row r="19" spans="1:4" ht="24" customHeight="1" x14ac:dyDescent="0.35">
      <c r="A19" s="176"/>
      <c r="B19" s="77"/>
      <c r="C19" s="79"/>
      <c r="D19" s="37"/>
    </row>
    <row r="20" spans="1:4" ht="24" customHeight="1" x14ac:dyDescent="0.35">
      <c r="A20" s="176"/>
      <c r="B20" s="77"/>
      <c r="C20" s="79"/>
      <c r="D20" s="37"/>
    </row>
    <row r="21" spans="1:4" ht="24" customHeight="1" x14ac:dyDescent="0.35">
      <c r="A21" s="176"/>
      <c r="B21" s="77"/>
      <c r="C21" s="79"/>
      <c r="D21" s="37"/>
    </row>
    <row r="22" spans="1:4" ht="24" customHeight="1" x14ac:dyDescent="0.35">
      <c r="A22" s="176"/>
      <c r="B22" s="77"/>
      <c r="C22" s="79"/>
      <c r="D22" s="37"/>
    </row>
    <row r="23" spans="1:4" ht="24" customHeight="1" x14ac:dyDescent="0.35">
      <c r="A23" s="78"/>
      <c r="B23" s="77"/>
      <c r="C23" s="79"/>
      <c r="D23" s="37"/>
    </row>
    <row r="24" spans="1:4" ht="24" customHeight="1" x14ac:dyDescent="0.35">
      <c r="A24" s="78"/>
      <c r="B24" s="77"/>
      <c r="C24" s="79"/>
      <c r="D24" s="37"/>
    </row>
    <row r="25" spans="1:4" ht="24" customHeight="1" x14ac:dyDescent="0.35">
      <c r="A25" s="78"/>
      <c r="B25" s="77"/>
      <c r="C25" s="79"/>
      <c r="D25" s="37"/>
    </row>
    <row r="26" spans="1:4" ht="24" customHeight="1" x14ac:dyDescent="0.35">
      <c r="A26" s="78"/>
      <c r="B26" s="77"/>
      <c r="C26" s="79"/>
      <c r="D26" s="37"/>
    </row>
    <row r="27" spans="1:4" ht="12.75" customHeight="1" x14ac:dyDescent="0.35">
      <c r="A27" s="70"/>
      <c r="B27" s="70"/>
      <c r="C27" s="73"/>
      <c r="D27" s="70"/>
    </row>
    <row r="28" spans="1:4" ht="12.75" hidden="1" customHeight="1" x14ac:dyDescent="0.35">
      <c r="A28" s="70"/>
      <c r="B28" s="70"/>
      <c r="C28" s="73"/>
      <c r="D28" s="70"/>
    </row>
    <row r="29" spans="1:4" ht="12.75" hidden="1" customHeight="1" x14ac:dyDescent="0.35">
      <c r="A29" s="70"/>
      <c r="B29" s="70"/>
      <c r="C29" s="73"/>
      <c r="D29" s="70"/>
    </row>
    <row r="30" spans="1:4" ht="12.75" hidden="1" customHeight="1" x14ac:dyDescent="0.35">
      <c r="A30" s="70"/>
      <c r="B30" s="70"/>
      <c r="C30" s="73"/>
      <c r="D30" s="70"/>
    </row>
    <row r="31" spans="1:4" ht="12.75" hidden="1" customHeight="1" x14ac:dyDescent="0.35">
      <c r="A31" s="70"/>
      <c r="B31" s="70"/>
      <c r="C31" s="73"/>
      <c r="D31" s="70"/>
    </row>
    <row r="32" spans="1:4" ht="12.75" hidden="1" customHeight="1" x14ac:dyDescent="0.35">
      <c r="A32" s="70"/>
      <c r="B32" s="70"/>
      <c r="C32" s="73"/>
      <c r="D32" s="70"/>
    </row>
    <row r="33" spans="1:4" ht="12.75" hidden="1" customHeight="1" x14ac:dyDescent="0.35">
      <c r="A33" s="70"/>
      <c r="B33" s="70"/>
      <c r="C33" s="73"/>
      <c r="D33" s="70"/>
    </row>
    <row r="34" spans="1:4" ht="12.75" hidden="1" customHeight="1" x14ac:dyDescent="0.35">
      <c r="A34" s="70"/>
      <c r="B34" s="70"/>
      <c r="C34" s="73"/>
      <c r="D34" s="70"/>
    </row>
    <row r="35" spans="1:4" ht="12.75" hidden="1" customHeight="1" x14ac:dyDescent="0.35">
      <c r="A35" s="70"/>
      <c r="B35" s="70"/>
      <c r="C35" s="73"/>
      <c r="D35" s="70"/>
    </row>
    <row r="36" spans="1:4" ht="12.75" hidden="1" customHeight="1" x14ac:dyDescent="0.35">
      <c r="A36" s="70"/>
      <c r="B36" s="70"/>
      <c r="C36" s="73"/>
      <c r="D36" s="70"/>
    </row>
    <row r="37" spans="1:4" ht="12.75" hidden="1" customHeight="1" x14ac:dyDescent="0.35">
      <c r="A37" s="70"/>
      <c r="B37" s="70"/>
      <c r="C37" s="73"/>
      <c r="D37" s="70"/>
    </row>
    <row r="38" spans="1:4" ht="12.75" hidden="1" customHeight="1" x14ac:dyDescent="0.35">
      <c r="A38" s="70"/>
      <c r="B38" s="70"/>
      <c r="C38" s="73"/>
      <c r="D38" s="70"/>
    </row>
    <row r="39" spans="1:4" ht="12.75" hidden="1" customHeight="1" x14ac:dyDescent="0.35">
      <c r="A39" s="70"/>
      <c r="B39" s="70"/>
      <c r="C39" s="73"/>
      <c r="D39" s="70"/>
    </row>
    <row r="40" spans="1:4" ht="12.75" hidden="1" customHeight="1" x14ac:dyDescent="0.35">
      <c r="A40" s="70"/>
      <c r="B40" s="70"/>
      <c r="C40" s="73"/>
      <c r="D40" s="70"/>
    </row>
    <row r="41" spans="1:4" ht="12.75" hidden="1" customHeight="1" x14ac:dyDescent="0.35">
      <c r="A41" s="70"/>
      <c r="B41" s="70"/>
      <c r="C41" s="73"/>
      <c r="D41" s="7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13F28-D866-4072-A86A-ADBA7FAD6615}">
  <sheetPr filterMode="1">
    <pageSetUpPr fitToPage="1"/>
  </sheetPr>
  <dimension ref="A1:D148"/>
  <sheetViews>
    <sheetView showGridLines="0" zoomScaleNormal="100" workbookViewId="0">
      <pane ySplit="1" topLeftCell="A2" activePane="bottomLeft" state="frozen"/>
      <selection pane="bottomLeft" activeCell="A145" sqref="A145:XFD145"/>
    </sheetView>
  </sheetViews>
  <sheetFormatPr defaultColWidth="8.7265625" defaultRowHeight="12.5" x14ac:dyDescent="0.25"/>
  <cols>
    <col min="1" max="1" width="8.7265625" style="91" customWidth="1"/>
    <col min="2" max="2" width="18.54296875" style="91" customWidth="1"/>
    <col min="3" max="3" width="111.1796875" style="91" customWidth="1"/>
    <col min="4" max="4" width="11.26953125" style="91" customWidth="1"/>
    <col min="5" max="16384" width="8.7265625" style="91"/>
  </cols>
  <sheetData>
    <row r="1" spans="1:4" ht="13" x14ac:dyDescent="0.3">
      <c r="A1" s="179" t="s">
        <v>1532</v>
      </c>
      <c r="B1" s="180"/>
      <c r="C1" s="180"/>
      <c r="D1" s="180"/>
    </row>
    <row r="2" spans="1:4" ht="12.75" customHeight="1" x14ac:dyDescent="0.25">
      <c r="A2" s="181" t="s">
        <v>1533</v>
      </c>
      <c r="B2" s="181" t="s">
        <v>1538</v>
      </c>
      <c r="C2" s="181" t="s">
        <v>1535</v>
      </c>
      <c r="D2" s="181" t="s">
        <v>1539</v>
      </c>
    </row>
    <row r="3" spans="1:4" ht="12.75" hidden="1" customHeight="1" x14ac:dyDescent="0.25">
      <c r="A3" s="217">
        <v>1</v>
      </c>
      <c r="B3" s="235" t="s">
        <v>2854</v>
      </c>
      <c r="C3" s="219" t="s">
        <v>2948</v>
      </c>
      <c r="D3" s="362">
        <v>45573</v>
      </c>
    </row>
    <row r="4" spans="1:4" ht="12.75" hidden="1" customHeight="1" x14ac:dyDescent="0.25">
      <c r="A4" s="217">
        <v>1</v>
      </c>
      <c r="B4" s="235" t="s">
        <v>2852</v>
      </c>
      <c r="C4" s="219" t="s">
        <v>2948</v>
      </c>
      <c r="D4" s="362">
        <v>45573</v>
      </c>
    </row>
    <row r="5" spans="1:4" hidden="1" x14ac:dyDescent="0.25">
      <c r="A5" s="217">
        <v>1</v>
      </c>
      <c r="B5" s="218" t="s">
        <v>2616</v>
      </c>
      <c r="C5" s="219" t="s">
        <v>2749</v>
      </c>
      <c r="D5" s="362">
        <v>45573</v>
      </c>
    </row>
    <row r="6" spans="1:4" hidden="1" x14ac:dyDescent="0.25">
      <c r="A6" s="217">
        <v>1</v>
      </c>
      <c r="B6" s="218" t="s">
        <v>1185</v>
      </c>
      <c r="C6" s="219" t="s">
        <v>2751</v>
      </c>
      <c r="D6" s="362">
        <v>45573</v>
      </c>
    </row>
    <row r="7" spans="1:4" hidden="1" x14ac:dyDescent="0.25">
      <c r="A7" s="217">
        <v>1</v>
      </c>
      <c r="B7" s="218" t="s">
        <v>1187</v>
      </c>
      <c r="C7" s="219" t="s">
        <v>2751</v>
      </c>
      <c r="D7" s="362">
        <v>45573</v>
      </c>
    </row>
    <row r="8" spans="1:4" hidden="1" x14ac:dyDescent="0.25">
      <c r="A8" s="217">
        <v>1</v>
      </c>
      <c r="B8" s="218" t="s">
        <v>1192</v>
      </c>
      <c r="C8" s="219" t="s">
        <v>2751</v>
      </c>
      <c r="D8" s="362">
        <v>45573</v>
      </c>
    </row>
    <row r="9" spans="1:4" hidden="1" x14ac:dyDescent="0.25">
      <c r="A9" s="217">
        <v>1</v>
      </c>
      <c r="B9" s="218" t="s">
        <v>1194</v>
      </c>
      <c r="C9" s="219" t="s">
        <v>2751</v>
      </c>
      <c r="D9" s="362">
        <v>45573</v>
      </c>
    </row>
    <row r="10" spans="1:4" hidden="1" x14ac:dyDescent="0.25">
      <c r="A10" s="217">
        <v>1</v>
      </c>
      <c r="B10" s="218" t="s">
        <v>1198</v>
      </c>
      <c r="C10" s="219" t="s">
        <v>2751</v>
      </c>
      <c r="D10" s="362">
        <v>45573</v>
      </c>
    </row>
    <row r="11" spans="1:4" hidden="1" x14ac:dyDescent="0.25">
      <c r="A11" s="217">
        <v>1</v>
      </c>
      <c r="B11" s="218" t="s">
        <v>1203</v>
      </c>
      <c r="C11" s="219" t="s">
        <v>2751</v>
      </c>
      <c r="D11" s="362">
        <v>45573</v>
      </c>
    </row>
    <row r="12" spans="1:4" hidden="1" x14ac:dyDescent="0.25">
      <c r="A12" s="217">
        <v>1</v>
      </c>
      <c r="B12" s="218" t="s">
        <v>1207</v>
      </c>
      <c r="C12" s="219" t="s">
        <v>2751</v>
      </c>
      <c r="D12" s="362">
        <v>45573</v>
      </c>
    </row>
    <row r="13" spans="1:4" hidden="1" x14ac:dyDescent="0.25">
      <c r="A13" s="217">
        <v>1</v>
      </c>
      <c r="B13" s="218" t="s">
        <v>1210</v>
      </c>
      <c r="C13" s="219" t="s">
        <v>2751</v>
      </c>
      <c r="D13" s="362">
        <v>45573</v>
      </c>
    </row>
    <row r="14" spans="1:4" hidden="1" x14ac:dyDescent="0.25">
      <c r="A14" s="217">
        <v>1</v>
      </c>
      <c r="B14" s="218" t="s">
        <v>1215</v>
      </c>
      <c r="C14" s="219" t="s">
        <v>2751</v>
      </c>
      <c r="D14" s="362">
        <v>45573</v>
      </c>
    </row>
    <row r="15" spans="1:4" hidden="1" x14ac:dyDescent="0.25">
      <c r="A15" s="217">
        <v>1</v>
      </c>
      <c r="B15" s="218" t="s">
        <v>1220</v>
      </c>
      <c r="C15" s="219" t="s">
        <v>2751</v>
      </c>
      <c r="D15" s="362">
        <v>45573</v>
      </c>
    </row>
    <row r="16" spans="1:4" hidden="1" x14ac:dyDescent="0.25">
      <c r="A16" s="217">
        <v>1</v>
      </c>
      <c r="B16" s="218" t="s">
        <v>1225</v>
      </c>
      <c r="C16" s="219" t="s">
        <v>2751</v>
      </c>
      <c r="D16" s="362">
        <v>45573</v>
      </c>
    </row>
    <row r="17" spans="1:4" hidden="1" x14ac:dyDescent="0.25">
      <c r="A17" s="217">
        <v>1</v>
      </c>
      <c r="B17" s="218" t="s">
        <v>1230</v>
      </c>
      <c r="C17" s="219" t="s">
        <v>2751</v>
      </c>
      <c r="D17" s="362">
        <v>45573</v>
      </c>
    </row>
    <row r="18" spans="1:4" hidden="1" x14ac:dyDescent="0.25">
      <c r="A18" s="217">
        <v>1</v>
      </c>
      <c r="B18" s="218" t="s">
        <v>1235</v>
      </c>
      <c r="C18" s="219" t="s">
        <v>2751</v>
      </c>
      <c r="D18" s="362">
        <v>45573</v>
      </c>
    </row>
    <row r="19" spans="1:4" hidden="1" x14ac:dyDescent="0.25">
      <c r="A19" s="217">
        <v>1</v>
      </c>
      <c r="B19" s="218" t="s">
        <v>1240</v>
      </c>
      <c r="C19" s="219" t="s">
        <v>2751</v>
      </c>
      <c r="D19" s="362">
        <v>45573</v>
      </c>
    </row>
    <row r="20" spans="1:4" hidden="1" x14ac:dyDescent="0.25">
      <c r="A20" s="217">
        <v>1</v>
      </c>
      <c r="B20" s="218" t="s">
        <v>1245</v>
      </c>
      <c r="C20" s="219" t="s">
        <v>2751</v>
      </c>
      <c r="D20" s="362">
        <v>45573</v>
      </c>
    </row>
    <row r="21" spans="1:4" hidden="1" x14ac:dyDescent="0.25">
      <c r="A21" s="217">
        <v>1</v>
      </c>
      <c r="B21" s="218" t="s">
        <v>1250</v>
      </c>
      <c r="C21" s="219" t="s">
        <v>2751</v>
      </c>
      <c r="D21" s="362">
        <v>45573</v>
      </c>
    </row>
    <row r="22" spans="1:4" hidden="1" x14ac:dyDescent="0.25">
      <c r="A22" s="217">
        <v>1</v>
      </c>
      <c r="B22" s="218" t="s">
        <v>1255</v>
      </c>
      <c r="C22" s="219" t="s">
        <v>2751</v>
      </c>
      <c r="D22" s="362">
        <v>45573</v>
      </c>
    </row>
    <row r="23" spans="1:4" hidden="1" x14ac:dyDescent="0.25">
      <c r="A23" s="217">
        <v>1</v>
      </c>
      <c r="B23" s="218" t="s">
        <v>1258</v>
      </c>
      <c r="C23" s="219" t="s">
        <v>2751</v>
      </c>
      <c r="D23" s="362">
        <v>45573</v>
      </c>
    </row>
    <row r="24" spans="1:4" hidden="1" x14ac:dyDescent="0.25">
      <c r="A24" s="217">
        <v>1</v>
      </c>
      <c r="B24" s="218" t="s">
        <v>1259</v>
      </c>
      <c r="C24" s="219" t="s">
        <v>2751</v>
      </c>
      <c r="D24" s="362">
        <v>45573</v>
      </c>
    </row>
    <row r="25" spans="1:4" hidden="1" x14ac:dyDescent="0.25">
      <c r="A25" s="217">
        <v>1</v>
      </c>
      <c r="B25" s="218" t="s">
        <v>1263</v>
      </c>
      <c r="C25" s="219" t="s">
        <v>2751</v>
      </c>
      <c r="D25" s="362">
        <v>45573</v>
      </c>
    </row>
    <row r="26" spans="1:4" hidden="1" x14ac:dyDescent="0.25">
      <c r="A26" s="217">
        <v>1</v>
      </c>
      <c r="B26" s="218" t="s">
        <v>1269</v>
      </c>
      <c r="C26" s="219" t="s">
        <v>2751</v>
      </c>
      <c r="D26" s="362">
        <v>45573</v>
      </c>
    </row>
    <row r="27" spans="1:4" hidden="1" x14ac:dyDescent="0.25">
      <c r="A27" s="217">
        <v>1</v>
      </c>
      <c r="B27" s="218" t="s">
        <v>1274</v>
      </c>
      <c r="C27" s="219" t="s">
        <v>2751</v>
      </c>
      <c r="D27" s="362">
        <v>45573</v>
      </c>
    </row>
    <row r="28" spans="1:4" hidden="1" x14ac:dyDescent="0.25">
      <c r="A28" s="217">
        <v>1</v>
      </c>
      <c r="B28" s="218" t="s">
        <v>1279</v>
      </c>
      <c r="C28" s="219" t="s">
        <v>2751</v>
      </c>
      <c r="D28" s="362">
        <v>45573</v>
      </c>
    </row>
    <row r="29" spans="1:4" hidden="1" x14ac:dyDescent="0.25">
      <c r="A29" s="217">
        <v>1</v>
      </c>
      <c r="B29" s="218" t="s">
        <v>1282</v>
      </c>
      <c r="C29" s="219" t="s">
        <v>2751</v>
      </c>
      <c r="D29" s="362">
        <v>45573</v>
      </c>
    </row>
    <row r="30" spans="1:4" hidden="1" x14ac:dyDescent="0.25">
      <c r="A30" s="217">
        <v>1</v>
      </c>
      <c r="B30" s="218" t="s">
        <v>1287</v>
      </c>
      <c r="C30" s="219" t="s">
        <v>2751</v>
      </c>
      <c r="D30" s="362">
        <v>45573</v>
      </c>
    </row>
    <row r="31" spans="1:4" hidden="1" x14ac:dyDescent="0.25">
      <c r="A31" s="217">
        <v>1</v>
      </c>
      <c r="B31" s="218" t="s">
        <v>1293</v>
      </c>
      <c r="C31" s="219" t="s">
        <v>2751</v>
      </c>
      <c r="D31" s="362">
        <v>45573</v>
      </c>
    </row>
    <row r="32" spans="1:4" hidden="1" x14ac:dyDescent="0.25">
      <c r="A32" s="217">
        <v>1</v>
      </c>
      <c r="B32" s="218" t="s">
        <v>1300</v>
      </c>
      <c r="C32" s="219" t="s">
        <v>2751</v>
      </c>
      <c r="D32" s="362">
        <v>45573</v>
      </c>
    </row>
    <row r="33" spans="1:4" hidden="1" x14ac:dyDescent="0.25">
      <c r="A33" s="217">
        <v>1</v>
      </c>
      <c r="B33" s="218" t="s">
        <v>1305</v>
      </c>
      <c r="C33" s="219" t="s">
        <v>2751</v>
      </c>
      <c r="D33" s="362">
        <v>45573</v>
      </c>
    </row>
    <row r="34" spans="1:4" hidden="1" x14ac:dyDescent="0.25">
      <c r="A34" s="217">
        <v>1</v>
      </c>
      <c r="B34" s="218" t="s">
        <v>1311</v>
      </c>
      <c r="C34" s="219" t="s">
        <v>2751</v>
      </c>
      <c r="D34" s="362">
        <v>45573</v>
      </c>
    </row>
    <row r="35" spans="1:4" hidden="1" x14ac:dyDescent="0.25">
      <c r="A35" s="217">
        <v>1</v>
      </c>
      <c r="B35" s="218" t="s">
        <v>1315</v>
      </c>
      <c r="C35" s="219" t="s">
        <v>2751</v>
      </c>
      <c r="D35" s="362">
        <v>45573</v>
      </c>
    </row>
    <row r="36" spans="1:4" hidden="1" x14ac:dyDescent="0.25">
      <c r="A36" s="217">
        <v>1</v>
      </c>
      <c r="B36" s="218" t="s">
        <v>1319</v>
      </c>
      <c r="C36" s="219" t="s">
        <v>2751</v>
      </c>
      <c r="D36" s="362">
        <v>45573</v>
      </c>
    </row>
    <row r="37" spans="1:4" hidden="1" x14ac:dyDescent="0.25">
      <c r="A37" s="217">
        <v>1</v>
      </c>
      <c r="B37" s="218" t="s">
        <v>1322</v>
      </c>
      <c r="C37" s="219" t="s">
        <v>2751</v>
      </c>
      <c r="D37" s="362">
        <v>45573</v>
      </c>
    </row>
    <row r="38" spans="1:4" hidden="1" x14ac:dyDescent="0.25">
      <c r="A38" s="217">
        <v>1</v>
      </c>
      <c r="B38" s="218" t="s">
        <v>1329</v>
      </c>
      <c r="C38" s="219" t="s">
        <v>2751</v>
      </c>
      <c r="D38" s="362">
        <v>45573</v>
      </c>
    </row>
    <row r="39" spans="1:4" hidden="1" x14ac:dyDescent="0.25">
      <c r="A39" s="217">
        <v>1</v>
      </c>
      <c r="B39" s="218" t="s">
        <v>1334</v>
      </c>
      <c r="C39" s="219" t="s">
        <v>2751</v>
      </c>
      <c r="D39" s="362">
        <v>45573</v>
      </c>
    </row>
    <row r="40" spans="1:4" hidden="1" x14ac:dyDescent="0.25">
      <c r="A40" s="217">
        <v>1</v>
      </c>
      <c r="B40" s="218" t="s">
        <v>1339</v>
      </c>
      <c r="C40" s="219" t="s">
        <v>2751</v>
      </c>
      <c r="D40" s="362">
        <v>45573</v>
      </c>
    </row>
    <row r="41" spans="1:4" hidden="1" x14ac:dyDescent="0.25">
      <c r="A41" s="217">
        <v>1</v>
      </c>
      <c r="B41" s="218" t="s">
        <v>1344</v>
      </c>
      <c r="C41" s="219" t="s">
        <v>2751</v>
      </c>
      <c r="D41" s="362">
        <v>45573</v>
      </c>
    </row>
    <row r="42" spans="1:4" hidden="1" x14ac:dyDescent="0.25">
      <c r="A42" s="217">
        <v>1</v>
      </c>
      <c r="B42" s="218" t="s">
        <v>1349</v>
      </c>
      <c r="C42" s="219" t="s">
        <v>2751</v>
      </c>
      <c r="D42" s="362">
        <v>45573</v>
      </c>
    </row>
    <row r="43" spans="1:4" hidden="1" x14ac:dyDescent="0.25">
      <c r="A43" s="217">
        <v>1</v>
      </c>
      <c r="B43" s="218" t="s">
        <v>1354</v>
      </c>
      <c r="C43" s="219" t="s">
        <v>2751</v>
      </c>
      <c r="D43" s="362">
        <v>45573</v>
      </c>
    </row>
    <row r="44" spans="1:4" hidden="1" x14ac:dyDescent="0.25">
      <c r="A44" s="217">
        <v>1</v>
      </c>
      <c r="B44" s="218" t="s">
        <v>1357</v>
      </c>
      <c r="C44" s="219" t="s">
        <v>2751</v>
      </c>
      <c r="D44" s="362">
        <v>45573</v>
      </c>
    </row>
    <row r="45" spans="1:4" hidden="1" x14ac:dyDescent="0.25">
      <c r="A45" s="217">
        <v>1</v>
      </c>
      <c r="B45" s="218" t="s">
        <v>1362</v>
      </c>
      <c r="C45" s="219" t="s">
        <v>2751</v>
      </c>
      <c r="D45" s="362">
        <v>45573</v>
      </c>
    </row>
    <row r="46" spans="1:4" hidden="1" x14ac:dyDescent="0.25">
      <c r="A46" s="217">
        <v>1</v>
      </c>
      <c r="B46" s="218" t="s">
        <v>1369</v>
      </c>
      <c r="C46" s="219" t="s">
        <v>2751</v>
      </c>
      <c r="D46" s="362">
        <v>45573</v>
      </c>
    </row>
    <row r="47" spans="1:4" hidden="1" x14ac:dyDescent="0.25">
      <c r="A47" s="217">
        <v>1</v>
      </c>
      <c r="B47" s="218" t="s">
        <v>1375</v>
      </c>
      <c r="C47" s="219" t="s">
        <v>2751</v>
      </c>
      <c r="D47" s="362">
        <v>45573</v>
      </c>
    </row>
    <row r="48" spans="1:4" hidden="1" x14ac:dyDescent="0.25">
      <c r="A48" s="217">
        <v>1</v>
      </c>
      <c r="B48" s="218" t="s">
        <v>1380</v>
      </c>
      <c r="C48" s="219" t="s">
        <v>2751</v>
      </c>
      <c r="D48" s="362">
        <v>45573</v>
      </c>
    </row>
    <row r="49" spans="1:4" hidden="1" x14ac:dyDescent="0.25">
      <c r="A49" s="217">
        <v>1</v>
      </c>
      <c r="B49" s="218" t="s">
        <v>1385</v>
      </c>
      <c r="C49" s="219" t="s">
        <v>2751</v>
      </c>
      <c r="D49" s="362">
        <v>45573</v>
      </c>
    </row>
    <row r="50" spans="1:4" hidden="1" x14ac:dyDescent="0.25">
      <c r="A50" s="217">
        <v>1</v>
      </c>
      <c r="B50" s="218" t="s">
        <v>1390</v>
      </c>
      <c r="C50" s="219" t="s">
        <v>2751</v>
      </c>
      <c r="D50" s="362">
        <v>45573</v>
      </c>
    </row>
    <row r="51" spans="1:4" hidden="1" x14ac:dyDescent="0.25">
      <c r="A51" s="217">
        <v>1</v>
      </c>
      <c r="B51" s="218" t="s">
        <v>1395</v>
      </c>
      <c r="C51" s="219" t="s">
        <v>2751</v>
      </c>
      <c r="D51" s="362">
        <v>45573</v>
      </c>
    </row>
    <row r="52" spans="1:4" hidden="1" x14ac:dyDescent="0.25">
      <c r="A52" s="217">
        <v>1</v>
      </c>
      <c r="B52" s="218" t="s">
        <v>1400</v>
      </c>
      <c r="C52" s="219" t="s">
        <v>2751</v>
      </c>
      <c r="D52" s="362">
        <v>45573</v>
      </c>
    </row>
    <row r="53" spans="1:4" hidden="1" x14ac:dyDescent="0.25">
      <c r="A53" s="217">
        <v>1</v>
      </c>
      <c r="B53" s="218" t="s">
        <v>1405</v>
      </c>
      <c r="C53" s="219" t="s">
        <v>2751</v>
      </c>
      <c r="D53" s="362">
        <v>45573</v>
      </c>
    </row>
    <row r="54" spans="1:4" hidden="1" x14ac:dyDescent="0.25">
      <c r="A54" s="217">
        <v>1</v>
      </c>
      <c r="B54" s="218" t="s">
        <v>1410</v>
      </c>
      <c r="C54" s="219" t="s">
        <v>2751</v>
      </c>
      <c r="D54" s="362">
        <v>45573</v>
      </c>
    </row>
    <row r="55" spans="1:4" hidden="1" x14ac:dyDescent="0.25">
      <c r="A55" s="217">
        <v>1</v>
      </c>
      <c r="B55" s="218" t="s">
        <v>1413</v>
      </c>
      <c r="C55" s="219" t="s">
        <v>2751</v>
      </c>
      <c r="D55" s="362">
        <v>45573</v>
      </c>
    </row>
    <row r="56" spans="1:4" hidden="1" x14ac:dyDescent="0.25">
      <c r="A56" s="217">
        <v>1</v>
      </c>
      <c r="B56" s="218" t="s">
        <v>1417</v>
      </c>
      <c r="C56" s="219" t="s">
        <v>2751</v>
      </c>
      <c r="D56" s="362">
        <v>45573</v>
      </c>
    </row>
    <row r="57" spans="1:4" hidden="1" x14ac:dyDescent="0.25">
      <c r="A57" s="217">
        <v>1</v>
      </c>
      <c r="B57" s="218" t="s">
        <v>1422</v>
      </c>
      <c r="C57" s="219" t="s">
        <v>2751</v>
      </c>
      <c r="D57" s="362">
        <v>45573</v>
      </c>
    </row>
    <row r="58" spans="1:4" hidden="1" x14ac:dyDescent="0.25">
      <c r="A58" s="217">
        <v>1</v>
      </c>
      <c r="B58" s="218" t="s">
        <v>1426</v>
      </c>
      <c r="C58" s="219" t="s">
        <v>2751</v>
      </c>
      <c r="D58" s="362">
        <v>45573</v>
      </c>
    </row>
    <row r="59" spans="1:4" hidden="1" x14ac:dyDescent="0.25">
      <c r="A59" s="217">
        <v>1</v>
      </c>
      <c r="B59" s="218" t="s">
        <v>1429</v>
      </c>
      <c r="C59" s="219" t="s">
        <v>2751</v>
      </c>
      <c r="D59" s="362">
        <v>45573</v>
      </c>
    </row>
    <row r="60" spans="1:4" hidden="1" x14ac:dyDescent="0.25">
      <c r="A60" s="217">
        <v>1</v>
      </c>
      <c r="B60" s="218" t="s">
        <v>1433</v>
      </c>
      <c r="C60" s="219" t="s">
        <v>2751</v>
      </c>
      <c r="D60" s="362">
        <v>45573</v>
      </c>
    </row>
    <row r="61" spans="1:4" hidden="1" x14ac:dyDescent="0.25">
      <c r="A61" s="217">
        <v>1</v>
      </c>
      <c r="B61" s="218" t="s">
        <v>1437</v>
      </c>
      <c r="C61" s="219" t="s">
        <v>2751</v>
      </c>
      <c r="D61" s="362">
        <v>45573</v>
      </c>
    </row>
    <row r="62" spans="1:4" hidden="1" x14ac:dyDescent="0.25">
      <c r="A62" s="217">
        <v>1</v>
      </c>
      <c r="B62" s="218" t="s">
        <v>1440</v>
      </c>
      <c r="C62" s="219" t="s">
        <v>2751</v>
      </c>
      <c r="D62" s="362">
        <v>45573</v>
      </c>
    </row>
    <row r="63" spans="1:4" hidden="1" x14ac:dyDescent="0.25">
      <c r="A63" s="217">
        <v>1</v>
      </c>
      <c r="B63" s="218" t="s">
        <v>1442</v>
      </c>
      <c r="C63" s="219" t="s">
        <v>2751</v>
      </c>
      <c r="D63" s="362">
        <v>45573</v>
      </c>
    </row>
    <row r="64" spans="1:4" hidden="1" x14ac:dyDescent="0.25">
      <c r="A64" s="217">
        <v>1</v>
      </c>
      <c r="B64" s="218" t="s">
        <v>1446</v>
      </c>
      <c r="C64" s="219" t="s">
        <v>2751</v>
      </c>
      <c r="D64" s="362">
        <v>45573</v>
      </c>
    </row>
    <row r="65" spans="1:4" hidden="1" x14ac:dyDescent="0.25">
      <c r="A65" s="217">
        <v>1</v>
      </c>
      <c r="B65" s="218" t="s">
        <v>1452</v>
      </c>
      <c r="C65" s="219" t="s">
        <v>2751</v>
      </c>
      <c r="D65" s="362">
        <v>45573</v>
      </c>
    </row>
    <row r="66" spans="1:4" hidden="1" x14ac:dyDescent="0.25">
      <c r="A66" s="217">
        <v>1</v>
      </c>
      <c r="B66" s="218" t="s">
        <v>1460</v>
      </c>
      <c r="C66" s="219" t="s">
        <v>2751</v>
      </c>
      <c r="D66" s="362">
        <v>45573</v>
      </c>
    </row>
    <row r="67" spans="1:4" hidden="1" x14ac:dyDescent="0.25">
      <c r="A67" s="217">
        <v>1</v>
      </c>
      <c r="B67" s="218" t="s">
        <v>1468</v>
      </c>
      <c r="C67" s="219" t="s">
        <v>2751</v>
      </c>
      <c r="D67" s="362">
        <v>45573</v>
      </c>
    </row>
    <row r="68" spans="1:4" hidden="1" x14ac:dyDescent="0.25">
      <c r="A68" s="217">
        <v>1</v>
      </c>
      <c r="B68" s="218" t="s">
        <v>1476</v>
      </c>
      <c r="C68" s="219" t="s">
        <v>2751</v>
      </c>
      <c r="D68" s="362">
        <v>45573</v>
      </c>
    </row>
    <row r="69" spans="1:4" hidden="1" x14ac:dyDescent="0.25">
      <c r="A69" s="217">
        <v>1</v>
      </c>
      <c r="B69" s="218" t="s">
        <v>1484</v>
      </c>
      <c r="C69" s="219" t="s">
        <v>2751</v>
      </c>
      <c r="D69" s="362">
        <v>45573</v>
      </c>
    </row>
    <row r="70" spans="1:4" hidden="1" x14ac:dyDescent="0.25">
      <c r="A70" s="217">
        <v>1</v>
      </c>
      <c r="B70" s="218" t="s">
        <v>1492</v>
      </c>
      <c r="C70" s="219" t="s">
        <v>2751</v>
      </c>
      <c r="D70" s="362">
        <v>45573</v>
      </c>
    </row>
    <row r="71" spans="1:4" hidden="1" x14ac:dyDescent="0.25">
      <c r="A71" s="217">
        <v>1</v>
      </c>
      <c r="B71" s="218" t="s">
        <v>1497</v>
      </c>
      <c r="C71" s="219" t="s">
        <v>2751</v>
      </c>
      <c r="D71" s="362">
        <v>45573</v>
      </c>
    </row>
    <row r="72" spans="1:4" hidden="1" x14ac:dyDescent="0.25">
      <c r="A72" s="217">
        <v>1</v>
      </c>
      <c r="B72" s="218" t="s">
        <v>1503</v>
      </c>
      <c r="C72" s="219" t="s">
        <v>2751</v>
      </c>
      <c r="D72" s="362">
        <v>45573</v>
      </c>
    </row>
    <row r="73" spans="1:4" hidden="1" x14ac:dyDescent="0.25">
      <c r="A73" s="217">
        <v>1</v>
      </c>
      <c r="B73" s="218" t="s">
        <v>1507</v>
      </c>
      <c r="C73" s="219" t="s">
        <v>2751</v>
      </c>
      <c r="D73" s="362">
        <v>45573</v>
      </c>
    </row>
    <row r="74" spans="1:4" hidden="1" x14ac:dyDescent="0.25">
      <c r="A74" s="217">
        <v>1</v>
      </c>
      <c r="B74" s="218" t="s">
        <v>1515</v>
      </c>
      <c r="C74" s="219" t="s">
        <v>2751</v>
      </c>
      <c r="D74" s="362">
        <v>45573</v>
      </c>
    </row>
    <row r="75" spans="1:4" hidden="1" x14ac:dyDescent="0.25">
      <c r="A75" s="217">
        <v>1</v>
      </c>
      <c r="B75" s="218" t="s">
        <v>1521</v>
      </c>
      <c r="C75" s="219" t="s">
        <v>2751</v>
      </c>
      <c r="D75" s="362">
        <v>45573</v>
      </c>
    </row>
    <row r="76" spans="1:4" hidden="1" x14ac:dyDescent="0.25">
      <c r="A76" s="217">
        <v>1</v>
      </c>
      <c r="B76" s="218" t="s">
        <v>1527</v>
      </c>
      <c r="C76" s="219" t="s">
        <v>2751</v>
      </c>
      <c r="D76" s="362">
        <v>45573</v>
      </c>
    </row>
    <row r="77" spans="1:4" hidden="1" x14ac:dyDescent="0.25">
      <c r="A77" s="217">
        <v>1</v>
      </c>
      <c r="B77" s="218" t="s">
        <v>2752</v>
      </c>
      <c r="C77" s="219" t="s">
        <v>2754</v>
      </c>
      <c r="D77" s="362">
        <v>45573</v>
      </c>
    </row>
    <row r="78" spans="1:4" hidden="1" x14ac:dyDescent="0.25">
      <c r="A78" s="217">
        <v>1</v>
      </c>
      <c r="B78" s="218" t="s">
        <v>1092</v>
      </c>
      <c r="C78" s="218" t="s">
        <v>2751</v>
      </c>
      <c r="D78" s="362">
        <v>45573</v>
      </c>
    </row>
    <row r="79" spans="1:4" hidden="1" x14ac:dyDescent="0.25">
      <c r="A79" s="217">
        <v>1</v>
      </c>
      <c r="B79" s="218" t="s">
        <v>1095</v>
      </c>
      <c r="C79" s="218" t="s">
        <v>2751</v>
      </c>
      <c r="D79" s="362">
        <v>45573</v>
      </c>
    </row>
    <row r="80" spans="1:4" hidden="1" x14ac:dyDescent="0.25">
      <c r="A80" s="217">
        <v>1</v>
      </c>
      <c r="B80" s="218" t="s">
        <v>1097</v>
      </c>
      <c r="C80" s="218" t="s">
        <v>2751</v>
      </c>
      <c r="D80" s="362">
        <v>45573</v>
      </c>
    </row>
    <row r="81" spans="1:4" hidden="1" x14ac:dyDescent="0.25">
      <c r="A81" s="217">
        <v>1</v>
      </c>
      <c r="B81" s="218" t="s">
        <v>1100</v>
      </c>
      <c r="C81" s="218" t="s">
        <v>2751</v>
      </c>
      <c r="D81" s="362">
        <v>45573</v>
      </c>
    </row>
    <row r="82" spans="1:4" hidden="1" x14ac:dyDescent="0.25">
      <c r="A82" s="217">
        <v>1</v>
      </c>
      <c r="B82" s="218" t="s">
        <v>1101</v>
      </c>
      <c r="C82" s="218" t="s">
        <v>2751</v>
      </c>
      <c r="D82" s="362">
        <v>45573</v>
      </c>
    </row>
    <row r="83" spans="1:4" hidden="1" x14ac:dyDescent="0.25">
      <c r="A83" s="217">
        <v>1</v>
      </c>
      <c r="B83" s="218" t="s">
        <v>1102</v>
      </c>
      <c r="C83" s="218" t="s">
        <v>2751</v>
      </c>
      <c r="D83" s="362">
        <v>45573</v>
      </c>
    </row>
    <row r="84" spans="1:4" hidden="1" x14ac:dyDescent="0.25">
      <c r="A84" s="217">
        <v>1</v>
      </c>
      <c r="B84" s="218" t="s">
        <v>1104</v>
      </c>
      <c r="C84" s="218" t="s">
        <v>2751</v>
      </c>
      <c r="D84" s="362">
        <v>45573</v>
      </c>
    </row>
    <row r="85" spans="1:4" hidden="1" x14ac:dyDescent="0.25">
      <c r="A85" s="217">
        <v>1</v>
      </c>
      <c r="B85" s="218" t="s">
        <v>1107</v>
      </c>
      <c r="C85" s="218" t="s">
        <v>2751</v>
      </c>
      <c r="D85" s="362">
        <v>45573</v>
      </c>
    </row>
    <row r="86" spans="1:4" hidden="1" x14ac:dyDescent="0.25">
      <c r="A86" s="217">
        <v>1</v>
      </c>
      <c r="B86" s="218" t="s">
        <v>1108</v>
      </c>
      <c r="C86" s="218" t="s">
        <v>2751</v>
      </c>
      <c r="D86" s="362">
        <v>45573</v>
      </c>
    </row>
    <row r="87" spans="1:4" hidden="1" x14ac:dyDescent="0.25">
      <c r="A87" s="217">
        <v>1</v>
      </c>
      <c r="B87" s="218" t="s">
        <v>1110</v>
      </c>
      <c r="C87" s="218" t="s">
        <v>2751</v>
      </c>
      <c r="D87" s="362">
        <v>45573</v>
      </c>
    </row>
    <row r="88" spans="1:4" hidden="1" x14ac:dyDescent="0.25">
      <c r="A88" s="217">
        <v>1</v>
      </c>
      <c r="B88" s="218" t="s">
        <v>1111</v>
      </c>
      <c r="C88" s="218" t="s">
        <v>2751</v>
      </c>
      <c r="D88" s="362">
        <v>45573</v>
      </c>
    </row>
    <row r="89" spans="1:4" hidden="1" x14ac:dyDescent="0.25">
      <c r="A89" s="217">
        <v>1</v>
      </c>
      <c r="B89" s="218" t="s">
        <v>1112</v>
      </c>
      <c r="C89" s="218" t="s">
        <v>2751</v>
      </c>
      <c r="D89" s="362">
        <v>45573</v>
      </c>
    </row>
    <row r="90" spans="1:4" hidden="1" x14ac:dyDescent="0.25">
      <c r="A90" s="217">
        <v>1</v>
      </c>
      <c r="B90" s="218" t="s">
        <v>1113</v>
      </c>
      <c r="C90" s="218" t="s">
        <v>2751</v>
      </c>
      <c r="D90" s="362">
        <v>45573</v>
      </c>
    </row>
    <row r="91" spans="1:4" hidden="1" x14ac:dyDescent="0.25">
      <c r="A91" s="217">
        <v>1</v>
      </c>
      <c r="B91" s="218" t="s">
        <v>1114</v>
      </c>
      <c r="C91" s="218" t="s">
        <v>2751</v>
      </c>
      <c r="D91" s="362">
        <v>45573</v>
      </c>
    </row>
    <row r="92" spans="1:4" hidden="1" x14ac:dyDescent="0.25">
      <c r="A92" s="217">
        <v>1</v>
      </c>
      <c r="B92" s="218" t="s">
        <v>1115</v>
      </c>
      <c r="C92" s="218" t="s">
        <v>2751</v>
      </c>
      <c r="D92" s="362">
        <v>45573</v>
      </c>
    </row>
    <row r="93" spans="1:4" hidden="1" x14ac:dyDescent="0.25">
      <c r="A93" s="217">
        <v>1</v>
      </c>
      <c r="B93" s="218" t="s">
        <v>1117</v>
      </c>
      <c r="C93" s="218" t="s">
        <v>2751</v>
      </c>
      <c r="D93" s="362">
        <v>45573</v>
      </c>
    </row>
    <row r="94" spans="1:4" hidden="1" x14ac:dyDescent="0.25">
      <c r="A94" s="217">
        <v>1</v>
      </c>
      <c r="B94" s="218" t="s">
        <v>1118</v>
      </c>
      <c r="C94" s="218" t="s">
        <v>2751</v>
      </c>
      <c r="D94" s="362">
        <v>45573</v>
      </c>
    </row>
    <row r="95" spans="1:4" hidden="1" x14ac:dyDescent="0.25">
      <c r="A95" s="217">
        <v>1</v>
      </c>
      <c r="B95" s="218" t="s">
        <v>1121</v>
      </c>
      <c r="C95" s="218" t="s">
        <v>2751</v>
      </c>
      <c r="D95" s="362">
        <v>45573</v>
      </c>
    </row>
    <row r="96" spans="1:4" hidden="1" x14ac:dyDescent="0.25">
      <c r="A96" s="217">
        <v>1</v>
      </c>
      <c r="B96" s="218" t="s">
        <v>1122</v>
      </c>
      <c r="C96" s="218" t="s">
        <v>2751</v>
      </c>
      <c r="D96" s="362">
        <v>45573</v>
      </c>
    </row>
    <row r="97" spans="1:4" hidden="1" x14ac:dyDescent="0.25">
      <c r="A97" s="217">
        <v>1</v>
      </c>
      <c r="B97" s="218" t="s">
        <v>1123</v>
      </c>
      <c r="C97" s="218" t="s">
        <v>2751</v>
      </c>
      <c r="D97" s="362">
        <v>45573</v>
      </c>
    </row>
    <row r="98" spans="1:4" hidden="1" x14ac:dyDescent="0.25">
      <c r="A98" s="217">
        <v>1</v>
      </c>
      <c r="B98" s="218" t="s">
        <v>1124</v>
      </c>
      <c r="C98" s="218" t="s">
        <v>2751</v>
      </c>
      <c r="D98" s="362">
        <v>45573</v>
      </c>
    </row>
    <row r="99" spans="1:4" hidden="1" x14ac:dyDescent="0.25">
      <c r="A99" s="217">
        <v>1</v>
      </c>
      <c r="B99" s="218" t="s">
        <v>1125</v>
      </c>
      <c r="C99" s="218" t="s">
        <v>2751</v>
      </c>
      <c r="D99" s="362">
        <v>45573</v>
      </c>
    </row>
    <row r="100" spans="1:4" hidden="1" x14ac:dyDescent="0.25">
      <c r="A100" s="217">
        <v>1</v>
      </c>
      <c r="B100" s="218" t="s">
        <v>1126</v>
      </c>
      <c r="C100" s="218" t="s">
        <v>2751</v>
      </c>
      <c r="D100" s="362">
        <v>45573</v>
      </c>
    </row>
    <row r="101" spans="1:4" hidden="1" x14ac:dyDescent="0.25">
      <c r="A101" s="217">
        <v>1</v>
      </c>
      <c r="B101" s="218" t="s">
        <v>1127</v>
      </c>
      <c r="C101" s="218" t="s">
        <v>2751</v>
      </c>
      <c r="D101" s="362">
        <v>45573</v>
      </c>
    </row>
    <row r="102" spans="1:4" hidden="1" x14ac:dyDescent="0.25">
      <c r="A102" s="217">
        <v>1</v>
      </c>
      <c r="B102" s="218" t="s">
        <v>1128</v>
      </c>
      <c r="C102" s="218" t="s">
        <v>2751</v>
      </c>
      <c r="D102" s="362">
        <v>45573</v>
      </c>
    </row>
    <row r="103" spans="1:4" hidden="1" x14ac:dyDescent="0.25">
      <c r="A103" s="217">
        <v>1</v>
      </c>
      <c r="B103" s="218" t="s">
        <v>1129</v>
      </c>
      <c r="C103" s="218" t="s">
        <v>2751</v>
      </c>
      <c r="D103" s="362">
        <v>45573</v>
      </c>
    </row>
    <row r="104" spans="1:4" hidden="1" x14ac:dyDescent="0.25">
      <c r="A104" s="217">
        <v>1</v>
      </c>
      <c r="B104" s="218" t="s">
        <v>1130</v>
      </c>
      <c r="C104" s="218" t="s">
        <v>2751</v>
      </c>
      <c r="D104" s="362">
        <v>45573</v>
      </c>
    </row>
    <row r="105" spans="1:4" hidden="1" x14ac:dyDescent="0.25">
      <c r="A105" s="217">
        <v>1</v>
      </c>
      <c r="B105" s="218" t="s">
        <v>1131</v>
      </c>
      <c r="C105" s="218" t="s">
        <v>2751</v>
      </c>
      <c r="D105" s="362">
        <v>45573</v>
      </c>
    </row>
    <row r="106" spans="1:4" hidden="1" x14ac:dyDescent="0.25">
      <c r="A106" s="217">
        <v>1</v>
      </c>
      <c r="B106" s="218" t="s">
        <v>1132</v>
      </c>
      <c r="C106" s="218" t="s">
        <v>2751</v>
      </c>
      <c r="D106" s="362">
        <v>45573</v>
      </c>
    </row>
    <row r="107" spans="1:4" hidden="1" x14ac:dyDescent="0.25">
      <c r="A107" s="217">
        <v>1</v>
      </c>
      <c r="B107" s="218" t="s">
        <v>1133</v>
      </c>
      <c r="C107" s="218" t="s">
        <v>2751</v>
      </c>
      <c r="D107" s="362">
        <v>45573</v>
      </c>
    </row>
    <row r="108" spans="1:4" hidden="1" x14ac:dyDescent="0.25">
      <c r="A108" s="217">
        <v>1</v>
      </c>
      <c r="B108" s="218" t="s">
        <v>1135</v>
      </c>
      <c r="C108" s="218" t="s">
        <v>2751</v>
      </c>
      <c r="D108" s="362">
        <v>45573</v>
      </c>
    </row>
    <row r="109" spans="1:4" hidden="1" x14ac:dyDescent="0.25">
      <c r="A109" s="217">
        <v>1</v>
      </c>
      <c r="B109" s="218" t="s">
        <v>1136</v>
      </c>
      <c r="C109" s="218" t="s">
        <v>2751</v>
      </c>
      <c r="D109" s="362">
        <v>45573</v>
      </c>
    </row>
    <row r="110" spans="1:4" hidden="1" x14ac:dyDescent="0.25">
      <c r="A110" s="217">
        <v>1</v>
      </c>
      <c r="B110" s="218" t="s">
        <v>1137</v>
      </c>
      <c r="C110" s="218" t="s">
        <v>2751</v>
      </c>
      <c r="D110" s="362">
        <v>45573</v>
      </c>
    </row>
    <row r="111" spans="1:4" hidden="1" x14ac:dyDescent="0.25">
      <c r="A111" s="217">
        <v>1</v>
      </c>
      <c r="B111" s="218" t="s">
        <v>1138</v>
      </c>
      <c r="C111" s="218" t="s">
        <v>2751</v>
      </c>
      <c r="D111" s="362">
        <v>45573</v>
      </c>
    </row>
    <row r="112" spans="1:4" hidden="1" x14ac:dyDescent="0.25">
      <c r="A112" s="217">
        <v>1</v>
      </c>
      <c r="B112" s="218" t="s">
        <v>1139</v>
      </c>
      <c r="C112" s="218" t="s">
        <v>2751</v>
      </c>
      <c r="D112" s="362">
        <v>45573</v>
      </c>
    </row>
    <row r="113" spans="1:4" hidden="1" x14ac:dyDescent="0.25">
      <c r="A113" s="217">
        <v>1</v>
      </c>
      <c r="B113" s="218" t="s">
        <v>1140</v>
      </c>
      <c r="C113" s="218" t="s">
        <v>2751</v>
      </c>
      <c r="D113" s="362">
        <v>45573</v>
      </c>
    </row>
    <row r="114" spans="1:4" hidden="1" x14ac:dyDescent="0.25">
      <c r="A114" s="217">
        <v>1</v>
      </c>
      <c r="B114" s="218" t="s">
        <v>1142</v>
      </c>
      <c r="C114" s="218" t="s">
        <v>2751</v>
      </c>
      <c r="D114" s="362">
        <v>45573</v>
      </c>
    </row>
    <row r="115" spans="1:4" hidden="1" x14ac:dyDescent="0.25">
      <c r="A115" s="217">
        <v>1</v>
      </c>
      <c r="B115" s="218" t="s">
        <v>1144</v>
      </c>
      <c r="C115" s="218" t="s">
        <v>2751</v>
      </c>
      <c r="D115" s="362">
        <v>45573</v>
      </c>
    </row>
    <row r="116" spans="1:4" hidden="1" x14ac:dyDescent="0.25">
      <c r="A116" s="217">
        <v>1</v>
      </c>
      <c r="B116" s="218" t="s">
        <v>1146</v>
      </c>
      <c r="C116" s="218" t="s">
        <v>2751</v>
      </c>
      <c r="D116" s="362">
        <v>45573</v>
      </c>
    </row>
    <row r="117" spans="1:4" hidden="1" x14ac:dyDescent="0.25">
      <c r="A117" s="217">
        <v>1</v>
      </c>
      <c r="B117" s="218" t="s">
        <v>1148</v>
      </c>
      <c r="C117" s="218" t="s">
        <v>2751</v>
      </c>
      <c r="D117" s="362">
        <v>45573</v>
      </c>
    </row>
    <row r="118" spans="1:4" hidden="1" x14ac:dyDescent="0.25">
      <c r="A118" s="217">
        <v>1</v>
      </c>
      <c r="B118" s="218" t="s">
        <v>1149</v>
      </c>
      <c r="C118" s="218" t="s">
        <v>2751</v>
      </c>
      <c r="D118" s="362">
        <v>45573</v>
      </c>
    </row>
    <row r="119" spans="1:4" hidden="1" x14ac:dyDescent="0.25">
      <c r="A119" s="217">
        <v>1</v>
      </c>
      <c r="B119" s="218" t="s">
        <v>1150</v>
      </c>
      <c r="C119" s="218" t="s">
        <v>2751</v>
      </c>
      <c r="D119" s="362">
        <v>45573</v>
      </c>
    </row>
    <row r="120" spans="1:4" hidden="1" x14ac:dyDescent="0.25">
      <c r="A120" s="217">
        <v>1</v>
      </c>
      <c r="B120" s="218" t="s">
        <v>1151</v>
      </c>
      <c r="C120" s="218" t="s">
        <v>2751</v>
      </c>
      <c r="D120" s="362">
        <v>45573</v>
      </c>
    </row>
    <row r="121" spans="1:4" hidden="1" x14ac:dyDescent="0.25">
      <c r="A121" s="217">
        <v>1</v>
      </c>
      <c r="B121" s="218" t="s">
        <v>1153</v>
      </c>
      <c r="C121" s="218" t="s">
        <v>2751</v>
      </c>
      <c r="D121" s="362">
        <v>45573</v>
      </c>
    </row>
    <row r="122" spans="1:4" hidden="1" x14ac:dyDescent="0.25">
      <c r="A122" s="217">
        <v>1</v>
      </c>
      <c r="B122" s="218" t="s">
        <v>1155</v>
      </c>
      <c r="C122" s="218" t="s">
        <v>2751</v>
      </c>
      <c r="D122" s="362">
        <v>45573</v>
      </c>
    </row>
    <row r="123" spans="1:4" hidden="1" x14ac:dyDescent="0.25">
      <c r="A123" s="217">
        <v>1</v>
      </c>
      <c r="B123" s="218" t="s">
        <v>1156</v>
      </c>
      <c r="C123" s="218" t="s">
        <v>2751</v>
      </c>
      <c r="D123" s="362">
        <v>45573</v>
      </c>
    </row>
    <row r="124" spans="1:4" hidden="1" x14ac:dyDescent="0.25">
      <c r="A124" s="217">
        <v>1</v>
      </c>
      <c r="B124" s="218" t="s">
        <v>1158</v>
      </c>
      <c r="C124" s="218" t="s">
        <v>2751</v>
      </c>
      <c r="D124" s="362">
        <v>45573</v>
      </c>
    </row>
    <row r="125" spans="1:4" hidden="1" x14ac:dyDescent="0.25">
      <c r="A125" s="217">
        <v>1</v>
      </c>
      <c r="B125" s="218" t="s">
        <v>1159</v>
      </c>
      <c r="C125" s="218" t="s">
        <v>2751</v>
      </c>
      <c r="D125" s="362">
        <v>45573</v>
      </c>
    </row>
    <row r="126" spans="1:4" hidden="1" x14ac:dyDescent="0.25">
      <c r="A126" s="217">
        <v>1</v>
      </c>
      <c r="B126" s="218" t="s">
        <v>1162</v>
      </c>
      <c r="C126" s="218" t="s">
        <v>2751</v>
      </c>
      <c r="D126" s="362">
        <v>45573</v>
      </c>
    </row>
    <row r="127" spans="1:4" hidden="1" x14ac:dyDescent="0.25">
      <c r="A127" s="217">
        <v>1</v>
      </c>
      <c r="B127" s="218" t="s">
        <v>1163</v>
      </c>
      <c r="C127" s="218" t="s">
        <v>2751</v>
      </c>
      <c r="D127" s="362">
        <v>45573</v>
      </c>
    </row>
    <row r="128" spans="1:4" hidden="1" x14ac:dyDescent="0.25">
      <c r="A128" s="217">
        <v>1</v>
      </c>
      <c r="B128" s="218" t="s">
        <v>1164</v>
      </c>
      <c r="C128" s="218" t="s">
        <v>2751</v>
      </c>
      <c r="D128" s="362">
        <v>45573</v>
      </c>
    </row>
    <row r="129" spans="1:4" hidden="1" x14ac:dyDescent="0.25">
      <c r="A129" s="217">
        <v>1</v>
      </c>
      <c r="B129" s="218" t="s">
        <v>1168</v>
      </c>
      <c r="C129" s="218" t="s">
        <v>2751</v>
      </c>
      <c r="D129" s="362">
        <v>45573</v>
      </c>
    </row>
    <row r="130" spans="1:4" hidden="1" x14ac:dyDescent="0.25">
      <c r="A130" s="217">
        <v>1</v>
      </c>
      <c r="B130" s="218" t="s">
        <v>1170</v>
      </c>
      <c r="C130" s="218" t="s">
        <v>2751</v>
      </c>
      <c r="D130" s="362">
        <v>45573</v>
      </c>
    </row>
    <row r="131" spans="1:4" hidden="1" x14ac:dyDescent="0.25">
      <c r="A131" s="217">
        <v>1</v>
      </c>
      <c r="B131" s="218" t="s">
        <v>1172</v>
      </c>
      <c r="C131" s="218" t="s">
        <v>2751</v>
      </c>
      <c r="D131" s="362">
        <v>45573</v>
      </c>
    </row>
    <row r="132" spans="1:4" hidden="1" x14ac:dyDescent="0.25">
      <c r="A132" s="217">
        <v>1</v>
      </c>
      <c r="B132" s="218" t="s">
        <v>1173</v>
      </c>
      <c r="C132" s="218" t="s">
        <v>2751</v>
      </c>
      <c r="D132" s="362">
        <v>45573</v>
      </c>
    </row>
    <row r="133" spans="1:4" hidden="1" x14ac:dyDescent="0.25">
      <c r="A133" s="217">
        <v>1</v>
      </c>
      <c r="B133" s="218" t="s">
        <v>1174</v>
      </c>
      <c r="C133" s="218" t="s">
        <v>2751</v>
      </c>
      <c r="D133" s="362">
        <v>45573</v>
      </c>
    </row>
    <row r="134" spans="1:4" hidden="1" x14ac:dyDescent="0.25">
      <c r="A134" s="217">
        <v>1</v>
      </c>
      <c r="B134" s="218" t="s">
        <v>1175</v>
      </c>
      <c r="C134" s="218" t="s">
        <v>2751</v>
      </c>
      <c r="D134" s="362">
        <v>45573</v>
      </c>
    </row>
    <row r="135" spans="1:4" hidden="1" x14ac:dyDescent="0.25">
      <c r="A135" s="217">
        <v>1</v>
      </c>
      <c r="B135" s="218" t="s">
        <v>1176</v>
      </c>
      <c r="C135" s="218" t="s">
        <v>2751</v>
      </c>
      <c r="D135" s="362">
        <v>45573</v>
      </c>
    </row>
    <row r="136" spans="1:4" hidden="1" x14ac:dyDescent="0.25">
      <c r="A136" s="217">
        <v>1</v>
      </c>
      <c r="B136" s="218" t="s">
        <v>1177</v>
      </c>
      <c r="C136" s="218" t="s">
        <v>2751</v>
      </c>
      <c r="D136" s="362">
        <v>45573</v>
      </c>
    </row>
    <row r="137" spans="1:4" hidden="1" x14ac:dyDescent="0.25">
      <c r="A137" s="217">
        <v>1</v>
      </c>
      <c r="B137" s="218" t="s">
        <v>1178</v>
      </c>
      <c r="C137" s="218" t="s">
        <v>2751</v>
      </c>
      <c r="D137" s="362">
        <v>45573</v>
      </c>
    </row>
    <row r="138" spans="1:4" hidden="1" x14ac:dyDescent="0.25">
      <c r="A138" s="217">
        <v>1</v>
      </c>
      <c r="B138" s="218" t="s">
        <v>1179</v>
      </c>
      <c r="C138" s="218" t="s">
        <v>2751</v>
      </c>
      <c r="D138" s="362">
        <v>45573</v>
      </c>
    </row>
    <row r="139" spans="1:4" hidden="1" x14ac:dyDescent="0.25">
      <c r="A139" s="217">
        <v>1</v>
      </c>
      <c r="B139" s="218" t="s">
        <v>1182</v>
      </c>
      <c r="C139" s="218" t="s">
        <v>2751</v>
      </c>
      <c r="D139" s="362">
        <v>45573</v>
      </c>
    </row>
    <row r="140" spans="1:4" hidden="1" x14ac:dyDescent="0.25">
      <c r="A140" s="217">
        <v>1</v>
      </c>
      <c r="B140" s="218" t="s">
        <v>1183</v>
      </c>
      <c r="C140" s="218" t="s">
        <v>2751</v>
      </c>
      <c r="D140" s="362">
        <v>45573</v>
      </c>
    </row>
    <row r="141" spans="1:4" hidden="1" x14ac:dyDescent="0.25">
      <c r="A141" s="217">
        <v>1</v>
      </c>
      <c r="B141" s="218" t="s">
        <v>1184</v>
      </c>
      <c r="C141" s="218" t="s">
        <v>2751</v>
      </c>
      <c r="D141" s="362">
        <v>45573</v>
      </c>
    </row>
    <row r="142" spans="1:4" hidden="1" x14ac:dyDescent="0.25">
      <c r="A142" s="217">
        <v>1</v>
      </c>
      <c r="B142" s="88" t="s">
        <v>2617</v>
      </c>
      <c r="C142" s="88" t="s">
        <v>2749</v>
      </c>
      <c r="D142" s="362">
        <v>45573</v>
      </c>
    </row>
    <row r="143" spans="1:4" hidden="1" x14ac:dyDescent="0.25">
      <c r="A143" s="217">
        <v>1</v>
      </c>
      <c r="B143" s="88" t="s">
        <v>2618</v>
      </c>
      <c r="C143" s="88" t="s">
        <v>2758</v>
      </c>
      <c r="D143" s="362">
        <v>45573</v>
      </c>
    </row>
    <row r="144" spans="1:4" hidden="1" x14ac:dyDescent="0.25">
      <c r="A144" s="217">
        <v>1</v>
      </c>
      <c r="B144" s="88" t="s">
        <v>2619</v>
      </c>
      <c r="C144" s="88" t="s">
        <v>2759</v>
      </c>
      <c r="D144" s="362">
        <v>45573</v>
      </c>
    </row>
    <row r="145" spans="1:4" hidden="1" x14ac:dyDescent="0.25">
      <c r="A145" s="217">
        <v>1</v>
      </c>
      <c r="B145" s="88" t="s">
        <v>2620</v>
      </c>
      <c r="C145" s="88" t="s">
        <v>2760</v>
      </c>
      <c r="D145" s="362">
        <v>45573</v>
      </c>
    </row>
    <row r="146" spans="1:4" hidden="1" x14ac:dyDescent="0.25">
      <c r="A146" s="217">
        <v>1</v>
      </c>
      <c r="B146" s="88" t="s">
        <v>2621</v>
      </c>
      <c r="C146" s="88" t="s">
        <v>2761</v>
      </c>
      <c r="D146" s="362">
        <v>45573</v>
      </c>
    </row>
    <row r="147" spans="1:4" hidden="1" x14ac:dyDescent="0.25">
      <c r="A147" s="217">
        <v>1</v>
      </c>
      <c r="B147" s="88" t="s">
        <v>2622</v>
      </c>
      <c r="C147" s="88" t="s">
        <v>2762</v>
      </c>
      <c r="D147" s="362">
        <v>45573</v>
      </c>
    </row>
    <row r="148" spans="1:4" hidden="1" x14ac:dyDescent="0.25">
      <c r="A148" s="217">
        <v>1</v>
      </c>
      <c r="B148" s="88" t="s">
        <v>2753</v>
      </c>
      <c r="C148" s="88" t="s">
        <v>2763</v>
      </c>
      <c r="D148" s="362">
        <v>45573</v>
      </c>
    </row>
  </sheetData>
  <sheetProtection sort="0" autoFilter="0"/>
  <autoFilter ref="A2:D148" xr:uid="{79413F28-D866-4072-A86A-ADBA7FAD6615}">
    <filterColumn colId="1">
      <filters>
        <filter val="PaloAlto10-70"/>
      </filters>
    </filterColumn>
  </autoFilter>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548"/>
  <sheetViews>
    <sheetView zoomScale="80" zoomScaleNormal="80" workbookViewId="0">
      <pane ySplit="1" topLeftCell="A8" activePane="bottomLeft" state="frozen"/>
      <selection pane="bottomLeft"/>
    </sheetView>
  </sheetViews>
  <sheetFormatPr defaultColWidth="0" defaultRowHeight="14.5" x14ac:dyDescent="0.35"/>
  <cols>
    <col min="1" max="1" width="10.54296875" style="16" customWidth="1"/>
    <col min="2" max="2" width="69.54296875" style="16" customWidth="1"/>
    <col min="3" max="3" width="9.26953125" style="16" customWidth="1"/>
    <col min="4" max="4" width="9.26953125" style="16" hidden="1" customWidth="1"/>
    <col min="5" max="20" width="0" style="75" hidden="1" customWidth="1"/>
    <col min="21" max="21" width="0" style="76" hidden="1" customWidth="1"/>
    <col min="22" max="16384" width="9.26953125" style="76" hidden="1"/>
  </cols>
  <sheetData>
    <row r="1" spans="1:3" x14ac:dyDescent="0.35">
      <c r="A1" s="196" t="s">
        <v>109</v>
      </c>
      <c r="B1" s="197" t="s">
        <v>102</v>
      </c>
      <c r="C1" s="197" t="s">
        <v>53</v>
      </c>
    </row>
    <row r="2" spans="1:3" ht="15.5" x14ac:dyDescent="0.35">
      <c r="A2" s="93" t="s">
        <v>1540</v>
      </c>
      <c r="B2" s="94" t="s">
        <v>1541</v>
      </c>
      <c r="C2" s="94">
        <v>6</v>
      </c>
    </row>
    <row r="3" spans="1:3" ht="15.5" x14ac:dyDescent="0.35">
      <c r="A3" s="93" t="s">
        <v>573</v>
      </c>
      <c r="B3" s="94" t="s">
        <v>1542</v>
      </c>
      <c r="C3" s="94">
        <v>4</v>
      </c>
    </row>
    <row r="4" spans="1:3" ht="15.5" x14ac:dyDescent="0.35">
      <c r="A4" s="93" t="s">
        <v>1543</v>
      </c>
      <c r="B4" s="94" t="s">
        <v>1544</v>
      </c>
      <c r="C4" s="94">
        <v>1</v>
      </c>
    </row>
    <row r="5" spans="1:3" ht="15.5" x14ac:dyDescent="0.35">
      <c r="A5" s="93" t="s">
        <v>1545</v>
      </c>
      <c r="B5" s="94" t="s">
        <v>1546</v>
      </c>
      <c r="C5" s="94">
        <v>2</v>
      </c>
    </row>
    <row r="6" spans="1:3" ht="15.5" x14ac:dyDescent="0.35">
      <c r="A6" s="93" t="s">
        <v>1547</v>
      </c>
      <c r="B6" s="94" t="s">
        <v>1548</v>
      </c>
      <c r="C6" s="94">
        <v>2</v>
      </c>
    </row>
    <row r="7" spans="1:3" ht="15.5" x14ac:dyDescent="0.35">
      <c r="A7" s="93" t="s">
        <v>1549</v>
      </c>
      <c r="B7" s="94" t="s">
        <v>1550</v>
      </c>
      <c r="C7" s="94">
        <v>4</v>
      </c>
    </row>
    <row r="8" spans="1:3" ht="15.5" x14ac:dyDescent="0.35">
      <c r="A8" s="93" t="s">
        <v>1551</v>
      </c>
      <c r="B8" s="94" t="s">
        <v>1552</v>
      </c>
      <c r="C8" s="94">
        <v>2</v>
      </c>
    </row>
    <row r="9" spans="1:3" ht="15.5" x14ac:dyDescent="0.35">
      <c r="A9" s="93" t="s">
        <v>1553</v>
      </c>
      <c r="B9" s="94" t="s">
        <v>1554</v>
      </c>
      <c r="C9" s="94">
        <v>5</v>
      </c>
    </row>
    <row r="10" spans="1:3" ht="15.5" x14ac:dyDescent="0.35">
      <c r="A10" s="93" t="s">
        <v>1555</v>
      </c>
      <c r="B10" s="94" t="s">
        <v>1556</v>
      </c>
      <c r="C10" s="94">
        <v>5</v>
      </c>
    </row>
    <row r="11" spans="1:3" ht="15.5" x14ac:dyDescent="0.35">
      <c r="A11" s="93" t="s">
        <v>570</v>
      </c>
      <c r="B11" s="94" t="s">
        <v>1557</v>
      </c>
      <c r="C11" s="94">
        <v>5</v>
      </c>
    </row>
    <row r="12" spans="1:3" ht="15.5" x14ac:dyDescent="0.35">
      <c r="A12" s="93" t="s">
        <v>1558</v>
      </c>
      <c r="B12" s="94" t="s">
        <v>1559</v>
      </c>
      <c r="C12" s="94">
        <v>2</v>
      </c>
    </row>
    <row r="13" spans="1:3" ht="15.5" x14ac:dyDescent="0.35">
      <c r="A13" s="93" t="s">
        <v>524</v>
      </c>
      <c r="B13" s="94" t="s">
        <v>1560</v>
      </c>
      <c r="C13" s="94">
        <v>5</v>
      </c>
    </row>
    <row r="14" spans="1:3" ht="15.5" x14ac:dyDescent="0.35">
      <c r="A14" s="93" t="s">
        <v>1561</v>
      </c>
      <c r="B14" s="94" t="s">
        <v>1562</v>
      </c>
      <c r="C14" s="94">
        <v>4</v>
      </c>
    </row>
    <row r="15" spans="1:3" ht="15.5" x14ac:dyDescent="0.35">
      <c r="A15" s="93" t="s">
        <v>1563</v>
      </c>
      <c r="B15" s="94" t="s">
        <v>1564</v>
      </c>
      <c r="C15" s="94">
        <v>4</v>
      </c>
    </row>
    <row r="16" spans="1:3" ht="15.5" x14ac:dyDescent="0.35">
      <c r="A16" s="93" t="s">
        <v>1565</v>
      </c>
      <c r="B16" s="94" t="s">
        <v>1566</v>
      </c>
      <c r="C16" s="94">
        <v>1</v>
      </c>
    </row>
    <row r="17" spans="1:3" ht="15.5" x14ac:dyDescent="0.35">
      <c r="A17" s="93" t="s">
        <v>193</v>
      </c>
      <c r="B17" s="94" t="s">
        <v>1567</v>
      </c>
      <c r="C17" s="94">
        <v>5</v>
      </c>
    </row>
    <row r="18" spans="1:3" ht="15.5" x14ac:dyDescent="0.35">
      <c r="A18" s="93" t="s">
        <v>623</v>
      </c>
      <c r="B18" s="94" t="s">
        <v>1568</v>
      </c>
      <c r="C18" s="94">
        <v>8</v>
      </c>
    </row>
    <row r="19" spans="1:3" ht="15.5" x14ac:dyDescent="0.35">
      <c r="A19" s="93" t="s">
        <v>1569</v>
      </c>
      <c r="B19" s="94" t="s">
        <v>1570</v>
      </c>
      <c r="C19" s="94">
        <v>1</v>
      </c>
    </row>
    <row r="20" spans="1:3" ht="15.5" x14ac:dyDescent="0.35">
      <c r="A20" s="93" t="s">
        <v>1571</v>
      </c>
      <c r="B20" s="94" t="s">
        <v>1572</v>
      </c>
      <c r="C20" s="94">
        <v>8</v>
      </c>
    </row>
    <row r="21" spans="1:3" ht="15.5" x14ac:dyDescent="0.35">
      <c r="A21" s="93" t="s">
        <v>1573</v>
      </c>
      <c r="B21" s="94" t="s">
        <v>1574</v>
      </c>
      <c r="C21" s="94">
        <v>6</v>
      </c>
    </row>
    <row r="22" spans="1:3" ht="15.5" x14ac:dyDescent="0.35">
      <c r="A22" s="93" t="s">
        <v>1575</v>
      </c>
      <c r="B22" s="94" t="s">
        <v>1576</v>
      </c>
      <c r="C22" s="94">
        <v>7</v>
      </c>
    </row>
    <row r="23" spans="1:3" ht="15.5" x14ac:dyDescent="0.35">
      <c r="A23" s="93" t="s">
        <v>1577</v>
      </c>
      <c r="B23" s="94" t="s">
        <v>1578</v>
      </c>
      <c r="C23" s="94">
        <v>7</v>
      </c>
    </row>
    <row r="24" spans="1:3" ht="15.5" x14ac:dyDescent="0.35">
      <c r="A24" s="93" t="s">
        <v>1579</v>
      </c>
      <c r="B24" s="94" t="s">
        <v>1580</v>
      </c>
      <c r="C24" s="94">
        <v>7</v>
      </c>
    </row>
    <row r="25" spans="1:3" ht="15.5" x14ac:dyDescent="0.35">
      <c r="A25" s="93" t="s">
        <v>1581</v>
      </c>
      <c r="B25" s="94" t="s">
        <v>1582</v>
      </c>
      <c r="C25" s="94">
        <v>5</v>
      </c>
    </row>
    <row r="26" spans="1:3" ht="15.5" x14ac:dyDescent="0.35">
      <c r="A26" s="93" t="s">
        <v>1583</v>
      </c>
      <c r="B26" s="94" t="s">
        <v>1584</v>
      </c>
      <c r="C26" s="94">
        <v>5</v>
      </c>
    </row>
    <row r="27" spans="1:3" ht="15.5" x14ac:dyDescent="0.35">
      <c r="A27" s="93" t="s">
        <v>1585</v>
      </c>
      <c r="B27" s="94" t="s">
        <v>1586</v>
      </c>
      <c r="C27" s="94">
        <v>5</v>
      </c>
    </row>
    <row r="28" spans="1:3" ht="15.5" x14ac:dyDescent="0.35">
      <c r="A28" s="93" t="s">
        <v>1587</v>
      </c>
      <c r="B28" s="94" t="s">
        <v>1588</v>
      </c>
      <c r="C28" s="94">
        <v>6</v>
      </c>
    </row>
    <row r="29" spans="1:3" ht="15.5" x14ac:dyDescent="0.35">
      <c r="A29" s="93" t="s">
        <v>507</v>
      </c>
      <c r="B29" s="94" t="s">
        <v>1589</v>
      </c>
      <c r="C29" s="94">
        <v>6</v>
      </c>
    </row>
    <row r="30" spans="1:3" ht="15.5" x14ac:dyDescent="0.35">
      <c r="A30" s="93" t="s">
        <v>1590</v>
      </c>
      <c r="B30" s="94" t="s">
        <v>1591</v>
      </c>
      <c r="C30" s="94">
        <v>4</v>
      </c>
    </row>
    <row r="31" spans="1:3" ht="15.5" x14ac:dyDescent="0.35">
      <c r="A31" s="93" t="s">
        <v>1592</v>
      </c>
      <c r="B31" s="94" t="s">
        <v>1593</v>
      </c>
      <c r="C31" s="94">
        <v>7</v>
      </c>
    </row>
    <row r="32" spans="1:3" ht="15.5" x14ac:dyDescent="0.35">
      <c r="A32" s="93" t="s">
        <v>1594</v>
      </c>
      <c r="B32" s="94" t="s">
        <v>1595</v>
      </c>
      <c r="C32" s="94">
        <v>5</v>
      </c>
    </row>
    <row r="33" spans="1:3" ht="15.5" x14ac:dyDescent="0.35">
      <c r="A33" s="93" t="s">
        <v>1596</v>
      </c>
      <c r="B33" s="94" t="s">
        <v>1597</v>
      </c>
      <c r="C33" s="94">
        <v>5</v>
      </c>
    </row>
    <row r="34" spans="1:3" ht="15.5" x14ac:dyDescent="0.35">
      <c r="A34" s="93" t="s">
        <v>1598</v>
      </c>
      <c r="B34" s="94" t="s">
        <v>1599</v>
      </c>
      <c r="C34" s="94">
        <v>8</v>
      </c>
    </row>
    <row r="35" spans="1:3" ht="15.5" x14ac:dyDescent="0.35">
      <c r="A35" s="93" t="s">
        <v>1600</v>
      </c>
      <c r="B35" s="94" t="s">
        <v>1601</v>
      </c>
      <c r="C35" s="94">
        <v>1</v>
      </c>
    </row>
    <row r="36" spans="1:3" ht="15.5" x14ac:dyDescent="0.35">
      <c r="A36" s="93" t="s">
        <v>1602</v>
      </c>
      <c r="B36" s="94" t="s">
        <v>1603</v>
      </c>
      <c r="C36" s="94">
        <v>5</v>
      </c>
    </row>
    <row r="37" spans="1:3" ht="15.5" x14ac:dyDescent="0.35">
      <c r="A37" s="93" t="s">
        <v>1604</v>
      </c>
      <c r="B37" s="94" t="s">
        <v>1605</v>
      </c>
      <c r="C37" s="94">
        <v>8</v>
      </c>
    </row>
    <row r="38" spans="1:3" ht="15.5" x14ac:dyDescent="0.35">
      <c r="A38" s="93" t="s">
        <v>1606</v>
      </c>
      <c r="B38" s="94" t="s">
        <v>1607</v>
      </c>
      <c r="C38" s="94">
        <v>5</v>
      </c>
    </row>
    <row r="39" spans="1:3" ht="15.5" x14ac:dyDescent="0.35">
      <c r="A39" s="93" t="s">
        <v>150</v>
      </c>
      <c r="B39" s="94" t="s">
        <v>1608</v>
      </c>
      <c r="C39" s="94">
        <v>5</v>
      </c>
    </row>
    <row r="40" spans="1:3" ht="15.5" x14ac:dyDescent="0.35">
      <c r="A40" s="93" t="s">
        <v>583</v>
      </c>
      <c r="B40" s="94" t="s">
        <v>1609</v>
      </c>
      <c r="C40" s="94">
        <v>2</v>
      </c>
    </row>
    <row r="41" spans="1:3" ht="15.5" x14ac:dyDescent="0.35">
      <c r="A41" s="93" t="s">
        <v>1610</v>
      </c>
      <c r="B41" s="94" t="s">
        <v>1611</v>
      </c>
      <c r="C41" s="94">
        <v>4</v>
      </c>
    </row>
    <row r="42" spans="1:3" ht="15.5" x14ac:dyDescent="0.35">
      <c r="A42" s="93" t="s">
        <v>1612</v>
      </c>
      <c r="B42" s="94" t="s">
        <v>1613</v>
      </c>
      <c r="C42" s="94">
        <v>5</v>
      </c>
    </row>
    <row r="43" spans="1:3" ht="15.5" x14ac:dyDescent="0.35">
      <c r="A43" s="93" t="s">
        <v>569</v>
      </c>
      <c r="B43" s="94" t="s">
        <v>1614</v>
      </c>
      <c r="C43" s="94">
        <v>5</v>
      </c>
    </row>
    <row r="44" spans="1:3" ht="15.5" x14ac:dyDescent="0.35">
      <c r="A44" s="93" t="s">
        <v>1615</v>
      </c>
      <c r="B44" s="94" t="s">
        <v>1616</v>
      </c>
      <c r="C44" s="94">
        <v>6</v>
      </c>
    </row>
    <row r="45" spans="1:3" ht="15.5" x14ac:dyDescent="0.35">
      <c r="A45" s="93" t="s">
        <v>347</v>
      </c>
      <c r="B45" s="94" t="s">
        <v>1617</v>
      </c>
      <c r="C45" s="94">
        <v>5</v>
      </c>
    </row>
    <row r="46" spans="1:3" ht="15.5" x14ac:dyDescent="0.35">
      <c r="A46" s="93" t="s">
        <v>1618</v>
      </c>
      <c r="B46" s="94" t="s">
        <v>1619</v>
      </c>
      <c r="C46" s="94">
        <v>4</v>
      </c>
    </row>
    <row r="47" spans="1:3" ht="15.5" x14ac:dyDescent="0.35">
      <c r="A47" s="93" t="s">
        <v>1620</v>
      </c>
      <c r="B47" s="94" t="s">
        <v>1621</v>
      </c>
      <c r="C47" s="94">
        <v>5</v>
      </c>
    </row>
    <row r="48" spans="1:3" ht="15.5" x14ac:dyDescent="0.35">
      <c r="A48" s="93" t="s">
        <v>1622</v>
      </c>
      <c r="B48" s="94" t="s">
        <v>1623</v>
      </c>
      <c r="C48" s="94">
        <v>6</v>
      </c>
    </row>
    <row r="49" spans="1:3" ht="15.5" x14ac:dyDescent="0.35">
      <c r="A49" s="93" t="s">
        <v>1624</v>
      </c>
      <c r="B49" s="94" t="s">
        <v>1625</v>
      </c>
      <c r="C49" s="94">
        <v>7</v>
      </c>
    </row>
    <row r="50" spans="1:3" ht="15.5" x14ac:dyDescent="0.35">
      <c r="A50" s="93" t="s">
        <v>1626</v>
      </c>
      <c r="B50" s="94" t="s">
        <v>1627</v>
      </c>
      <c r="C50" s="94">
        <v>3</v>
      </c>
    </row>
    <row r="51" spans="1:3" ht="15.5" x14ac:dyDescent="0.35">
      <c r="A51" s="93" t="s">
        <v>1628</v>
      </c>
      <c r="B51" s="94" t="s">
        <v>1629</v>
      </c>
      <c r="C51" s="94">
        <v>6</v>
      </c>
    </row>
    <row r="52" spans="1:3" ht="15.5" x14ac:dyDescent="0.35">
      <c r="A52" s="93" t="s">
        <v>1630</v>
      </c>
      <c r="B52" s="94" t="s">
        <v>1631</v>
      </c>
      <c r="C52" s="94">
        <v>4</v>
      </c>
    </row>
    <row r="53" spans="1:3" ht="15.5" x14ac:dyDescent="0.35">
      <c r="A53" s="93" t="s">
        <v>1632</v>
      </c>
      <c r="B53" s="94" t="s">
        <v>1633</v>
      </c>
      <c r="C53" s="94">
        <v>5</v>
      </c>
    </row>
    <row r="54" spans="1:3" ht="15.5" x14ac:dyDescent="0.35">
      <c r="A54" s="93" t="s">
        <v>1634</v>
      </c>
      <c r="B54" s="94" t="s">
        <v>1635</v>
      </c>
      <c r="C54" s="94">
        <v>2</v>
      </c>
    </row>
    <row r="55" spans="1:3" ht="15.5" x14ac:dyDescent="0.35">
      <c r="A55" s="93" t="s">
        <v>1636</v>
      </c>
      <c r="B55" s="94" t="s">
        <v>1637</v>
      </c>
      <c r="C55" s="94">
        <v>2</v>
      </c>
    </row>
    <row r="56" spans="1:3" ht="15.5" x14ac:dyDescent="0.35">
      <c r="A56" s="93" t="s">
        <v>1638</v>
      </c>
      <c r="B56" s="94" t="s">
        <v>1639</v>
      </c>
      <c r="C56" s="94">
        <v>5</v>
      </c>
    </row>
    <row r="57" spans="1:3" ht="15.5" x14ac:dyDescent="0.35">
      <c r="A57" s="93" t="s">
        <v>1640</v>
      </c>
      <c r="B57" s="94" t="s">
        <v>1641</v>
      </c>
      <c r="C57" s="94">
        <v>5</v>
      </c>
    </row>
    <row r="58" spans="1:3" ht="31" x14ac:dyDescent="0.35">
      <c r="A58" s="93" t="s">
        <v>1642</v>
      </c>
      <c r="B58" s="94" t="s">
        <v>1643</v>
      </c>
      <c r="C58" s="94">
        <v>5</v>
      </c>
    </row>
    <row r="59" spans="1:3" ht="15.5" x14ac:dyDescent="0.35">
      <c r="A59" s="93" t="s">
        <v>1644</v>
      </c>
      <c r="B59" s="94" t="s">
        <v>1645</v>
      </c>
      <c r="C59" s="94">
        <v>5</v>
      </c>
    </row>
    <row r="60" spans="1:3" ht="15.5" x14ac:dyDescent="0.35">
      <c r="A60" s="93" t="s">
        <v>1646</v>
      </c>
      <c r="B60" s="94" t="s">
        <v>1647</v>
      </c>
      <c r="C60" s="94">
        <v>3</v>
      </c>
    </row>
    <row r="61" spans="1:3" ht="15.5" x14ac:dyDescent="0.35">
      <c r="A61" s="93" t="s">
        <v>1648</v>
      </c>
      <c r="B61" s="94" t="s">
        <v>1649</v>
      </c>
      <c r="C61" s="94">
        <v>6</v>
      </c>
    </row>
    <row r="62" spans="1:3" ht="15.5" x14ac:dyDescent="0.35">
      <c r="A62" s="93" t="s">
        <v>1650</v>
      </c>
      <c r="B62" s="94" t="s">
        <v>1651</v>
      </c>
      <c r="C62" s="94">
        <v>3</v>
      </c>
    </row>
    <row r="63" spans="1:3" ht="15.5" x14ac:dyDescent="0.35">
      <c r="A63" s="93" t="s">
        <v>1652</v>
      </c>
      <c r="B63" s="94" t="s">
        <v>1653</v>
      </c>
      <c r="C63" s="94">
        <v>4</v>
      </c>
    </row>
    <row r="64" spans="1:3" ht="31" x14ac:dyDescent="0.35">
      <c r="A64" s="93" t="s">
        <v>271</v>
      </c>
      <c r="B64" s="94" t="s">
        <v>1654</v>
      </c>
      <c r="C64" s="94">
        <v>3</v>
      </c>
    </row>
    <row r="65" spans="1:3" ht="15.5" x14ac:dyDescent="0.35">
      <c r="A65" s="93" t="s">
        <v>1655</v>
      </c>
      <c r="B65" s="94" t="s">
        <v>1656</v>
      </c>
      <c r="C65" s="94">
        <v>3</v>
      </c>
    </row>
    <row r="66" spans="1:3" ht="31" x14ac:dyDescent="0.35">
      <c r="A66" s="93" t="s">
        <v>1657</v>
      </c>
      <c r="B66" s="94" t="s">
        <v>1658</v>
      </c>
      <c r="C66" s="94">
        <v>6</v>
      </c>
    </row>
    <row r="67" spans="1:3" ht="15.5" x14ac:dyDescent="0.35">
      <c r="A67" s="93" t="s">
        <v>1659</v>
      </c>
      <c r="B67" s="94" t="s">
        <v>1660</v>
      </c>
      <c r="C67" s="94">
        <v>6</v>
      </c>
    </row>
    <row r="68" spans="1:3" ht="31" x14ac:dyDescent="0.35">
      <c r="A68" s="93" t="s">
        <v>1661</v>
      </c>
      <c r="B68" s="94" t="s">
        <v>1662</v>
      </c>
      <c r="C68" s="94">
        <v>5</v>
      </c>
    </row>
    <row r="69" spans="1:3" ht="15.5" x14ac:dyDescent="0.35">
      <c r="A69" s="93" t="s">
        <v>1663</v>
      </c>
      <c r="B69" s="94" t="s">
        <v>1664</v>
      </c>
      <c r="C69" s="94">
        <v>3</v>
      </c>
    </row>
    <row r="70" spans="1:3" ht="15.5" x14ac:dyDescent="0.35">
      <c r="A70" s="93" t="s">
        <v>1665</v>
      </c>
      <c r="B70" s="94" t="s">
        <v>1559</v>
      </c>
      <c r="C70" s="94">
        <v>2</v>
      </c>
    </row>
    <row r="71" spans="1:3" ht="15.5" x14ac:dyDescent="0.35">
      <c r="A71" s="93" t="s">
        <v>1666</v>
      </c>
      <c r="B71" s="94" t="s">
        <v>1667</v>
      </c>
      <c r="C71" s="94">
        <v>3</v>
      </c>
    </row>
    <row r="72" spans="1:3" ht="15.5" x14ac:dyDescent="0.35">
      <c r="A72" s="93" t="s">
        <v>1668</v>
      </c>
      <c r="B72" s="94" t="s">
        <v>1669</v>
      </c>
      <c r="C72" s="94">
        <v>3</v>
      </c>
    </row>
    <row r="73" spans="1:3" ht="15.5" x14ac:dyDescent="0.35">
      <c r="A73" s="93" t="s">
        <v>1670</v>
      </c>
      <c r="B73" s="94" t="s">
        <v>1671</v>
      </c>
      <c r="C73" s="94">
        <v>3</v>
      </c>
    </row>
    <row r="74" spans="1:3" ht="15.5" x14ac:dyDescent="0.35">
      <c r="A74" s="93" t="s">
        <v>518</v>
      </c>
      <c r="B74" s="94" t="s">
        <v>1672</v>
      </c>
      <c r="C74" s="94">
        <v>5</v>
      </c>
    </row>
    <row r="75" spans="1:3" ht="15.5" x14ac:dyDescent="0.35">
      <c r="A75" s="93" t="s">
        <v>1673</v>
      </c>
      <c r="B75" s="94" t="s">
        <v>1674</v>
      </c>
      <c r="C75" s="94">
        <v>3</v>
      </c>
    </row>
    <row r="76" spans="1:3" ht="15.5" x14ac:dyDescent="0.35">
      <c r="A76" s="93" t="s">
        <v>519</v>
      </c>
      <c r="B76" s="94" t="s">
        <v>1675</v>
      </c>
      <c r="C76" s="94">
        <v>6</v>
      </c>
    </row>
    <row r="77" spans="1:3" ht="15.5" x14ac:dyDescent="0.35">
      <c r="A77" s="93" t="s">
        <v>1676</v>
      </c>
      <c r="B77" s="94" t="s">
        <v>1677</v>
      </c>
      <c r="C77" s="94">
        <v>5</v>
      </c>
    </row>
    <row r="78" spans="1:3" ht="15.5" x14ac:dyDescent="0.35">
      <c r="A78" s="93" t="s">
        <v>1678</v>
      </c>
      <c r="B78" s="94" t="s">
        <v>1679</v>
      </c>
      <c r="C78" s="94">
        <v>4</v>
      </c>
    </row>
    <row r="79" spans="1:3" ht="15.5" x14ac:dyDescent="0.35">
      <c r="A79" s="93" t="s">
        <v>1680</v>
      </c>
      <c r="B79" s="94" t="s">
        <v>1681</v>
      </c>
      <c r="C79" s="94">
        <v>4</v>
      </c>
    </row>
    <row r="80" spans="1:3" ht="15.5" x14ac:dyDescent="0.35">
      <c r="A80" s="93" t="s">
        <v>1682</v>
      </c>
      <c r="B80" s="94" t="s">
        <v>1683</v>
      </c>
      <c r="C80" s="94">
        <v>4</v>
      </c>
    </row>
    <row r="81" spans="1:3" ht="15.5" x14ac:dyDescent="0.35">
      <c r="A81" s="93" t="s">
        <v>1684</v>
      </c>
      <c r="B81" s="94" t="s">
        <v>1685</v>
      </c>
      <c r="C81" s="94">
        <v>7</v>
      </c>
    </row>
    <row r="82" spans="1:3" ht="15.5" x14ac:dyDescent="0.35">
      <c r="A82" s="93" t="s">
        <v>541</v>
      </c>
      <c r="B82" s="94" t="s">
        <v>1686</v>
      </c>
      <c r="C82" s="94">
        <v>6</v>
      </c>
    </row>
    <row r="83" spans="1:3" ht="15.5" x14ac:dyDescent="0.35">
      <c r="A83" s="93" t="s">
        <v>1687</v>
      </c>
      <c r="B83" s="94" t="s">
        <v>1688</v>
      </c>
      <c r="C83" s="94">
        <v>5</v>
      </c>
    </row>
    <row r="84" spans="1:3" ht="15.5" x14ac:dyDescent="0.35">
      <c r="A84" s="93" t="s">
        <v>716</v>
      </c>
      <c r="B84" s="94" t="s">
        <v>1689</v>
      </c>
      <c r="C84" s="94">
        <v>3</v>
      </c>
    </row>
    <row r="85" spans="1:3" ht="15.5" x14ac:dyDescent="0.35">
      <c r="A85" s="93" t="s">
        <v>1690</v>
      </c>
      <c r="B85" s="94" t="s">
        <v>1691</v>
      </c>
      <c r="C85" s="94">
        <v>5</v>
      </c>
    </row>
    <row r="86" spans="1:3" ht="15.5" x14ac:dyDescent="0.35">
      <c r="A86" s="93" t="s">
        <v>1692</v>
      </c>
      <c r="B86" s="94" t="s">
        <v>1693</v>
      </c>
      <c r="C86" s="94">
        <v>4</v>
      </c>
    </row>
    <row r="87" spans="1:3" ht="15.5" x14ac:dyDescent="0.35">
      <c r="A87" s="93" t="s">
        <v>488</v>
      </c>
      <c r="B87" s="94" t="s">
        <v>1694</v>
      </c>
      <c r="C87" s="94">
        <v>2</v>
      </c>
    </row>
    <row r="88" spans="1:3" ht="15.5" x14ac:dyDescent="0.35">
      <c r="A88" s="93" t="s">
        <v>542</v>
      </c>
      <c r="B88" s="94" t="s">
        <v>1695</v>
      </c>
      <c r="C88" s="94">
        <v>4</v>
      </c>
    </row>
    <row r="89" spans="1:3" ht="15.5" x14ac:dyDescent="0.35">
      <c r="A89" s="93" t="s">
        <v>1696</v>
      </c>
      <c r="B89" s="94" t="s">
        <v>1697</v>
      </c>
      <c r="C89" s="94">
        <v>4</v>
      </c>
    </row>
    <row r="90" spans="1:3" ht="15.5" x14ac:dyDescent="0.35">
      <c r="A90" s="93" t="s">
        <v>355</v>
      </c>
      <c r="B90" s="94" t="s">
        <v>356</v>
      </c>
      <c r="C90" s="94">
        <v>4</v>
      </c>
    </row>
    <row r="91" spans="1:3" ht="15.5" x14ac:dyDescent="0.35">
      <c r="A91" s="93" t="s">
        <v>1698</v>
      </c>
      <c r="B91" s="94" t="s">
        <v>1559</v>
      </c>
      <c r="C91" s="94">
        <v>2</v>
      </c>
    </row>
    <row r="92" spans="1:3" ht="15.5" x14ac:dyDescent="0.35">
      <c r="A92" s="93" t="s">
        <v>479</v>
      </c>
      <c r="B92" s="94" t="s">
        <v>1699</v>
      </c>
      <c r="C92" s="94">
        <v>3</v>
      </c>
    </row>
    <row r="93" spans="1:3" ht="15.5" x14ac:dyDescent="0.35">
      <c r="A93" s="93" t="s">
        <v>364</v>
      </c>
      <c r="B93" s="94" t="s">
        <v>1700</v>
      </c>
      <c r="C93" s="94">
        <v>6</v>
      </c>
    </row>
    <row r="94" spans="1:3" ht="15.5" x14ac:dyDescent="0.35">
      <c r="A94" s="93" t="s">
        <v>1701</v>
      </c>
      <c r="B94" s="94" t="s">
        <v>1702</v>
      </c>
      <c r="C94" s="94">
        <v>3</v>
      </c>
    </row>
    <row r="95" spans="1:3" ht="15.5" x14ac:dyDescent="0.35">
      <c r="A95" s="93" t="s">
        <v>1703</v>
      </c>
      <c r="B95" s="94" t="s">
        <v>1704</v>
      </c>
      <c r="C95" s="94">
        <v>6</v>
      </c>
    </row>
    <row r="96" spans="1:3" ht="15.5" x14ac:dyDescent="0.35">
      <c r="A96" s="93" t="s">
        <v>1705</v>
      </c>
      <c r="B96" s="94" t="s">
        <v>1706</v>
      </c>
      <c r="C96" s="94">
        <v>5</v>
      </c>
    </row>
    <row r="97" spans="1:3" ht="15.5" x14ac:dyDescent="0.35">
      <c r="A97" s="93" t="s">
        <v>261</v>
      </c>
      <c r="B97" s="94" t="s">
        <v>1707</v>
      </c>
      <c r="C97" s="94">
        <v>5</v>
      </c>
    </row>
    <row r="98" spans="1:3" ht="15.5" x14ac:dyDescent="0.35">
      <c r="A98" s="93" t="s">
        <v>325</v>
      </c>
      <c r="B98" s="94" t="s">
        <v>1708</v>
      </c>
      <c r="C98" s="94">
        <v>5</v>
      </c>
    </row>
    <row r="99" spans="1:3" ht="15.5" x14ac:dyDescent="0.35">
      <c r="A99" s="93" t="s">
        <v>1709</v>
      </c>
      <c r="B99" s="94" t="s">
        <v>1710</v>
      </c>
      <c r="C99" s="94">
        <v>3</v>
      </c>
    </row>
    <row r="100" spans="1:3" ht="15.5" x14ac:dyDescent="0.35">
      <c r="A100" s="93" t="s">
        <v>1711</v>
      </c>
      <c r="B100" s="94" t="s">
        <v>1712</v>
      </c>
      <c r="C100" s="94">
        <v>5</v>
      </c>
    </row>
    <row r="101" spans="1:3" ht="15.5" x14ac:dyDescent="0.35">
      <c r="A101" s="93" t="s">
        <v>1713</v>
      </c>
      <c r="B101" s="94" t="s">
        <v>1714</v>
      </c>
      <c r="C101" s="94">
        <v>2</v>
      </c>
    </row>
    <row r="102" spans="1:3" ht="15.5" x14ac:dyDescent="0.35">
      <c r="A102" s="93" t="s">
        <v>1715</v>
      </c>
      <c r="B102" s="94" t="s">
        <v>1716</v>
      </c>
      <c r="C102" s="94">
        <v>5</v>
      </c>
    </row>
    <row r="103" spans="1:3" ht="15.5" x14ac:dyDescent="0.35">
      <c r="A103" s="93" t="s">
        <v>228</v>
      </c>
      <c r="B103" s="94" t="s">
        <v>1717</v>
      </c>
      <c r="C103" s="94">
        <v>4</v>
      </c>
    </row>
    <row r="104" spans="1:3" ht="15.5" x14ac:dyDescent="0.35">
      <c r="A104" s="93" t="s">
        <v>1718</v>
      </c>
      <c r="B104" s="94" t="s">
        <v>1719</v>
      </c>
      <c r="C104" s="94">
        <v>2</v>
      </c>
    </row>
    <row r="105" spans="1:3" ht="15.5" x14ac:dyDescent="0.35">
      <c r="A105" s="93" t="s">
        <v>1720</v>
      </c>
      <c r="B105" s="94" t="s">
        <v>1721</v>
      </c>
      <c r="C105" s="94">
        <v>2</v>
      </c>
    </row>
    <row r="106" spans="1:3" ht="15.5" x14ac:dyDescent="0.35">
      <c r="A106" s="93" t="s">
        <v>253</v>
      </c>
      <c r="B106" s="94" t="s">
        <v>1722</v>
      </c>
      <c r="C106" s="94">
        <v>4</v>
      </c>
    </row>
    <row r="107" spans="1:3" ht="31" x14ac:dyDescent="0.35">
      <c r="A107" s="93" t="s">
        <v>1723</v>
      </c>
      <c r="B107" s="94" t="s">
        <v>1724</v>
      </c>
      <c r="C107" s="94">
        <v>5</v>
      </c>
    </row>
    <row r="108" spans="1:3" ht="15.5" x14ac:dyDescent="0.35">
      <c r="A108" s="93" t="s">
        <v>1725</v>
      </c>
      <c r="B108" s="94" t="s">
        <v>1726</v>
      </c>
      <c r="C108" s="94">
        <v>4</v>
      </c>
    </row>
    <row r="109" spans="1:3" ht="15.5" x14ac:dyDescent="0.35">
      <c r="A109" s="93" t="s">
        <v>1727</v>
      </c>
      <c r="B109" s="94" t="s">
        <v>1728</v>
      </c>
      <c r="C109" s="94">
        <v>4</v>
      </c>
    </row>
    <row r="110" spans="1:3" ht="15.5" x14ac:dyDescent="0.35">
      <c r="A110" s="93" t="s">
        <v>1729</v>
      </c>
      <c r="B110" s="94" t="s">
        <v>1559</v>
      </c>
      <c r="C110" s="94">
        <v>2</v>
      </c>
    </row>
    <row r="111" spans="1:3" ht="15.5" x14ac:dyDescent="0.35">
      <c r="A111" s="93" t="s">
        <v>1730</v>
      </c>
      <c r="B111" s="94" t="s">
        <v>1731</v>
      </c>
      <c r="C111" s="94">
        <v>4</v>
      </c>
    </row>
    <row r="112" spans="1:3" ht="15.5" x14ac:dyDescent="0.35">
      <c r="A112" s="93" t="s">
        <v>1732</v>
      </c>
      <c r="B112" s="94" t="s">
        <v>1733</v>
      </c>
      <c r="C112" s="94">
        <v>5</v>
      </c>
    </row>
    <row r="113" spans="1:3" ht="15.5" x14ac:dyDescent="0.35">
      <c r="A113" s="93" t="s">
        <v>1734</v>
      </c>
      <c r="B113" s="94" t="s">
        <v>1735</v>
      </c>
      <c r="C113" s="94">
        <v>2</v>
      </c>
    </row>
    <row r="114" spans="1:3" ht="15.5" x14ac:dyDescent="0.35">
      <c r="A114" s="93" t="s">
        <v>1736</v>
      </c>
      <c r="B114" s="94" t="s">
        <v>1737</v>
      </c>
      <c r="C114" s="94">
        <v>5</v>
      </c>
    </row>
    <row r="115" spans="1:3" ht="15.5" x14ac:dyDescent="0.35">
      <c r="A115" s="93" t="s">
        <v>1738</v>
      </c>
      <c r="B115" s="94" t="s">
        <v>1739</v>
      </c>
      <c r="C115" s="94">
        <v>6</v>
      </c>
    </row>
    <row r="116" spans="1:3" ht="15.5" x14ac:dyDescent="0.35">
      <c r="A116" s="93" t="s">
        <v>1740</v>
      </c>
      <c r="B116" s="94" t="s">
        <v>1741</v>
      </c>
      <c r="C116" s="94">
        <v>4</v>
      </c>
    </row>
    <row r="117" spans="1:3" ht="15.5" x14ac:dyDescent="0.35">
      <c r="A117" s="93" t="s">
        <v>1742</v>
      </c>
      <c r="B117" s="94" t="s">
        <v>1743</v>
      </c>
      <c r="C117" s="94">
        <v>5</v>
      </c>
    </row>
    <row r="118" spans="1:3" ht="15.5" x14ac:dyDescent="0.35">
      <c r="A118" s="93" t="s">
        <v>1744</v>
      </c>
      <c r="B118" s="94" t="s">
        <v>1745</v>
      </c>
      <c r="C118" s="94">
        <v>4</v>
      </c>
    </row>
    <row r="119" spans="1:3" ht="15.5" x14ac:dyDescent="0.35">
      <c r="A119" s="93" t="s">
        <v>1746</v>
      </c>
      <c r="B119" s="94" t="s">
        <v>1747</v>
      </c>
      <c r="C119" s="94">
        <v>2</v>
      </c>
    </row>
    <row r="120" spans="1:3" ht="15.5" x14ac:dyDescent="0.35">
      <c r="A120" s="93" t="s">
        <v>1748</v>
      </c>
      <c r="B120" s="94" t="s">
        <v>1749</v>
      </c>
      <c r="C120" s="94">
        <v>2</v>
      </c>
    </row>
    <row r="121" spans="1:3" ht="15.5" x14ac:dyDescent="0.35">
      <c r="A121" s="93" t="s">
        <v>1750</v>
      </c>
      <c r="B121" s="94" t="s">
        <v>1751</v>
      </c>
      <c r="C121" s="94">
        <v>3</v>
      </c>
    </row>
    <row r="122" spans="1:3" ht="15.5" x14ac:dyDescent="0.35">
      <c r="A122" s="93" t="s">
        <v>1752</v>
      </c>
      <c r="B122" s="94" t="s">
        <v>1753</v>
      </c>
      <c r="C122" s="94">
        <v>3</v>
      </c>
    </row>
    <row r="123" spans="1:3" ht="15.5" x14ac:dyDescent="0.35">
      <c r="A123" s="93" t="s">
        <v>1754</v>
      </c>
      <c r="B123" s="94" t="s">
        <v>1755</v>
      </c>
      <c r="C123" s="94">
        <v>5</v>
      </c>
    </row>
    <row r="124" spans="1:3" ht="15.5" x14ac:dyDescent="0.35">
      <c r="A124" s="93" t="s">
        <v>1756</v>
      </c>
      <c r="B124" s="94" t="s">
        <v>1757</v>
      </c>
      <c r="C124" s="94">
        <v>4</v>
      </c>
    </row>
    <row r="125" spans="1:3" ht="15.5" x14ac:dyDescent="0.35">
      <c r="A125" s="93" t="s">
        <v>1758</v>
      </c>
      <c r="B125" s="94" t="s">
        <v>1759</v>
      </c>
      <c r="C125" s="94">
        <v>6</v>
      </c>
    </row>
    <row r="126" spans="1:3" ht="15.5" x14ac:dyDescent="0.35">
      <c r="A126" s="93" t="s">
        <v>1760</v>
      </c>
      <c r="B126" s="94" t="s">
        <v>1761</v>
      </c>
      <c r="C126" s="94">
        <v>6</v>
      </c>
    </row>
    <row r="127" spans="1:3" ht="15.5" x14ac:dyDescent="0.35">
      <c r="A127" s="93" t="s">
        <v>1762</v>
      </c>
      <c r="B127" s="94" t="s">
        <v>1763</v>
      </c>
      <c r="C127" s="94">
        <v>6</v>
      </c>
    </row>
    <row r="128" spans="1:3" ht="31" x14ac:dyDescent="0.35">
      <c r="A128" s="93" t="s">
        <v>1764</v>
      </c>
      <c r="B128" s="94" t="s">
        <v>1765</v>
      </c>
      <c r="C128" s="94">
        <v>5</v>
      </c>
    </row>
    <row r="129" spans="1:3" ht="15.5" x14ac:dyDescent="0.35">
      <c r="A129" s="93" t="s">
        <v>1766</v>
      </c>
      <c r="B129" s="94" t="s">
        <v>1767</v>
      </c>
      <c r="C129" s="94">
        <v>5</v>
      </c>
    </row>
    <row r="130" spans="1:3" ht="15.5" x14ac:dyDescent="0.35">
      <c r="A130" s="93" t="s">
        <v>1768</v>
      </c>
      <c r="B130" s="94" t="s">
        <v>1769</v>
      </c>
      <c r="C130" s="94">
        <v>3</v>
      </c>
    </row>
    <row r="131" spans="1:3" ht="15.5" x14ac:dyDescent="0.35">
      <c r="A131" s="93" t="s">
        <v>512</v>
      </c>
      <c r="B131" s="94" t="s">
        <v>1770</v>
      </c>
      <c r="C131" s="94">
        <v>5</v>
      </c>
    </row>
    <row r="132" spans="1:3" ht="15.5" x14ac:dyDescent="0.35">
      <c r="A132" s="93" t="s">
        <v>1771</v>
      </c>
      <c r="B132" s="94" t="s">
        <v>1559</v>
      </c>
      <c r="C132" s="94">
        <v>2</v>
      </c>
    </row>
    <row r="133" spans="1:3" ht="15.5" x14ac:dyDescent="0.35">
      <c r="A133" s="93" t="s">
        <v>543</v>
      </c>
      <c r="B133" s="94" t="s">
        <v>1772</v>
      </c>
      <c r="C133" s="94">
        <v>4</v>
      </c>
    </row>
    <row r="134" spans="1:3" ht="15.5" x14ac:dyDescent="0.35">
      <c r="A134" s="93" t="s">
        <v>1773</v>
      </c>
      <c r="B134" s="94" t="s">
        <v>1774</v>
      </c>
      <c r="C134" s="94">
        <v>1</v>
      </c>
    </row>
    <row r="135" spans="1:3" ht="15.5" x14ac:dyDescent="0.35">
      <c r="A135" s="93" t="s">
        <v>1775</v>
      </c>
      <c r="B135" s="94" t="s">
        <v>1776</v>
      </c>
      <c r="C135" s="94">
        <v>6</v>
      </c>
    </row>
    <row r="136" spans="1:3" ht="15.5" x14ac:dyDescent="0.35">
      <c r="A136" s="93" t="s">
        <v>1777</v>
      </c>
      <c r="B136" s="94" t="s">
        <v>1778</v>
      </c>
      <c r="C136" s="94">
        <v>5</v>
      </c>
    </row>
    <row r="137" spans="1:3" ht="15.5" x14ac:dyDescent="0.35">
      <c r="A137" s="93" t="s">
        <v>1779</v>
      </c>
      <c r="B137" s="94" t="s">
        <v>1780</v>
      </c>
      <c r="C137" s="94">
        <v>3</v>
      </c>
    </row>
    <row r="138" spans="1:3" ht="15.5" x14ac:dyDescent="0.35">
      <c r="A138" s="93" t="s">
        <v>1781</v>
      </c>
      <c r="B138" s="94" t="s">
        <v>1782</v>
      </c>
      <c r="C138" s="94">
        <v>3</v>
      </c>
    </row>
    <row r="139" spans="1:3" ht="15.5" x14ac:dyDescent="0.35">
      <c r="A139" s="93" t="s">
        <v>1783</v>
      </c>
      <c r="B139" s="94" t="s">
        <v>1784</v>
      </c>
      <c r="C139" s="94">
        <v>4</v>
      </c>
    </row>
    <row r="140" spans="1:3" ht="15.5" x14ac:dyDescent="0.35">
      <c r="A140" s="93" t="s">
        <v>1785</v>
      </c>
      <c r="B140" s="94" t="s">
        <v>1786</v>
      </c>
      <c r="C140" s="94">
        <v>4</v>
      </c>
    </row>
    <row r="141" spans="1:3" ht="15.5" x14ac:dyDescent="0.35">
      <c r="A141" s="93" t="s">
        <v>287</v>
      </c>
      <c r="B141" s="94" t="s">
        <v>1787</v>
      </c>
      <c r="C141" s="94">
        <v>6</v>
      </c>
    </row>
    <row r="142" spans="1:3" ht="15.5" x14ac:dyDescent="0.35">
      <c r="A142" s="93" t="s">
        <v>1788</v>
      </c>
      <c r="B142" s="94" t="s">
        <v>1789</v>
      </c>
      <c r="C142" s="94">
        <v>3</v>
      </c>
    </row>
    <row r="143" spans="1:3" ht="15.5" x14ac:dyDescent="0.35">
      <c r="A143" s="93" t="s">
        <v>1790</v>
      </c>
      <c r="B143" s="94" t="s">
        <v>1791</v>
      </c>
      <c r="C143" s="94">
        <v>5</v>
      </c>
    </row>
    <row r="144" spans="1:3" ht="15.5" x14ac:dyDescent="0.35">
      <c r="A144" s="93" t="s">
        <v>1792</v>
      </c>
      <c r="B144" s="94" t="s">
        <v>1793</v>
      </c>
      <c r="C144" s="94">
        <v>6</v>
      </c>
    </row>
    <row r="145" spans="1:3" ht="15.5" x14ac:dyDescent="0.35">
      <c r="A145" s="93" t="s">
        <v>1794</v>
      </c>
      <c r="B145" s="94" t="s">
        <v>1795</v>
      </c>
      <c r="C145" s="94">
        <v>4</v>
      </c>
    </row>
    <row r="146" spans="1:3" ht="15.5" x14ac:dyDescent="0.35">
      <c r="A146" s="93" t="s">
        <v>577</v>
      </c>
      <c r="B146" s="94" t="s">
        <v>1796</v>
      </c>
      <c r="C146" s="94">
        <v>5</v>
      </c>
    </row>
    <row r="147" spans="1:3" ht="15.5" x14ac:dyDescent="0.35">
      <c r="A147" s="93" t="s">
        <v>1797</v>
      </c>
      <c r="B147" s="94" t="s">
        <v>1798</v>
      </c>
      <c r="C147" s="94">
        <v>4</v>
      </c>
    </row>
    <row r="148" spans="1:3" ht="15.5" x14ac:dyDescent="0.35">
      <c r="A148" s="93" t="s">
        <v>1010</v>
      </c>
      <c r="B148" s="94" t="s">
        <v>1799</v>
      </c>
      <c r="C148" s="94">
        <v>4</v>
      </c>
    </row>
    <row r="149" spans="1:3" ht="15.5" x14ac:dyDescent="0.35">
      <c r="A149" s="93" t="s">
        <v>1800</v>
      </c>
      <c r="B149" s="94" t="s">
        <v>1801</v>
      </c>
      <c r="C149" s="94">
        <v>4</v>
      </c>
    </row>
    <row r="150" spans="1:3" ht="15.5" x14ac:dyDescent="0.35">
      <c r="A150" s="93" t="s">
        <v>1802</v>
      </c>
      <c r="B150" s="94" t="s">
        <v>1803</v>
      </c>
      <c r="C150" s="94">
        <v>5</v>
      </c>
    </row>
    <row r="151" spans="1:3" ht="15.5" x14ac:dyDescent="0.35">
      <c r="A151" s="93" t="s">
        <v>1804</v>
      </c>
      <c r="B151" s="94" t="s">
        <v>1805</v>
      </c>
      <c r="C151" s="94">
        <v>6</v>
      </c>
    </row>
    <row r="152" spans="1:3" ht="31" x14ac:dyDescent="0.35">
      <c r="A152" s="93" t="s">
        <v>1806</v>
      </c>
      <c r="B152" s="94" t="s">
        <v>1807</v>
      </c>
      <c r="C152" s="94">
        <v>5</v>
      </c>
    </row>
    <row r="153" spans="1:3" ht="15.5" x14ac:dyDescent="0.35">
      <c r="A153" s="93" t="s">
        <v>1808</v>
      </c>
      <c r="B153" s="94" t="s">
        <v>1809</v>
      </c>
      <c r="C153" s="94">
        <v>7</v>
      </c>
    </row>
    <row r="154" spans="1:3" ht="15.5" x14ac:dyDescent="0.35">
      <c r="A154" s="93" t="s">
        <v>1810</v>
      </c>
      <c r="B154" s="94" t="s">
        <v>1811</v>
      </c>
      <c r="C154" s="94">
        <v>6</v>
      </c>
    </row>
    <row r="155" spans="1:3" ht="15.5" x14ac:dyDescent="0.35">
      <c r="A155" s="93" t="s">
        <v>1812</v>
      </c>
      <c r="B155" s="94" t="s">
        <v>1813</v>
      </c>
      <c r="C155" s="94">
        <v>1</v>
      </c>
    </row>
    <row r="156" spans="1:3" ht="15.5" x14ac:dyDescent="0.35">
      <c r="A156" s="93" t="s">
        <v>547</v>
      </c>
      <c r="B156" s="94" t="s">
        <v>1814</v>
      </c>
      <c r="C156" s="94">
        <v>6</v>
      </c>
    </row>
    <row r="157" spans="1:3" ht="31" x14ac:dyDescent="0.35">
      <c r="A157" s="93" t="s">
        <v>1815</v>
      </c>
      <c r="B157" s="94" t="s">
        <v>1816</v>
      </c>
      <c r="C157" s="94">
        <v>6</v>
      </c>
    </row>
    <row r="158" spans="1:3" ht="31" x14ac:dyDescent="0.35">
      <c r="A158" s="93" t="s">
        <v>1817</v>
      </c>
      <c r="B158" s="94" t="s">
        <v>1818</v>
      </c>
      <c r="C158" s="94">
        <v>6</v>
      </c>
    </row>
    <row r="159" spans="1:3" ht="15.5" x14ac:dyDescent="0.35">
      <c r="A159" s="93" t="s">
        <v>1819</v>
      </c>
      <c r="B159" s="94" t="s">
        <v>1820</v>
      </c>
      <c r="C159" s="94">
        <v>4</v>
      </c>
    </row>
    <row r="160" spans="1:3" ht="15.5" x14ac:dyDescent="0.35">
      <c r="A160" s="93" t="s">
        <v>1821</v>
      </c>
      <c r="B160" s="94" t="s">
        <v>1822</v>
      </c>
      <c r="C160" s="94">
        <v>6</v>
      </c>
    </row>
    <row r="161" spans="1:3" ht="15.5" x14ac:dyDescent="0.35">
      <c r="A161" s="93" t="s">
        <v>1823</v>
      </c>
      <c r="B161" s="94" t="s">
        <v>1824</v>
      </c>
      <c r="C161" s="94">
        <v>3</v>
      </c>
    </row>
    <row r="162" spans="1:3" ht="15.5" x14ac:dyDescent="0.35">
      <c r="A162" s="93" t="s">
        <v>1825</v>
      </c>
      <c r="B162" s="94" t="s">
        <v>1826</v>
      </c>
      <c r="C162" s="94">
        <v>4</v>
      </c>
    </row>
    <row r="163" spans="1:3" ht="15.5" x14ac:dyDescent="0.35">
      <c r="A163" s="93" t="s">
        <v>1827</v>
      </c>
      <c r="B163" s="94" t="s">
        <v>1828</v>
      </c>
      <c r="C163" s="94">
        <v>5</v>
      </c>
    </row>
    <row r="164" spans="1:3" ht="31" x14ac:dyDescent="0.35">
      <c r="A164" s="93" t="s">
        <v>1829</v>
      </c>
      <c r="B164" s="94" t="s">
        <v>1830</v>
      </c>
      <c r="C164" s="94">
        <v>3</v>
      </c>
    </row>
    <row r="165" spans="1:3" ht="15.5" x14ac:dyDescent="0.35">
      <c r="A165" s="93" t="s">
        <v>1831</v>
      </c>
      <c r="B165" s="94" t="s">
        <v>1832</v>
      </c>
      <c r="C165" s="94">
        <v>5</v>
      </c>
    </row>
    <row r="166" spans="1:3" ht="15.5" x14ac:dyDescent="0.35">
      <c r="A166" s="93" t="s">
        <v>1833</v>
      </c>
      <c r="B166" s="94" t="s">
        <v>1834</v>
      </c>
      <c r="C166" s="94">
        <v>5</v>
      </c>
    </row>
    <row r="167" spans="1:3" ht="15.5" x14ac:dyDescent="0.35">
      <c r="A167" s="93" t="s">
        <v>1835</v>
      </c>
      <c r="B167" s="94" t="s">
        <v>1836</v>
      </c>
      <c r="C167" s="94">
        <v>5</v>
      </c>
    </row>
    <row r="168" spans="1:3" ht="15.5" x14ac:dyDescent="0.35">
      <c r="A168" s="93" t="s">
        <v>1837</v>
      </c>
      <c r="B168" s="94" t="s">
        <v>1838</v>
      </c>
      <c r="C168" s="94">
        <v>5</v>
      </c>
    </row>
    <row r="169" spans="1:3" ht="15.5" x14ac:dyDescent="0.35">
      <c r="A169" s="93" t="s">
        <v>1839</v>
      </c>
      <c r="B169" s="94" t="s">
        <v>1840</v>
      </c>
      <c r="C169" s="94">
        <v>5</v>
      </c>
    </row>
    <row r="170" spans="1:3" ht="15.5" x14ac:dyDescent="0.35">
      <c r="A170" s="93" t="s">
        <v>505</v>
      </c>
      <c r="B170" s="94" t="s">
        <v>1841</v>
      </c>
      <c r="C170" s="94">
        <v>5</v>
      </c>
    </row>
    <row r="171" spans="1:3" ht="15.5" x14ac:dyDescent="0.35">
      <c r="A171" s="93" t="s">
        <v>1842</v>
      </c>
      <c r="B171" s="94" t="s">
        <v>1843</v>
      </c>
      <c r="C171" s="94">
        <v>6</v>
      </c>
    </row>
    <row r="172" spans="1:3" ht="15.5" x14ac:dyDescent="0.35">
      <c r="A172" s="93" t="s">
        <v>1844</v>
      </c>
      <c r="B172" s="94" t="s">
        <v>1845</v>
      </c>
      <c r="C172" s="94">
        <v>4</v>
      </c>
    </row>
    <row r="173" spans="1:3" ht="15.5" x14ac:dyDescent="0.35">
      <c r="A173" s="93" t="s">
        <v>1846</v>
      </c>
      <c r="B173" s="94" t="s">
        <v>1847</v>
      </c>
      <c r="C173" s="94">
        <v>3</v>
      </c>
    </row>
    <row r="174" spans="1:3" ht="15.5" x14ac:dyDescent="0.35">
      <c r="A174" s="93" t="s">
        <v>1848</v>
      </c>
      <c r="B174" s="94" t="s">
        <v>1849</v>
      </c>
      <c r="C174" s="94">
        <v>4</v>
      </c>
    </row>
    <row r="175" spans="1:3" ht="15.5" x14ac:dyDescent="0.35">
      <c r="A175" s="93" t="s">
        <v>1850</v>
      </c>
      <c r="B175" s="94" t="s">
        <v>1851</v>
      </c>
      <c r="C175" s="94">
        <v>6</v>
      </c>
    </row>
    <row r="176" spans="1:3" ht="31" x14ac:dyDescent="0.35">
      <c r="A176" s="93" t="s">
        <v>1852</v>
      </c>
      <c r="B176" s="94" t="s">
        <v>1853</v>
      </c>
      <c r="C176" s="94">
        <v>5</v>
      </c>
    </row>
    <row r="177" spans="1:3" ht="15.5" x14ac:dyDescent="0.35">
      <c r="A177" s="93" t="s">
        <v>1854</v>
      </c>
      <c r="B177" s="94" t="s">
        <v>1855</v>
      </c>
      <c r="C177" s="94">
        <v>3</v>
      </c>
    </row>
    <row r="178" spans="1:3" ht="15.5" x14ac:dyDescent="0.35">
      <c r="A178" s="93" t="s">
        <v>1856</v>
      </c>
      <c r="B178" s="94" t="s">
        <v>1857</v>
      </c>
      <c r="C178" s="94">
        <v>5</v>
      </c>
    </row>
    <row r="179" spans="1:3" ht="15.5" x14ac:dyDescent="0.35">
      <c r="A179" s="93" t="s">
        <v>1858</v>
      </c>
      <c r="B179" s="94" t="s">
        <v>1859</v>
      </c>
      <c r="C179" s="94">
        <v>5</v>
      </c>
    </row>
    <row r="180" spans="1:3" ht="15.5" x14ac:dyDescent="0.35">
      <c r="A180" s="93" t="s">
        <v>1860</v>
      </c>
      <c r="B180" s="94" t="s">
        <v>1861</v>
      </c>
      <c r="C180" s="94">
        <v>4</v>
      </c>
    </row>
    <row r="181" spans="1:3" ht="15.5" x14ac:dyDescent="0.35">
      <c r="A181" s="93" t="s">
        <v>1862</v>
      </c>
      <c r="B181" s="94" t="s">
        <v>1559</v>
      </c>
      <c r="C181" s="94">
        <v>2</v>
      </c>
    </row>
    <row r="182" spans="1:3" ht="15.5" x14ac:dyDescent="0.35">
      <c r="A182" s="93" t="s">
        <v>1863</v>
      </c>
      <c r="B182" s="94" t="s">
        <v>1864</v>
      </c>
      <c r="C182" s="94">
        <v>3</v>
      </c>
    </row>
    <row r="183" spans="1:3" ht="15.5" x14ac:dyDescent="0.35">
      <c r="A183" s="93" t="s">
        <v>1865</v>
      </c>
      <c r="B183" s="94" t="s">
        <v>1866</v>
      </c>
      <c r="C183" s="94">
        <v>3</v>
      </c>
    </row>
    <row r="184" spans="1:3" ht="15.5" x14ac:dyDescent="0.35">
      <c r="A184" s="93" t="s">
        <v>1867</v>
      </c>
      <c r="B184" s="94" t="s">
        <v>1868</v>
      </c>
      <c r="C184" s="94">
        <v>5</v>
      </c>
    </row>
    <row r="185" spans="1:3" ht="15.5" x14ac:dyDescent="0.35">
      <c r="A185" s="93" t="s">
        <v>1869</v>
      </c>
      <c r="B185" s="94" t="s">
        <v>1870</v>
      </c>
      <c r="C185" s="94">
        <v>5</v>
      </c>
    </row>
    <row r="186" spans="1:3" ht="15.5" x14ac:dyDescent="0.35">
      <c r="A186" s="93" t="s">
        <v>1871</v>
      </c>
      <c r="B186" s="94" t="s">
        <v>1872</v>
      </c>
      <c r="C186" s="94">
        <v>2</v>
      </c>
    </row>
    <row r="187" spans="1:3" ht="15.5" x14ac:dyDescent="0.35">
      <c r="A187" s="93" t="s">
        <v>1873</v>
      </c>
      <c r="B187" s="94" t="s">
        <v>1874</v>
      </c>
      <c r="C187" s="94">
        <v>3</v>
      </c>
    </row>
    <row r="188" spans="1:3" ht="15.5" x14ac:dyDescent="0.35">
      <c r="A188" s="93" t="s">
        <v>1875</v>
      </c>
      <c r="B188" s="94" t="s">
        <v>1876</v>
      </c>
      <c r="C188" s="94">
        <v>4</v>
      </c>
    </row>
    <row r="189" spans="1:3" ht="15.5" x14ac:dyDescent="0.35">
      <c r="A189" s="93" t="s">
        <v>1877</v>
      </c>
      <c r="B189" s="94" t="s">
        <v>1878</v>
      </c>
      <c r="C189" s="94">
        <v>2</v>
      </c>
    </row>
    <row r="190" spans="1:3" ht="15.5" x14ac:dyDescent="0.35">
      <c r="A190" s="93" t="s">
        <v>1879</v>
      </c>
      <c r="B190" s="94" t="s">
        <v>1880</v>
      </c>
      <c r="C190" s="94">
        <v>2</v>
      </c>
    </row>
    <row r="191" spans="1:3" ht="15.5" x14ac:dyDescent="0.35">
      <c r="A191" s="93" t="s">
        <v>1881</v>
      </c>
      <c r="B191" s="94" t="s">
        <v>1882</v>
      </c>
      <c r="C191" s="94">
        <v>5</v>
      </c>
    </row>
    <row r="192" spans="1:3" ht="15.5" x14ac:dyDescent="0.35">
      <c r="A192" s="93" t="s">
        <v>1883</v>
      </c>
      <c r="B192" s="94" t="s">
        <v>1559</v>
      </c>
      <c r="C192" s="94">
        <v>2</v>
      </c>
    </row>
    <row r="193" spans="1:3" ht="15.5" x14ac:dyDescent="0.35">
      <c r="A193" s="93" t="s">
        <v>1884</v>
      </c>
      <c r="B193" s="94" t="s">
        <v>1885</v>
      </c>
      <c r="C193" s="94">
        <v>3</v>
      </c>
    </row>
    <row r="194" spans="1:3" ht="31" x14ac:dyDescent="0.35">
      <c r="A194" s="93" t="s">
        <v>1886</v>
      </c>
      <c r="B194" s="94" t="s">
        <v>1887</v>
      </c>
      <c r="C194" s="94">
        <v>3</v>
      </c>
    </row>
    <row r="195" spans="1:3" ht="31" x14ac:dyDescent="0.35">
      <c r="A195" s="93" t="s">
        <v>1888</v>
      </c>
      <c r="B195" s="94" t="s">
        <v>1889</v>
      </c>
      <c r="C195" s="94">
        <v>3</v>
      </c>
    </row>
    <row r="196" spans="1:3" ht="15.5" x14ac:dyDescent="0.35">
      <c r="A196" s="93" t="s">
        <v>1890</v>
      </c>
      <c r="B196" s="94" t="s">
        <v>1891</v>
      </c>
      <c r="C196" s="94">
        <v>5</v>
      </c>
    </row>
    <row r="197" spans="1:3" ht="15.5" x14ac:dyDescent="0.35">
      <c r="A197" s="93" t="s">
        <v>1892</v>
      </c>
      <c r="B197" s="94" t="s">
        <v>1893</v>
      </c>
      <c r="C197" s="94">
        <v>4</v>
      </c>
    </row>
    <row r="198" spans="1:3" ht="15.5" x14ac:dyDescent="0.35">
      <c r="A198" s="93" t="s">
        <v>1894</v>
      </c>
      <c r="B198" s="94" t="s">
        <v>1559</v>
      </c>
      <c r="C198" s="94">
        <v>2</v>
      </c>
    </row>
    <row r="199" spans="1:3" ht="15.5" x14ac:dyDescent="0.35">
      <c r="A199" s="93" t="s">
        <v>1895</v>
      </c>
      <c r="B199" s="94" t="s">
        <v>1896</v>
      </c>
      <c r="C199" s="94">
        <v>1</v>
      </c>
    </row>
    <row r="200" spans="1:3" ht="15.5" x14ac:dyDescent="0.35">
      <c r="A200" s="93" t="s">
        <v>1897</v>
      </c>
      <c r="B200" s="94" t="s">
        <v>1898</v>
      </c>
      <c r="C200" s="94">
        <v>4</v>
      </c>
    </row>
    <row r="201" spans="1:3" ht="15.5" x14ac:dyDescent="0.35">
      <c r="A201" s="93" t="s">
        <v>1899</v>
      </c>
      <c r="B201" s="94" t="s">
        <v>1900</v>
      </c>
      <c r="C201" s="94">
        <v>3</v>
      </c>
    </row>
    <row r="202" spans="1:3" ht="15.5" x14ac:dyDescent="0.35">
      <c r="A202" s="93" t="s">
        <v>1901</v>
      </c>
      <c r="B202" s="94" t="s">
        <v>1902</v>
      </c>
      <c r="C202" s="94">
        <v>4</v>
      </c>
    </row>
    <row r="203" spans="1:3" ht="15.5" x14ac:dyDescent="0.35">
      <c r="A203" s="93" t="s">
        <v>1903</v>
      </c>
      <c r="B203" s="94" t="s">
        <v>1904</v>
      </c>
      <c r="C203" s="94">
        <v>4</v>
      </c>
    </row>
    <row r="204" spans="1:3" ht="15.5" x14ac:dyDescent="0.35">
      <c r="A204" s="93" t="s">
        <v>1905</v>
      </c>
      <c r="B204" s="94" t="s">
        <v>1906</v>
      </c>
      <c r="C204" s="94">
        <v>4</v>
      </c>
    </row>
    <row r="205" spans="1:3" ht="15.5" x14ac:dyDescent="0.35">
      <c r="A205" s="93" t="s">
        <v>1907</v>
      </c>
      <c r="B205" s="94" t="s">
        <v>1908</v>
      </c>
      <c r="C205" s="94">
        <v>2</v>
      </c>
    </row>
    <row r="206" spans="1:3" ht="15.5" x14ac:dyDescent="0.35">
      <c r="A206" s="93" t="s">
        <v>1909</v>
      </c>
      <c r="B206" s="94" t="s">
        <v>1910</v>
      </c>
      <c r="C206" s="94">
        <v>3</v>
      </c>
    </row>
    <row r="207" spans="1:3" ht="15.5" x14ac:dyDescent="0.35">
      <c r="A207" s="93" t="s">
        <v>1911</v>
      </c>
      <c r="B207" s="94" t="s">
        <v>1912</v>
      </c>
      <c r="C207" s="94">
        <v>4</v>
      </c>
    </row>
    <row r="208" spans="1:3" ht="15.5" x14ac:dyDescent="0.35">
      <c r="A208" s="93" t="s">
        <v>1913</v>
      </c>
      <c r="B208" s="94" t="s">
        <v>1914</v>
      </c>
      <c r="C208" s="94">
        <v>2</v>
      </c>
    </row>
    <row r="209" spans="1:3" ht="15.5" x14ac:dyDescent="0.35">
      <c r="A209" s="93" t="s">
        <v>1915</v>
      </c>
      <c r="B209" s="94" t="s">
        <v>1916</v>
      </c>
      <c r="C209" s="94">
        <v>4</v>
      </c>
    </row>
    <row r="210" spans="1:3" ht="15.5" x14ac:dyDescent="0.35">
      <c r="A210" s="93" t="s">
        <v>1917</v>
      </c>
      <c r="B210" s="94" t="s">
        <v>1918</v>
      </c>
      <c r="C210" s="94">
        <v>4</v>
      </c>
    </row>
    <row r="211" spans="1:3" ht="15.5" x14ac:dyDescent="0.35">
      <c r="A211" s="93" t="s">
        <v>1919</v>
      </c>
      <c r="B211" s="94" t="s">
        <v>1920</v>
      </c>
      <c r="C211" s="94">
        <v>4</v>
      </c>
    </row>
    <row r="212" spans="1:3" ht="15.5" x14ac:dyDescent="0.35">
      <c r="A212" s="93" t="s">
        <v>1921</v>
      </c>
      <c r="B212" s="94" t="s">
        <v>1922</v>
      </c>
      <c r="C212" s="94">
        <v>3</v>
      </c>
    </row>
    <row r="213" spans="1:3" ht="15.5" x14ac:dyDescent="0.35">
      <c r="A213" s="93" t="s">
        <v>1923</v>
      </c>
      <c r="B213" s="94" t="s">
        <v>1559</v>
      </c>
      <c r="C213" s="94">
        <v>2</v>
      </c>
    </row>
    <row r="214" spans="1:3" ht="15.5" x14ac:dyDescent="0.35">
      <c r="A214" s="93" t="s">
        <v>1924</v>
      </c>
      <c r="B214" s="94" t="s">
        <v>1925</v>
      </c>
      <c r="C214" s="94">
        <v>1</v>
      </c>
    </row>
    <row r="215" spans="1:3" ht="15.5" x14ac:dyDescent="0.35">
      <c r="A215" s="93" t="s">
        <v>1926</v>
      </c>
      <c r="B215" s="94" t="s">
        <v>1927</v>
      </c>
      <c r="C215" s="94">
        <v>4</v>
      </c>
    </row>
    <row r="216" spans="1:3" ht="15.5" x14ac:dyDescent="0.35">
      <c r="A216" s="93" t="s">
        <v>1928</v>
      </c>
      <c r="B216" s="94" t="s">
        <v>1929</v>
      </c>
      <c r="C216" s="94">
        <v>4</v>
      </c>
    </row>
    <row r="217" spans="1:3" ht="15.5" x14ac:dyDescent="0.35">
      <c r="A217" s="93" t="s">
        <v>1930</v>
      </c>
      <c r="B217" s="94" t="s">
        <v>1931</v>
      </c>
      <c r="C217" s="94">
        <v>4</v>
      </c>
    </row>
    <row r="218" spans="1:3" ht="31" x14ac:dyDescent="0.35">
      <c r="A218" s="93" t="s">
        <v>1932</v>
      </c>
      <c r="B218" s="94" t="s">
        <v>1933</v>
      </c>
      <c r="C218" s="94">
        <v>4</v>
      </c>
    </row>
    <row r="219" spans="1:3" ht="15.5" x14ac:dyDescent="0.35">
      <c r="A219" s="93" t="s">
        <v>1934</v>
      </c>
      <c r="B219" s="94" t="s">
        <v>1935</v>
      </c>
      <c r="C219" s="94">
        <v>2</v>
      </c>
    </row>
    <row r="220" spans="1:3" ht="15.5" x14ac:dyDescent="0.35">
      <c r="A220" s="93" t="s">
        <v>1936</v>
      </c>
      <c r="B220" s="94" t="s">
        <v>1937</v>
      </c>
      <c r="C220" s="94">
        <v>1</v>
      </c>
    </row>
    <row r="221" spans="1:3" ht="15.5" x14ac:dyDescent="0.35">
      <c r="A221" s="93" t="s">
        <v>1938</v>
      </c>
      <c r="B221" s="94" t="s">
        <v>1939</v>
      </c>
      <c r="C221" s="94">
        <v>1</v>
      </c>
    </row>
    <row r="222" spans="1:3" ht="31" x14ac:dyDescent="0.35">
      <c r="A222" s="93" t="s">
        <v>1940</v>
      </c>
      <c r="B222" s="94" t="s">
        <v>1941</v>
      </c>
      <c r="C222" s="94">
        <v>4</v>
      </c>
    </row>
    <row r="223" spans="1:3" ht="15.5" x14ac:dyDescent="0.35">
      <c r="A223" s="93" t="s">
        <v>1942</v>
      </c>
      <c r="B223" s="94" t="s">
        <v>1943</v>
      </c>
      <c r="C223" s="94">
        <v>7</v>
      </c>
    </row>
    <row r="224" spans="1:3" ht="15.5" x14ac:dyDescent="0.35">
      <c r="A224" s="93" t="s">
        <v>565</v>
      </c>
      <c r="B224" s="94" t="s">
        <v>1944</v>
      </c>
      <c r="C224" s="94">
        <v>5</v>
      </c>
    </row>
    <row r="225" spans="1:3" ht="15.5" x14ac:dyDescent="0.35">
      <c r="A225" s="93" t="s">
        <v>559</v>
      </c>
      <c r="B225" s="94" t="s">
        <v>1945</v>
      </c>
      <c r="C225" s="94">
        <v>6</v>
      </c>
    </row>
    <row r="226" spans="1:3" ht="15.5" x14ac:dyDescent="0.35">
      <c r="A226" s="93" t="s">
        <v>567</v>
      </c>
      <c r="B226" s="94" t="s">
        <v>1946</v>
      </c>
      <c r="C226" s="94">
        <v>5</v>
      </c>
    </row>
    <row r="227" spans="1:3" ht="15.5" x14ac:dyDescent="0.35">
      <c r="A227" s="93" t="s">
        <v>1947</v>
      </c>
      <c r="B227" s="94" t="s">
        <v>1948</v>
      </c>
      <c r="C227" s="94">
        <v>2</v>
      </c>
    </row>
    <row r="228" spans="1:3" ht="15.5" x14ac:dyDescent="0.35">
      <c r="A228" s="93" t="s">
        <v>563</v>
      </c>
      <c r="B228" s="94" t="s">
        <v>1949</v>
      </c>
      <c r="C228" s="94">
        <v>3</v>
      </c>
    </row>
    <row r="229" spans="1:3" ht="15.5" x14ac:dyDescent="0.35">
      <c r="A229" s="93" t="s">
        <v>566</v>
      </c>
      <c r="B229" s="94" t="s">
        <v>1950</v>
      </c>
      <c r="C229" s="94">
        <v>1</v>
      </c>
    </row>
    <row r="230" spans="1:3" ht="15.5" x14ac:dyDescent="0.35">
      <c r="A230" s="93" t="s">
        <v>1951</v>
      </c>
      <c r="B230" s="94" t="s">
        <v>1952</v>
      </c>
      <c r="C230" s="94">
        <v>7</v>
      </c>
    </row>
    <row r="231" spans="1:3" ht="15.5" x14ac:dyDescent="0.35">
      <c r="A231" s="93" t="s">
        <v>1953</v>
      </c>
      <c r="B231" s="94" t="s">
        <v>1954</v>
      </c>
      <c r="C231" s="94">
        <v>2</v>
      </c>
    </row>
    <row r="232" spans="1:3" ht="15.5" x14ac:dyDescent="0.35">
      <c r="A232" s="93" t="s">
        <v>1955</v>
      </c>
      <c r="B232" s="94" t="s">
        <v>1956</v>
      </c>
      <c r="C232" s="94">
        <v>5</v>
      </c>
    </row>
    <row r="233" spans="1:3" ht="15.5" x14ac:dyDescent="0.35">
      <c r="A233" s="93" t="s">
        <v>1957</v>
      </c>
      <c r="B233" s="94" t="s">
        <v>1559</v>
      </c>
      <c r="C233" s="94">
        <v>2</v>
      </c>
    </row>
    <row r="234" spans="1:3" ht="15.5" x14ac:dyDescent="0.35">
      <c r="A234" s="93" t="s">
        <v>503</v>
      </c>
      <c r="B234" s="94" t="s">
        <v>1958</v>
      </c>
      <c r="C234" s="94">
        <v>6</v>
      </c>
    </row>
    <row r="235" spans="1:3" ht="15.5" x14ac:dyDescent="0.35">
      <c r="A235" s="93" t="s">
        <v>561</v>
      </c>
      <c r="B235" s="94" t="s">
        <v>1959</v>
      </c>
      <c r="C235" s="94">
        <v>4</v>
      </c>
    </row>
    <row r="236" spans="1:3" ht="15.5" x14ac:dyDescent="0.35">
      <c r="A236" s="93" t="s">
        <v>501</v>
      </c>
      <c r="B236" s="94" t="s">
        <v>1960</v>
      </c>
      <c r="C236" s="94">
        <v>6</v>
      </c>
    </row>
    <row r="237" spans="1:3" ht="15.5" x14ac:dyDescent="0.35">
      <c r="A237" s="93" t="s">
        <v>1961</v>
      </c>
      <c r="B237" s="94" t="s">
        <v>1962</v>
      </c>
      <c r="C237" s="94">
        <v>4</v>
      </c>
    </row>
    <row r="238" spans="1:3" ht="15.5" x14ac:dyDescent="0.35">
      <c r="A238" s="93" t="s">
        <v>1963</v>
      </c>
      <c r="B238" s="94" t="s">
        <v>1964</v>
      </c>
      <c r="C238" s="94">
        <v>6</v>
      </c>
    </row>
    <row r="239" spans="1:3" ht="15.5" x14ac:dyDescent="0.35">
      <c r="A239" s="93" t="s">
        <v>1965</v>
      </c>
      <c r="B239" s="94" t="s">
        <v>1966</v>
      </c>
      <c r="C239" s="94">
        <v>4</v>
      </c>
    </row>
    <row r="240" spans="1:3" ht="15.5" x14ac:dyDescent="0.35">
      <c r="A240" s="93" t="s">
        <v>498</v>
      </c>
      <c r="B240" s="94" t="s">
        <v>1967</v>
      </c>
      <c r="C240" s="94">
        <v>7</v>
      </c>
    </row>
    <row r="241" spans="1:3" ht="15.5" x14ac:dyDescent="0.35">
      <c r="A241" s="93" t="s">
        <v>1968</v>
      </c>
      <c r="B241" s="94" t="s">
        <v>1969</v>
      </c>
      <c r="C241" s="94">
        <v>8</v>
      </c>
    </row>
    <row r="242" spans="1:3" ht="15.5" x14ac:dyDescent="0.35">
      <c r="A242" s="93" t="s">
        <v>1970</v>
      </c>
      <c r="B242" s="94" t="s">
        <v>1971</v>
      </c>
      <c r="C242" s="94">
        <v>6</v>
      </c>
    </row>
    <row r="243" spans="1:3" ht="15.5" x14ac:dyDescent="0.35">
      <c r="A243" s="93" t="s">
        <v>1972</v>
      </c>
      <c r="B243" s="94" t="s">
        <v>1973</v>
      </c>
      <c r="C243" s="94">
        <v>5</v>
      </c>
    </row>
    <row r="244" spans="1:3" ht="15.5" x14ac:dyDescent="0.35">
      <c r="A244" s="93" t="s">
        <v>175</v>
      </c>
      <c r="B244" s="94" t="s">
        <v>174</v>
      </c>
      <c r="C244" s="94">
        <v>6</v>
      </c>
    </row>
    <row r="245" spans="1:3" ht="31" x14ac:dyDescent="0.35">
      <c r="A245" s="93" t="s">
        <v>1974</v>
      </c>
      <c r="B245" s="94" t="s">
        <v>1975</v>
      </c>
      <c r="C245" s="94">
        <v>1</v>
      </c>
    </row>
    <row r="246" spans="1:3" ht="15.5" x14ac:dyDescent="0.35">
      <c r="A246" s="93" t="s">
        <v>1976</v>
      </c>
      <c r="B246" s="94" t="s">
        <v>1977</v>
      </c>
      <c r="C246" s="94">
        <v>4</v>
      </c>
    </row>
    <row r="247" spans="1:3" ht="15.5" x14ac:dyDescent="0.35">
      <c r="A247" s="93" t="s">
        <v>1978</v>
      </c>
      <c r="B247" s="94" t="s">
        <v>1979</v>
      </c>
      <c r="C247" s="94">
        <v>5</v>
      </c>
    </row>
    <row r="248" spans="1:3" ht="15.5" x14ac:dyDescent="0.35">
      <c r="A248" s="93" t="s">
        <v>1980</v>
      </c>
      <c r="B248" s="94" t="s">
        <v>1559</v>
      </c>
      <c r="C248" s="94">
        <v>2</v>
      </c>
    </row>
    <row r="249" spans="1:3" ht="15.5" x14ac:dyDescent="0.35">
      <c r="A249" s="93" t="s">
        <v>1981</v>
      </c>
      <c r="B249" s="94" t="s">
        <v>1982</v>
      </c>
      <c r="C249" s="94">
        <v>8</v>
      </c>
    </row>
    <row r="250" spans="1:3" ht="15.5" x14ac:dyDescent="0.35">
      <c r="A250" s="93" t="s">
        <v>1983</v>
      </c>
      <c r="B250" s="94" t="s">
        <v>1984</v>
      </c>
      <c r="C250" s="94">
        <v>8</v>
      </c>
    </row>
    <row r="251" spans="1:3" ht="31" x14ac:dyDescent="0.35">
      <c r="A251" s="93" t="s">
        <v>1985</v>
      </c>
      <c r="B251" s="94" t="s">
        <v>1986</v>
      </c>
      <c r="C251" s="94">
        <v>7</v>
      </c>
    </row>
    <row r="252" spans="1:3" ht="15.5" x14ac:dyDescent="0.35">
      <c r="A252" s="93" t="s">
        <v>1987</v>
      </c>
      <c r="B252" s="94" t="s">
        <v>1988</v>
      </c>
      <c r="C252" s="94">
        <v>5</v>
      </c>
    </row>
    <row r="253" spans="1:3" ht="15.5" x14ac:dyDescent="0.35">
      <c r="A253" s="93" t="s">
        <v>1989</v>
      </c>
      <c r="B253" s="94" t="s">
        <v>1990</v>
      </c>
      <c r="C253" s="94">
        <v>7</v>
      </c>
    </row>
    <row r="254" spans="1:3" ht="31" x14ac:dyDescent="0.35">
      <c r="A254" s="93" t="s">
        <v>1991</v>
      </c>
      <c r="B254" s="94" t="s">
        <v>1992</v>
      </c>
      <c r="C254" s="94">
        <v>4</v>
      </c>
    </row>
    <row r="255" spans="1:3" ht="15.5" x14ac:dyDescent="0.35">
      <c r="A255" s="93" t="s">
        <v>1993</v>
      </c>
      <c r="B255" s="94" t="s">
        <v>1994</v>
      </c>
      <c r="C255" s="94">
        <v>4</v>
      </c>
    </row>
    <row r="256" spans="1:3" ht="15.5" x14ac:dyDescent="0.35">
      <c r="A256" s="93" t="s">
        <v>1995</v>
      </c>
      <c r="B256" s="94" t="s">
        <v>1996</v>
      </c>
      <c r="C256" s="94">
        <v>5</v>
      </c>
    </row>
    <row r="257" spans="1:3" ht="15.5" x14ac:dyDescent="0.35">
      <c r="A257" s="93" t="s">
        <v>1997</v>
      </c>
      <c r="B257" s="94" t="s">
        <v>1998</v>
      </c>
      <c r="C257" s="94">
        <v>8</v>
      </c>
    </row>
    <row r="258" spans="1:3" ht="15.5" x14ac:dyDescent="0.35">
      <c r="A258" s="93" t="s">
        <v>1999</v>
      </c>
      <c r="B258" s="94" t="s">
        <v>2000</v>
      </c>
      <c r="C258" s="94">
        <v>4</v>
      </c>
    </row>
    <row r="259" spans="1:3" ht="15.5" x14ac:dyDescent="0.35">
      <c r="A259" s="93" t="s">
        <v>2001</v>
      </c>
      <c r="B259" s="94" t="s">
        <v>1559</v>
      </c>
      <c r="C259" s="94">
        <v>3</v>
      </c>
    </row>
    <row r="260" spans="1:3" ht="15.5" x14ac:dyDescent="0.35">
      <c r="A260" s="93" t="s">
        <v>2002</v>
      </c>
      <c r="B260" s="94" t="s">
        <v>2003</v>
      </c>
      <c r="C260" s="94">
        <v>5</v>
      </c>
    </row>
    <row r="261" spans="1:3" ht="31" x14ac:dyDescent="0.35">
      <c r="A261" s="93" t="s">
        <v>2004</v>
      </c>
      <c r="B261" s="94" t="s">
        <v>2005</v>
      </c>
      <c r="C261" s="94">
        <v>8</v>
      </c>
    </row>
    <row r="262" spans="1:3" ht="15.5" x14ac:dyDescent="0.35">
      <c r="A262" s="93" t="s">
        <v>2006</v>
      </c>
      <c r="B262" s="94" t="s">
        <v>2007</v>
      </c>
      <c r="C262" s="94">
        <v>5</v>
      </c>
    </row>
    <row r="263" spans="1:3" ht="15.5" x14ac:dyDescent="0.35">
      <c r="A263" s="93" t="s">
        <v>2008</v>
      </c>
      <c r="B263" s="94" t="s">
        <v>2009</v>
      </c>
      <c r="C263" s="94">
        <v>4</v>
      </c>
    </row>
    <row r="264" spans="1:3" ht="15.5" x14ac:dyDescent="0.35">
      <c r="A264" s="93" t="s">
        <v>2010</v>
      </c>
      <c r="B264" s="94" t="s">
        <v>2011</v>
      </c>
      <c r="C264" s="94">
        <v>4</v>
      </c>
    </row>
    <row r="265" spans="1:3" ht="15.5" x14ac:dyDescent="0.35">
      <c r="A265" s="93" t="s">
        <v>2012</v>
      </c>
      <c r="B265" s="94" t="s">
        <v>2013</v>
      </c>
      <c r="C265" s="94">
        <v>5</v>
      </c>
    </row>
    <row r="266" spans="1:3" ht="15.5" x14ac:dyDescent="0.35">
      <c r="A266" s="93" t="s">
        <v>2014</v>
      </c>
      <c r="B266" s="94" t="s">
        <v>2015</v>
      </c>
      <c r="C266" s="94">
        <v>6</v>
      </c>
    </row>
    <row r="267" spans="1:3" ht="15.5" x14ac:dyDescent="0.35">
      <c r="A267" s="93" t="s">
        <v>742</v>
      </c>
      <c r="B267" s="94" t="s">
        <v>2016</v>
      </c>
      <c r="C267" s="94">
        <v>5</v>
      </c>
    </row>
    <row r="268" spans="1:3" ht="15.5" x14ac:dyDescent="0.35">
      <c r="A268" s="93" t="s">
        <v>2017</v>
      </c>
      <c r="B268" s="94" t="s">
        <v>2018</v>
      </c>
      <c r="C268" s="94">
        <v>6</v>
      </c>
    </row>
    <row r="269" spans="1:3" ht="31" x14ac:dyDescent="0.35">
      <c r="A269" s="93" t="s">
        <v>2019</v>
      </c>
      <c r="B269" s="94" t="s">
        <v>2020</v>
      </c>
      <c r="C269" s="94">
        <v>8</v>
      </c>
    </row>
    <row r="270" spans="1:3" ht="31" x14ac:dyDescent="0.35">
      <c r="A270" s="93" t="s">
        <v>2021</v>
      </c>
      <c r="B270" s="94" t="s">
        <v>2022</v>
      </c>
      <c r="C270" s="94">
        <v>7</v>
      </c>
    </row>
    <row r="271" spans="1:3" ht="15.5" x14ac:dyDescent="0.35">
      <c r="A271" s="93" t="s">
        <v>2023</v>
      </c>
      <c r="B271" s="94" t="s">
        <v>2024</v>
      </c>
      <c r="C271" s="94">
        <v>6</v>
      </c>
    </row>
    <row r="272" spans="1:3" ht="15.5" x14ac:dyDescent="0.35">
      <c r="A272" s="93" t="s">
        <v>2025</v>
      </c>
      <c r="B272" s="94" t="s">
        <v>2026</v>
      </c>
      <c r="C272" s="94">
        <v>8</v>
      </c>
    </row>
    <row r="273" spans="1:3" ht="31" x14ac:dyDescent="0.35">
      <c r="A273" s="93" t="s">
        <v>538</v>
      </c>
      <c r="B273" s="94" t="s">
        <v>2027</v>
      </c>
      <c r="C273" s="94">
        <v>4</v>
      </c>
    </row>
    <row r="274" spans="1:3" ht="15.5" x14ac:dyDescent="0.35">
      <c r="A274" s="93" t="s">
        <v>2028</v>
      </c>
      <c r="B274" s="94" t="s">
        <v>2029</v>
      </c>
      <c r="C274" s="94">
        <v>8</v>
      </c>
    </row>
    <row r="275" spans="1:3" ht="15.5" x14ac:dyDescent="0.35">
      <c r="A275" s="93" t="s">
        <v>2030</v>
      </c>
      <c r="B275" s="94" t="s">
        <v>2031</v>
      </c>
      <c r="C275" s="94">
        <v>6</v>
      </c>
    </row>
    <row r="276" spans="1:3" ht="15.5" x14ac:dyDescent="0.35">
      <c r="A276" s="93" t="s">
        <v>2032</v>
      </c>
      <c r="B276" s="94" t="s">
        <v>2033</v>
      </c>
      <c r="C276" s="94">
        <v>6</v>
      </c>
    </row>
    <row r="277" spans="1:3" ht="15.5" x14ac:dyDescent="0.35">
      <c r="A277" s="93" t="s">
        <v>2034</v>
      </c>
      <c r="B277" s="94" t="s">
        <v>2035</v>
      </c>
      <c r="C277" s="94">
        <v>6</v>
      </c>
    </row>
    <row r="278" spans="1:3" ht="15.5" x14ac:dyDescent="0.35">
      <c r="A278" s="93" t="s">
        <v>2036</v>
      </c>
      <c r="B278" s="94" t="s">
        <v>2037</v>
      </c>
      <c r="C278" s="94">
        <v>4</v>
      </c>
    </row>
    <row r="279" spans="1:3" ht="15.5" x14ac:dyDescent="0.35">
      <c r="A279" s="93" t="s">
        <v>2038</v>
      </c>
      <c r="B279" s="94" t="s">
        <v>1559</v>
      </c>
      <c r="C279" s="94">
        <v>2</v>
      </c>
    </row>
    <row r="280" spans="1:3" ht="15.5" x14ac:dyDescent="0.35">
      <c r="A280" s="93" t="s">
        <v>557</v>
      </c>
      <c r="B280" s="94" t="s">
        <v>2039</v>
      </c>
      <c r="C280" s="94">
        <v>2</v>
      </c>
    </row>
    <row r="281" spans="1:3" ht="15.5" x14ac:dyDescent="0.35">
      <c r="A281" s="93" t="s">
        <v>2040</v>
      </c>
      <c r="B281" s="94" t="s">
        <v>2041</v>
      </c>
      <c r="C281" s="94">
        <v>5</v>
      </c>
    </row>
    <row r="282" spans="1:3" ht="15.5" x14ac:dyDescent="0.35">
      <c r="A282" s="93" t="s">
        <v>2042</v>
      </c>
      <c r="B282" s="94" t="s">
        <v>2043</v>
      </c>
      <c r="C282" s="94">
        <v>5</v>
      </c>
    </row>
    <row r="283" spans="1:3" ht="15.5" x14ac:dyDescent="0.35">
      <c r="A283" s="93" t="s">
        <v>2044</v>
      </c>
      <c r="B283" s="94" t="s">
        <v>2045</v>
      </c>
      <c r="C283" s="94">
        <v>4</v>
      </c>
    </row>
    <row r="284" spans="1:3" ht="31" x14ac:dyDescent="0.35">
      <c r="A284" s="93" t="s">
        <v>2046</v>
      </c>
      <c r="B284" s="94" t="s">
        <v>2047</v>
      </c>
      <c r="C284" s="94">
        <v>4</v>
      </c>
    </row>
    <row r="285" spans="1:3" ht="15.5" x14ac:dyDescent="0.35">
      <c r="A285" s="93" t="s">
        <v>2048</v>
      </c>
      <c r="B285" s="94" t="s">
        <v>2049</v>
      </c>
      <c r="C285" s="94">
        <v>8</v>
      </c>
    </row>
    <row r="286" spans="1:3" ht="31" x14ac:dyDescent="0.35">
      <c r="A286" s="93" t="s">
        <v>2050</v>
      </c>
      <c r="B286" s="94" t="s">
        <v>2051</v>
      </c>
      <c r="C286" s="94">
        <v>7</v>
      </c>
    </row>
    <row r="287" spans="1:3" ht="31" x14ac:dyDescent="0.35">
      <c r="A287" s="93" t="s">
        <v>2052</v>
      </c>
      <c r="B287" s="94" t="s">
        <v>2053</v>
      </c>
      <c r="C287" s="94">
        <v>6</v>
      </c>
    </row>
    <row r="288" spans="1:3" ht="31" x14ac:dyDescent="0.35">
      <c r="A288" s="93" t="s">
        <v>2054</v>
      </c>
      <c r="B288" s="94" t="s">
        <v>2055</v>
      </c>
      <c r="C288" s="94">
        <v>8</v>
      </c>
    </row>
    <row r="289" spans="1:3" ht="31" x14ac:dyDescent="0.35">
      <c r="A289" s="93" t="s">
        <v>2056</v>
      </c>
      <c r="B289" s="94" t="s">
        <v>2057</v>
      </c>
      <c r="C289" s="94">
        <v>7</v>
      </c>
    </row>
    <row r="290" spans="1:3" ht="15.5" x14ac:dyDescent="0.35">
      <c r="A290" s="93" t="s">
        <v>2058</v>
      </c>
      <c r="B290" s="94" t="s">
        <v>2059</v>
      </c>
      <c r="C290" s="94">
        <v>6</v>
      </c>
    </row>
    <row r="291" spans="1:3" ht="31" x14ac:dyDescent="0.35">
      <c r="A291" s="93" t="s">
        <v>2060</v>
      </c>
      <c r="B291" s="94" t="s">
        <v>2061</v>
      </c>
      <c r="C291" s="94">
        <v>4</v>
      </c>
    </row>
    <row r="292" spans="1:3" ht="15.5" x14ac:dyDescent="0.35">
      <c r="A292" s="93" t="s">
        <v>2062</v>
      </c>
      <c r="B292" s="94" t="s">
        <v>2063</v>
      </c>
      <c r="C292" s="94">
        <v>4</v>
      </c>
    </row>
    <row r="293" spans="1:3" ht="15.5" x14ac:dyDescent="0.35">
      <c r="A293" s="93" t="s">
        <v>2064</v>
      </c>
      <c r="B293" s="94" t="s">
        <v>2065</v>
      </c>
      <c r="C293" s="94">
        <v>5</v>
      </c>
    </row>
    <row r="294" spans="1:3" ht="15.5" x14ac:dyDescent="0.35">
      <c r="A294" s="93" t="s">
        <v>2066</v>
      </c>
      <c r="B294" s="94" t="s">
        <v>2067</v>
      </c>
      <c r="C294" s="94">
        <v>1</v>
      </c>
    </row>
    <row r="295" spans="1:3" ht="15.5" x14ac:dyDescent="0.35">
      <c r="A295" s="93" t="s">
        <v>2068</v>
      </c>
      <c r="B295" s="94" t="s">
        <v>2069</v>
      </c>
      <c r="C295" s="94">
        <v>4</v>
      </c>
    </row>
    <row r="296" spans="1:3" ht="15.5" x14ac:dyDescent="0.35">
      <c r="A296" s="93" t="s">
        <v>2070</v>
      </c>
      <c r="B296" s="94" t="s">
        <v>2071</v>
      </c>
      <c r="C296" s="94">
        <v>7</v>
      </c>
    </row>
    <row r="297" spans="1:3" ht="15.5" x14ac:dyDescent="0.35">
      <c r="A297" s="93" t="s">
        <v>1039</v>
      </c>
      <c r="B297" s="94" t="s">
        <v>2072</v>
      </c>
      <c r="C297" s="94">
        <v>6</v>
      </c>
    </row>
    <row r="298" spans="1:3" ht="15.5" x14ac:dyDescent="0.35">
      <c r="A298" s="93" t="s">
        <v>2073</v>
      </c>
      <c r="B298" s="94" t="s">
        <v>2074</v>
      </c>
      <c r="C298" s="94">
        <v>5</v>
      </c>
    </row>
    <row r="299" spans="1:3" ht="15.5" x14ac:dyDescent="0.35">
      <c r="A299" s="93" t="s">
        <v>2075</v>
      </c>
      <c r="B299" s="94" t="s">
        <v>2076</v>
      </c>
      <c r="C299" s="94">
        <v>5</v>
      </c>
    </row>
    <row r="300" spans="1:3" ht="15.5" x14ac:dyDescent="0.35">
      <c r="A300" s="93" t="s">
        <v>2077</v>
      </c>
      <c r="B300" s="94" t="s">
        <v>2078</v>
      </c>
      <c r="C300" s="94">
        <v>3</v>
      </c>
    </row>
    <row r="301" spans="1:3" ht="15.5" x14ac:dyDescent="0.35">
      <c r="A301" s="93" t="s">
        <v>2079</v>
      </c>
      <c r="B301" s="94" t="s">
        <v>2080</v>
      </c>
      <c r="C301" s="94">
        <v>6</v>
      </c>
    </row>
    <row r="302" spans="1:3" ht="15.5" x14ac:dyDescent="0.35">
      <c r="A302" s="93" t="s">
        <v>810</v>
      </c>
      <c r="B302" s="94" t="s">
        <v>2081</v>
      </c>
      <c r="C302" s="94">
        <v>5</v>
      </c>
    </row>
    <row r="303" spans="1:3" ht="15.5" x14ac:dyDescent="0.35">
      <c r="A303" s="93" t="s">
        <v>2082</v>
      </c>
      <c r="B303" s="94" t="s">
        <v>2083</v>
      </c>
      <c r="C303" s="94">
        <v>5</v>
      </c>
    </row>
    <row r="304" spans="1:3" ht="15.5" x14ac:dyDescent="0.35">
      <c r="A304" s="93" t="s">
        <v>2084</v>
      </c>
      <c r="B304" s="94" t="s">
        <v>2085</v>
      </c>
      <c r="C304" s="94">
        <v>6</v>
      </c>
    </row>
    <row r="305" spans="1:3" ht="15.5" x14ac:dyDescent="0.35">
      <c r="A305" s="93" t="s">
        <v>2086</v>
      </c>
      <c r="B305" s="94" t="s">
        <v>2087</v>
      </c>
      <c r="C305" s="94">
        <v>5</v>
      </c>
    </row>
    <row r="306" spans="1:3" ht="15.5" x14ac:dyDescent="0.35">
      <c r="A306" s="93" t="s">
        <v>2088</v>
      </c>
      <c r="B306" s="94" t="s">
        <v>2089</v>
      </c>
      <c r="C306" s="94">
        <v>5</v>
      </c>
    </row>
    <row r="307" spans="1:3" ht="15.5" x14ac:dyDescent="0.35">
      <c r="A307" s="93" t="s">
        <v>2090</v>
      </c>
      <c r="B307" s="94" t="s">
        <v>1559</v>
      </c>
      <c r="C307" s="94">
        <v>2</v>
      </c>
    </row>
    <row r="308" spans="1:3" ht="15.5" x14ac:dyDescent="0.35">
      <c r="A308" s="93" t="s">
        <v>578</v>
      </c>
      <c r="B308" s="94" t="s">
        <v>2091</v>
      </c>
      <c r="C308" s="94">
        <v>1</v>
      </c>
    </row>
    <row r="309" spans="1:3" ht="15.5" x14ac:dyDescent="0.35">
      <c r="A309" s="93" t="s">
        <v>2092</v>
      </c>
      <c r="B309" s="94" t="s">
        <v>2093</v>
      </c>
      <c r="C309" s="94">
        <v>4</v>
      </c>
    </row>
    <row r="310" spans="1:3" ht="15.5" x14ac:dyDescent="0.35">
      <c r="A310" s="93" t="s">
        <v>2094</v>
      </c>
      <c r="B310" s="94" t="s">
        <v>2095</v>
      </c>
      <c r="C310" s="94">
        <v>5</v>
      </c>
    </row>
    <row r="311" spans="1:3" ht="15.5" x14ac:dyDescent="0.35">
      <c r="A311" s="93" t="s">
        <v>2096</v>
      </c>
      <c r="B311" s="94" t="s">
        <v>2097</v>
      </c>
      <c r="C311" s="94">
        <v>3</v>
      </c>
    </row>
    <row r="312" spans="1:3" ht="15.5" x14ac:dyDescent="0.35">
      <c r="A312" s="93" t="s">
        <v>2098</v>
      </c>
      <c r="B312" s="94" t="s">
        <v>2099</v>
      </c>
      <c r="C312" s="94">
        <v>6</v>
      </c>
    </row>
    <row r="313" spans="1:3" ht="15.5" x14ac:dyDescent="0.35">
      <c r="A313" s="93" t="s">
        <v>2100</v>
      </c>
      <c r="B313" s="94" t="s">
        <v>2101</v>
      </c>
      <c r="C313" s="94">
        <v>4</v>
      </c>
    </row>
    <row r="314" spans="1:3" ht="15.5" x14ac:dyDescent="0.35">
      <c r="A314" s="93" t="s">
        <v>845</v>
      </c>
      <c r="B314" s="94" t="s">
        <v>2102</v>
      </c>
      <c r="C314" s="94">
        <v>5</v>
      </c>
    </row>
    <row r="315" spans="1:3" ht="15.5" x14ac:dyDescent="0.35">
      <c r="A315" s="93" t="s">
        <v>2103</v>
      </c>
      <c r="B315" s="94" t="s">
        <v>2104</v>
      </c>
      <c r="C315" s="94">
        <v>4</v>
      </c>
    </row>
    <row r="316" spans="1:3" ht="15.5" x14ac:dyDescent="0.35">
      <c r="A316" s="93" t="s">
        <v>203</v>
      </c>
      <c r="B316" s="94" t="s">
        <v>582</v>
      </c>
      <c r="C316" s="94">
        <v>6</v>
      </c>
    </row>
    <row r="317" spans="1:3" ht="15.5" x14ac:dyDescent="0.35">
      <c r="A317" s="93" t="s">
        <v>2105</v>
      </c>
      <c r="B317" s="94" t="s">
        <v>2106</v>
      </c>
      <c r="C317" s="94">
        <v>6</v>
      </c>
    </row>
    <row r="318" spans="1:3" ht="15.5" x14ac:dyDescent="0.35">
      <c r="A318" s="93" t="s">
        <v>2107</v>
      </c>
      <c r="B318" s="94" t="s">
        <v>2108</v>
      </c>
      <c r="C318" s="94">
        <v>4</v>
      </c>
    </row>
    <row r="319" spans="1:3" ht="15.5" x14ac:dyDescent="0.35">
      <c r="A319" s="93" t="s">
        <v>2109</v>
      </c>
      <c r="B319" s="94" t="s">
        <v>2110</v>
      </c>
      <c r="C319" s="94">
        <v>6</v>
      </c>
    </row>
    <row r="320" spans="1:3" ht="15.5" x14ac:dyDescent="0.35">
      <c r="A320" s="93" t="s">
        <v>2111</v>
      </c>
      <c r="B320" s="94" t="s">
        <v>2112</v>
      </c>
      <c r="C320" s="94">
        <v>3</v>
      </c>
    </row>
    <row r="321" spans="1:3" ht="15.5" x14ac:dyDescent="0.35">
      <c r="A321" s="93" t="s">
        <v>1085</v>
      </c>
      <c r="B321" s="94" t="s">
        <v>2113</v>
      </c>
      <c r="C321" s="94">
        <v>5</v>
      </c>
    </row>
    <row r="322" spans="1:3" ht="15.5" x14ac:dyDescent="0.35">
      <c r="A322" s="93" t="s">
        <v>2114</v>
      </c>
      <c r="B322" s="94" t="s">
        <v>2115</v>
      </c>
      <c r="C322" s="94">
        <v>4</v>
      </c>
    </row>
    <row r="323" spans="1:3" ht="15.5" x14ac:dyDescent="0.35">
      <c r="A323" s="93" t="s">
        <v>2116</v>
      </c>
      <c r="B323" s="94" t="s">
        <v>2117</v>
      </c>
      <c r="C323" s="94">
        <v>3</v>
      </c>
    </row>
    <row r="324" spans="1:3" ht="15.5" x14ac:dyDescent="0.35">
      <c r="A324" s="93" t="s">
        <v>279</v>
      </c>
      <c r="B324" s="94" t="s">
        <v>2118</v>
      </c>
      <c r="C324" s="94">
        <v>4</v>
      </c>
    </row>
    <row r="325" spans="1:3" ht="15.5" x14ac:dyDescent="0.35">
      <c r="A325" s="93" t="s">
        <v>2119</v>
      </c>
      <c r="B325" s="94" t="s">
        <v>2120</v>
      </c>
      <c r="C325" s="94">
        <v>5</v>
      </c>
    </row>
    <row r="326" spans="1:3" ht="15.5" x14ac:dyDescent="0.35">
      <c r="A326" s="93" t="s">
        <v>536</v>
      </c>
      <c r="B326" s="94" t="s">
        <v>2121</v>
      </c>
      <c r="C326" s="94">
        <v>4</v>
      </c>
    </row>
    <row r="327" spans="1:3" ht="15.5" x14ac:dyDescent="0.35">
      <c r="A327" s="93" t="s">
        <v>2122</v>
      </c>
      <c r="B327" s="94" t="s">
        <v>2123</v>
      </c>
      <c r="C327" s="94">
        <v>5</v>
      </c>
    </row>
    <row r="328" spans="1:3" ht="15.5" x14ac:dyDescent="0.35">
      <c r="A328" s="93" t="s">
        <v>2124</v>
      </c>
      <c r="B328" s="94" t="s">
        <v>2125</v>
      </c>
      <c r="C328" s="94">
        <v>4</v>
      </c>
    </row>
    <row r="329" spans="1:3" ht="15.5" x14ac:dyDescent="0.35">
      <c r="A329" s="93" t="s">
        <v>2126</v>
      </c>
      <c r="B329" s="94" t="s">
        <v>2127</v>
      </c>
      <c r="C329" s="94">
        <v>4</v>
      </c>
    </row>
    <row r="330" spans="1:3" ht="15.5" x14ac:dyDescent="0.35">
      <c r="A330" s="93" t="s">
        <v>2128</v>
      </c>
      <c r="B330" s="94" t="s">
        <v>2129</v>
      </c>
      <c r="C330" s="94">
        <v>5</v>
      </c>
    </row>
    <row r="331" spans="1:3" ht="31" x14ac:dyDescent="0.35">
      <c r="A331" s="93" t="s">
        <v>2130</v>
      </c>
      <c r="B331" s="94" t="s">
        <v>2131</v>
      </c>
      <c r="C331" s="94">
        <v>6</v>
      </c>
    </row>
    <row r="332" spans="1:3" ht="15.5" x14ac:dyDescent="0.35">
      <c r="A332" s="93" t="s">
        <v>2132</v>
      </c>
      <c r="B332" s="94" t="s">
        <v>2133</v>
      </c>
      <c r="C332" s="94">
        <v>5</v>
      </c>
    </row>
    <row r="333" spans="1:3" ht="15.5" x14ac:dyDescent="0.35">
      <c r="A333" s="93" t="s">
        <v>2134</v>
      </c>
      <c r="B333" s="94" t="s">
        <v>2135</v>
      </c>
      <c r="C333" s="94">
        <v>5</v>
      </c>
    </row>
    <row r="334" spans="1:3" ht="15.5" x14ac:dyDescent="0.35">
      <c r="A334" s="93" t="s">
        <v>2136</v>
      </c>
      <c r="B334" s="94" t="s">
        <v>2137</v>
      </c>
      <c r="C334" s="94">
        <v>6</v>
      </c>
    </row>
    <row r="335" spans="1:3" ht="15.5" x14ac:dyDescent="0.35">
      <c r="A335" s="93" t="s">
        <v>861</v>
      </c>
      <c r="B335" s="94" t="s">
        <v>2138</v>
      </c>
      <c r="C335" s="94">
        <v>5</v>
      </c>
    </row>
    <row r="336" spans="1:3" ht="15.5" x14ac:dyDescent="0.35">
      <c r="A336" s="93" t="s">
        <v>2139</v>
      </c>
      <c r="B336" s="94" t="s">
        <v>2140</v>
      </c>
      <c r="C336" s="94">
        <v>5</v>
      </c>
    </row>
    <row r="337" spans="1:3" ht="15.5" x14ac:dyDescent="0.35">
      <c r="A337" s="93" t="s">
        <v>2141</v>
      </c>
      <c r="B337" s="94" t="s">
        <v>2142</v>
      </c>
      <c r="C337" s="94">
        <v>6</v>
      </c>
    </row>
    <row r="338" spans="1:3" ht="15.5" x14ac:dyDescent="0.35">
      <c r="A338" s="93" t="s">
        <v>2143</v>
      </c>
      <c r="B338" s="94" t="s">
        <v>2144</v>
      </c>
      <c r="C338" s="94">
        <v>6</v>
      </c>
    </row>
    <row r="339" spans="1:3" ht="15.5" x14ac:dyDescent="0.35">
      <c r="A339" s="93" t="s">
        <v>521</v>
      </c>
      <c r="B339" s="94" t="s">
        <v>2145</v>
      </c>
      <c r="C339" s="94">
        <v>6</v>
      </c>
    </row>
    <row r="340" spans="1:3" ht="15.5" x14ac:dyDescent="0.35">
      <c r="A340" s="93" t="s">
        <v>2146</v>
      </c>
      <c r="B340" s="94" t="s">
        <v>2147</v>
      </c>
      <c r="C340" s="94">
        <v>6</v>
      </c>
    </row>
    <row r="341" spans="1:3" ht="15.5" x14ac:dyDescent="0.35">
      <c r="A341" s="93" t="s">
        <v>2148</v>
      </c>
      <c r="B341" s="94" t="s">
        <v>2149</v>
      </c>
      <c r="C341" s="94">
        <v>6</v>
      </c>
    </row>
    <row r="342" spans="1:3" ht="15.5" x14ac:dyDescent="0.35">
      <c r="A342" s="93" t="s">
        <v>2150</v>
      </c>
      <c r="B342" s="94" t="s">
        <v>2151</v>
      </c>
      <c r="C342" s="94">
        <v>5</v>
      </c>
    </row>
    <row r="343" spans="1:3" ht="15.5" x14ac:dyDescent="0.35">
      <c r="A343" s="93" t="s">
        <v>2152</v>
      </c>
      <c r="B343" s="94" t="s">
        <v>2153</v>
      </c>
      <c r="C343" s="94">
        <v>6</v>
      </c>
    </row>
    <row r="344" spans="1:3" ht="15.5" x14ac:dyDescent="0.35">
      <c r="A344" s="93" t="s">
        <v>723</v>
      </c>
      <c r="B344" s="94" t="s">
        <v>2154</v>
      </c>
      <c r="C344" s="94">
        <v>5</v>
      </c>
    </row>
    <row r="345" spans="1:3" ht="15.5" x14ac:dyDescent="0.35">
      <c r="A345" s="93" t="s">
        <v>939</v>
      </c>
      <c r="B345" s="94" t="s">
        <v>2155</v>
      </c>
      <c r="C345" s="94">
        <v>6</v>
      </c>
    </row>
    <row r="346" spans="1:3" ht="15.5" x14ac:dyDescent="0.35">
      <c r="A346" s="93" t="s">
        <v>2156</v>
      </c>
      <c r="B346" s="94" t="s">
        <v>2157</v>
      </c>
      <c r="C346" s="94">
        <v>6</v>
      </c>
    </row>
    <row r="347" spans="1:3" ht="15.5" x14ac:dyDescent="0.35">
      <c r="A347" s="93" t="s">
        <v>2158</v>
      </c>
      <c r="B347" s="94" t="s">
        <v>2159</v>
      </c>
      <c r="C347" s="94">
        <v>4</v>
      </c>
    </row>
    <row r="348" spans="1:3" ht="15.5" x14ac:dyDescent="0.35">
      <c r="A348" s="93" t="s">
        <v>553</v>
      </c>
      <c r="B348" s="94" t="s">
        <v>2160</v>
      </c>
      <c r="C348" s="94">
        <v>5</v>
      </c>
    </row>
    <row r="349" spans="1:3" ht="15.5" x14ac:dyDescent="0.35">
      <c r="A349" s="93" t="s">
        <v>2161</v>
      </c>
      <c r="B349" s="94" t="s">
        <v>2162</v>
      </c>
      <c r="C349" s="94">
        <v>4</v>
      </c>
    </row>
    <row r="350" spans="1:3" ht="15.5" x14ac:dyDescent="0.35">
      <c r="A350" s="93" t="s">
        <v>2163</v>
      </c>
      <c r="B350" s="94" t="s">
        <v>2164</v>
      </c>
      <c r="C350" s="94">
        <v>3</v>
      </c>
    </row>
    <row r="351" spans="1:3" ht="15.5" x14ac:dyDescent="0.35">
      <c r="A351" s="93" t="s">
        <v>2165</v>
      </c>
      <c r="B351" s="94" t="s">
        <v>2166</v>
      </c>
      <c r="C351" s="94">
        <v>2</v>
      </c>
    </row>
    <row r="352" spans="1:3" ht="15.5" x14ac:dyDescent="0.35">
      <c r="A352" s="93" t="s">
        <v>2167</v>
      </c>
      <c r="B352" s="94" t="s">
        <v>2168</v>
      </c>
      <c r="C352" s="94">
        <v>3</v>
      </c>
    </row>
    <row r="353" spans="1:3" ht="15.5" x14ac:dyDescent="0.35">
      <c r="A353" s="93" t="s">
        <v>2169</v>
      </c>
      <c r="B353" s="94" t="s">
        <v>1559</v>
      </c>
      <c r="C353" s="94">
        <v>2</v>
      </c>
    </row>
    <row r="354" spans="1:3" ht="15.5" x14ac:dyDescent="0.35">
      <c r="A354" s="93" t="s">
        <v>2170</v>
      </c>
      <c r="B354" s="94" t="s">
        <v>2171</v>
      </c>
      <c r="C354" s="94">
        <v>7</v>
      </c>
    </row>
    <row r="355" spans="1:3" ht="15.5" x14ac:dyDescent="0.35">
      <c r="A355" s="93" t="s">
        <v>2172</v>
      </c>
      <c r="B355" s="94" t="s">
        <v>2173</v>
      </c>
      <c r="C355" s="94">
        <v>6</v>
      </c>
    </row>
    <row r="356" spans="1:3" ht="15.5" x14ac:dyDescent="0.35">
      <c r="A356" s="93" t="s">
        <v>2174</v>
      </c>
      <c r="B356" s="94" t="s">
        <v>2175</v>
      </c>
      <c r="C356" s="94">
        <v>7</v>
      </c>
    </row>
    <row r="357" spans="1:3" ht="15.5" x14ac:dyDescent="0.35">
      <c r="A357" s="93" t="s">
        <v>2176</v>
      </c>
      <c r="B357" s="94" t="s">
        <v>2177</v>
      </c>
      <c r="C357" s="94">
        <v>5</v>
      </c>
    </row>
    <row r="358" spans="1:3" ht="15.5" x14ac:dyDescent="0.35">
      <c r="A358" s="93" t="s">
        <v>2178</v>
      </c>
      <c r="B358" s="94" t="s">
        <v>2179</v>
      </c>
      <c r="C358" s="94">
        <v>5</v>
      </c>
    </row>
    <row r="359" spans="1:3" ht="15.5" x14ac:dyDescent="0.35">
      <c r="A359" s="93" t="s">
        <v>2180</v>
      </c>
      <c r="B359" s="94" t="s">
        <v>2181</v>
      </c>
      <c r="C359" s="94">
        <v>6</v>
      </c>
    </row>
    <row r="360" spans="1:3" ht="15.5" x14ac:dyDescent="0.35">
      <c r="A360" s="93" t="s">
        <v>825</v>
      </c>
      <c r="B360" s="94" t="s">
        <v>2182</v>
      </c>
      <c r="C360" s="94">
        <v>5</v>
      </c>
    </row>
    <row r="361" spans="1:3" ht="15.5" x14ac:dyDescent="0.35">
      <c r="A361" s="93" t="s">
        <v>2183</v>
      </c>
      <c r="B361" s="94" t="s">
        <v>2184</v>
      </c>
      <c r="C361" s="94">
        <v>4</v>
      </c>
    </row>
    <row r="362" spans="1:3" ht="15.5" x14ac:dyDescent="0.35">
      <c r="A362" s="93" t="s">
        <v>2185</v>
      </c>
      <c r="B362" s="94" t="s">
        <v>2186</v>
      </c>
      <c r="C362" s="94">
        <v>2</v>
      </c>
    </row>
    <row r="363" spans="1:3" ht="15.5" x14ac:dyDescent="0.35">
      <c r="A363" s="93" t="s">
        <v>238</v>
      </c>
      <c r="B363" s="94" t="s">
        <v>2187</v>
      </c>
      <c r="C363" s="94">
        <v>4</v>
      </c>
    </row>
    <row r="364" spans="1:3" ht="15.5" x14ac:dyDescent="0.35">
      <c r="A364" s="93" t="s">
        <v>2188</v>
      </c>
      <c r="B364" s="94" t="s">
        <v>2189</v>
      </c>
      <c r="C364" s="94">
        <v>4</v>
      </c>
    </row>
    <row r="365" spans="1:3" ht="15.5" x14ac:dyDescent="0.35">
      <c r="A365" s="93" t="s">
        <v>2190</v>
      </c>
      <c r="B365" s="94" t="s">
        <v>2191</v>
      </c>
      <c r="C365" s="94">
        <v>5</v>
      </c>
    </row>
    <row r="366" spans="1:3" ht="15.5" x14ac:dyDescent="0.35">
      <c r="A366" s="93" t="s">
        <v>2192</v>
      </c>
      <c r="B366" s="94" t="s">
        <v>2193</v>
      </c>
      <c r="C366" s="94">
        <v>2</v>
      </c>
    </row>
    <row r="367" spans="1:3" ht="15.5" x14ac:dyDescent="0.35">
      <c r="A367" s="93" t="s">
        <v>2194</v>
      </c>
      <c r="B367" s="94" t="s">
        <v>2195</v>
      </c>
      <c r="C367" s="94">
        <v>4</v>
      </c>
    </row>
    <row r="368" spans="1:3" ht="15.5" x14ac:dyDescent="0.35">
      <c r="A368" s="93" t="s">
        <v>2196</v>
      </c>
      <c r="B368" s="94" t="s">
        <v>2197</v>
      </c>
      <c r="C368" s="94">
        <v>4</v>
      </c>
    </row>
    <row r="369" spans="1:3" ht="15.5" x14ac:dyDescent="0.35">
      <c r="A369" s="93" t="s">
        <v>2198</v>
      </c>
      <c r="B369" s="94" t="s">
        <v>2199</v>
      </c>
      <c r="C369" s="94">
        <v>5</v>
      </c>
    </row>
    <row r="370" spans="1:3" ht="15.5" x14ac:dyDescent="0.35">
      <c r="A370" s="93" t="s">
        <v>2200</v>
      </c>
      <c r="B370" s="94" t="s">
        <v>2201</v>
      </c>
      <c r="C370" s="94">
        <v>8</v>
      </c>
    </row>
    <row r="371" spans="1:3" ht="15.5" x14ac:dyDescent="0.35">
      <c r="A371" s="93" t="s">
        <v>884</v>
      </c>
      <c r="B371" s="94" t="s">
        <v>2202</v>
      </c>
      <c r="C371" s="94">
        <v>3</v>
      </c>
    </row>
    <row r="372" spans="1:3" ht="15.5" x14ac:dyDescent="0.35">
      <c r="A372" s="93" t="s">
        <v>2203</v>
      </c>
      <c r="B372" s="94" t="s">
        <v>2204</v>
      </c>
      <c r="C372" s="94">
        <v>4</v>
      </c>
    </row>
    <row r="373" spans="1:3" ht="15.5" x14ac:dyDescent="0.35">
      <c r="A373" s="93" t="s">
        <v>532</v>
      </c>
      <c r="B373" s="94" t="s">
        <v>2205</v>
      </c>
      <c r="C373" s="94">
        <v>4</v>
      </c>
    </row>
    <row r="374" spans="1:3" ht="31" x14ac:dyDescent="0.35">
      <c r="A374" s="93" t="s">
        <v>2206</v>
      </c>
      <c r="B374" s="94" t="s">
        <v>2207</v>
      </c>
      <c r="C374" s="94">
        <v>4</v>
      </c>
    </row>
    <row r="375" spans="1:3" ht="15.5" x14ac:dyDescent="0.35">
      <c r="A375" s="93" t="s">
        <v>2208</v>
      </c>
      <c r="B375" s="94" t="s">
        <v>2209</v>
      </c>
      <c r="C375" s="94">
        <v>5</v>
      </c>
    </row>
    <row r="376" spans="1:3" ht="15.5" x14ac:dyDescent="0.35">
      <c r="A376" s="93" t="s">
        <v>2210</v>
      </c>
      <c r="B376" s="94" t="s">
        <v>2211</v>
      </c>
      <c r="C376" s="94">
        <v>5</v>
      </c>
    </row>
    <row r="377" spans="1:3" ht="15.5" x14ac:dyDescent="0.35">
      <c r="A377" s="93" t="s">
        <v>556</v>
      </c>
      <c r="B377" s="94" t="s">
        <v>2212</v>
      </c>
      <c r="C377" s="94">
        <v>5</v>
      </c>
    </row>
    <row r="378" spans="1:3" ht="15.5" x14ac:dyDescent="0.35">
      <c r="A378" s="93" t="s">
        <v>311</v>
      </c>
      <c r="B378" s="94" t="s">
        <v>2213</v>
      </c>
      <c r="C378" s="94">
        <v>4</v>
      </c>
    </row>
    <row r="379" spans="1:3" ht="15.5" x14ac:dyDescent="0.35">
      <c r="A379" s="93" t="s">
        <v>2214</v>
      </c>
      <c r="B379" s="94" t="s">
        <v>2215</v>
      </c>
      <c r="C379" s="94">
        <v>6</v>
      </c>
    </row>
    <row r="380" spans="1:3" ht="15.5" x14ac:dyDescent="0.35">
      <c r="A380" s="93" t="s">
        <v>2216</v>
      </c>
      <c r="B380" s="94" t="s">
        <v>2217</v>
      </c>
      <c r="C380" s="94">
        <v>4</v>
      </c>
    </row>
    <row r="381" spans="1:3" ht="15.5" x14ac:dyDescent="0.35">
      <c r="A381" s="93" t="s">
        <v>2218</v>
      </c>
      <c r="B381" s="94" t="s">
        <v>1559</v>
      </c>
      <c r="C381" s="94">
        <v>2</v>
      </c>
    </row>
    <row r="382" spans="1:3" ht="15.5" x14ac:dyDescent="0.35">
      <c r="A382" s="93" t="s">
        <v>2219</v>
      </c>
      <c r="B382" s="94" t="s">
        <v>2220</v>
      </c>
      <c r="C382" s="94">
        <v>4</v>
      </c>
    </row>
    <row r="383" spans="1:3" ht="15.5" x14ac:dyDescent="0.35">
      <c r="A383" s="93" t="s">
        <v>2221</v>
      </c>
      <c r="B383" s="94" t="s">
        <v>2222</v>
      </c>
      <c r="C383" s="94">
        <v>1</v>
      </c>
    </row>
    <row r="384" spans="1:3" ht="15.5" x14ac:dyDescent="0.35">
      <c r="A384" s="93" t="s">
        <v>2223</v>
      </c>
      <c r="B384" s="94" t="s">
        <v>2224</v>
      </c>
      <c r="C384" s="94">
        <v>4</v>
      </c>
    </row>
    <row r="385" spans="1:3" ht="15.5" x14ac:dyDescent="0.35">
      <c r="A385" s="93" t="s">
        <v>2225</v>
      </c>
      <c r="B385" s="94" t="s">
        <v>2226</v>
      </c>
      <c r="C385" s="94">
        <v>3</v>
      </c>
    </row>
    <row r="386" spans="1:3" ht="15.5" x14ac:dyDescent="0.35">
      <c r="A386" s="93" t="s">
        <v>2227</v>
      </c>
      <c r="B386" s="94" t="s">
        <v>2228</v>
      </c>
      <c r="C386" s="94">
        <v>5</v>
      </c>
    </row>
    <row r="387" spans="1:3" ht="15.5" x14ac:dyDescent="0.35">
      <c r="A387" s="93" t="s">
        <v>2229</v>
      </c>
      <c r="B387" s="94" t="s">
        <v>2230</v>
      </c>
      <c r="C387" s="94">
        <v>4</v>
      </c>
    </row>
    <row r="388" spans="1:3" ht="15.5" x14ac:dyDescent="0.35">
      <c r="A388" s="93" t="s">
        <v>2231</v>
      </c>
      <c r="B388" s="94" t="s">
        <v>2232</v>
      </c>
      <c r="C388" s="94">
        <v>4</v>
      </c>
    </row>
    <row r="389" spans="1:3" ht="15.5" x14ac:dyDescent="0.35">
      <c r="A389" s="93" t="s">
        <v>2233</v>
      </c>
      <c r="B389" s="94" t="s">
        <v>2234</v>
      </c>
      <c r="C389" s="94">
        <v>5</v>
      </c>
    </row>
    <row r="390" spans="1:3" ht="15.5" x14ac:dyDescent="0.35">
      <c r="A390" s="93" t="s">
        <v>2235</v>
      </c>
      <c r="B390" s="94" t="s">
        <v>2236</v>
      </c>
      <c r="C390" s="94">
        <v>1</v>
      </c>
    </row>
    <row r="391" spans="1:3" ht="15.5" x14ac:dyDescent="0.35">
      <c r="A391" s="93" t="s">
        <v>2237</v>
      </c>
      <c r="B391" s="94" t="s">
        <v>2238</v>
      </c>
      <c r="C391" s="94">
        <v>1</v>
      </c>
    </row>
    <row r="392" spans="1:3" ht="15.5" x14ac:dyDescent="0.35">
      <c r="A392" s="93" t="s">
        <v>2239</v>
      </c>
      <c r="B392" s="94" t="s">
        <v>1559</v>
      </c>
      <c r="C392" s="94">
        <v>2</v>
      </c>
    </row>
    <row r="393" spans="1:3" ht="15.5" x14ac:dyDescent="0.35">
      <c r="A393" s="93" t="s">
        <v>2240</v>
      </c>
      <c r="B393" s="94" t="s">
        <v>2241</v>
      </c>
      <c r="C393" s="94">
        <v>1</v>
      </c>
    </row>
    <row r="394" spans="1:3" ht="15.5" x14ac:dyDescent="0.35">
      <c r="A394" s="93" t="s">
        <v>2242</v>
      </c>
      <c r="B394" s="94" t="s">
        <v>2243</v>
      </c>
      <c r="C394" s="94">
        <v>1</v>
      </c>
    </row>
    <row r="395" spans="1:3" ht="15.5" x14ac:dyDescent="0.35">
      <c r="A395" s="93" t="s">
        <v>2244</v>
      </c>
      <c r="B395" s="94" t="s">
        <v>2245</v>
      </c>
      <c r="C395" s="94">
        <v>1</v>
      </c>
    </row>
    <row r="396" spans="1:3" ht="15.5" x14ac:dyDescent="0.35">
      <c r="A396" s="93" t="s">
        <v>2246</v>
      </c>
      <c r="B396" s="94" t="s">
        <v>2247</v>
      </c>
      <c r="C396" s="94">
        <v>1</v>
      </c>
    </row>
    <row r="397" spans="1:3" ht="15.5" x14ac:dyDescent="0.35">
      <c r="A397" s="93" t="s">
        <v>2248</v>
      </c>
      <c r="B397" s="94" t="s">
        <v>2249</v>
      </c>
      <c r="C397" s="94">
        <v>1</v>
      </c>
    </row>
    <row r="398" spans="1:3" ht="15.5" x14ac:dyDescent="0.35">
      <c r="A398" s="93" t="s">
        <v>2250</v>
      </c>
      <c r="B398" s="94" t="s">
        <v>2251</v>
      </c>
      <c r="C398" s="94">
        <v>1</v>
      </c>
    </row>
    <row r="399" spans="1:3" ht="15.5" x14ac:dyDescent="0.35">
      <c r="A399" s="93" t="s">
        <v>2252</v>
      </c>
      <c r="B399" s="94" t="s">
        <v>2253</v>
      </c>
      <c r="C399" s="94">
        <v>1</v>
      </c>
    </row>
    <row r="400" spans="1:3" ht="15.5" x14ac:dyDescent="0.35">
      <c r="A400" s="93" t="s">
        <v>2254</v>
      </c>
      <c r="B400" s="94" t="s">
        <v>2255</v>
      </c>
      <c r="C400" s="94">
        <v>1</v>
      </c>
    </row>
    <row r="401" spans="1:3" ht="15.5" x14ac:dyDescent="0.35">
      <c r="A401" s="93" t="s">
        <v>2256</v>
      </c>
      <c r="B401" s="94" t="s">
        <v>2257</v>
      </c>
      <c r="C401" s="94">
        <v>1</v>
      </c>
    </row>
    <row r="402" spans="1:3" ht="15.5" x14ac:dyDescent="0.35">
      <c r="A402" s="93" t="s">
        <v>2258</v>
      </c>
      <c r="B402" s="94" t="s">
        <v>2259</v>
      </c>
      <c r="C402" s="94">
        <v>1</v>
      </c>
    </row>
    <row r="403" spans="1:3" ht="15.5" x14ac:dyDescent="0.35">
      <c r="A403" s="93" t="s">
        <v>2260</v>
      </c>
      <c r="B403" s="94" t="s">
        <v>2261</v>
      </c>
      <c r="C403" s="94">
        <v>1</v>
      </c>
    </row>
    <row r="404" spans="1:3" ht="15.5" x14ac:dyDescent="0.35">
      <c r="A404" s="93" t="s">
        <v>2262</v>
      </c>
      <c r="B404" s="94" t="s">
        <v>2263</v>
      </c>
      <c r="C404" s="94">
        <v>1</v>
      </c>
    </row>
    <row r="405" spans="1:3" ht="15.5" x14ac:dyDescent="0.35">
      <c r="A405" s="93" t="s">
        <v>2264</v>
      </c>
      <c r="B405" s="94" t="s">
        <v>2265</v>
      </c>
      <c r="C405" s="94">
        <v>1</v>
      </c>
    </row>
    <row r="406" spans="1:3" ht="15.5" x14ac:dyDescent="0.35">
      <c r="A406" s="93" t="s">
        <v>2266</v>
      </c>
      <c r="B406" s="94" t="s">
        <v>2267</v>
      </c>
      <c r="C406" s="94">
        <v>1</v>
      </c>
    </row>
    <row r="407" spans="1:3" ht="15.5" x14ac:dyDescent="0.35">
      <c r="A407" s="93" t="s">
        <v>2268</v>
      </c>
      <c r="B407" s="94" t="s">
        <v>2269</v>
      </c>
      <c r="C407" s="94">
        <v>1</v>
      </c>
    </row>
    <row r="408" spans="1:3" ht="15.5" x14ac:dyDescent="0.35">
      <c r="A408" s="93" t="s">
        <v>2270</v>
      </c>
      <c r="B408" s="94" t="s">
        <v>2271</v>
      </c>
      <c r="C408" s="94">
        <v>1</v>
      </c>
    </row>
    <row r="409" spans="1:3" ht="15.5" x14ac:dyDescent="0.35">
      <c r="A409" s="93" t="s">
        <v>2272</v>
      </c>
      <c r="B409" s="94" t="s">
        <v>2273</v>
      </c>
      <c r="C409" s="94">
        <v>1</v>
      </c>
    </row>
    <row r="410" spans="1:3" ht="15.5" x14ac:dyDescent="0.35">
      <c r="A410" s="93" t="s">
        <v>2274</v>
      </c>
      <c r="B410" s="94" t="s">
        <v>2275</v>
      </c>
      <c r="C410" s="94">
        <v>1</v>
      </c>
    </row>
    <row r="411" spans="1:3" ht="15.5" x14ac:dyDescent="0.35">
      <c r="A411" s="93" t="s">
        <v>2276</v>
      </c>
      <c r="B411" s="94" t="s">
        <v>2277</v>
      </c>
      <c r="C411" s="94">
        <v>1</v>
      </c>
    </row>
    <row r="412" spans="1:3" ht="15.5" x14ac:dyDescent="0.35">
      <c r="A412" s="93" t="s">
        <v>2278</v>
      </c>
      <c r="B412" s="94" t="s">
        <v>2279</v>
      </c>
      <c r="C412" s="94">
        <v>1</v>
      </c>
    </row>
    <row r="413" spans="1:3" ht="15.5" x14ac:dyDescent="0.35">
      <c r="A413" s="93" t="s">
        <v>2280</v>
      </c>
      <c r="B413" s="94" t="s">
        <v>2281</v>
      </c>
      <c r="C413" s="94">
        <v>1</v>
      </c>
    </row>
    <row r="414" spans="1:3" ht="15.5" x14ac:dyDescent="0.35">
      <c r="A414" s="93" t="s">
        <v>2282</v>
      </c>
      <c r="B414" s="94" t="s">
        <v>2283</v>
      </c>
      <c r="C414" s="94">
        <v>1</v>
      </c>
    </row>
    <row r="415" spans="1:3" ht="15.5" x14ac:dyDescent="0.35">
      <c r="A415" s="93" t="s">
        <v>2284</v>
      </c>
      <c r="B415" s="94" t="s">
        <v>2285</v>
      </c>
      <c r="C415" s="94">
        <v>1</v>
      </c>
    </row>
    <row r="416" spans="1:3" ht="15.5" x14ac:dyDescent="0.35">
      <c r="A416" s="93" t="s">
        <v>2286</v>
      </c>
      <c r="B416" s="94" t="s">
        <v>2287</v>
      </c>
      <c r="C416" s="94">
        <v>1</v>
      </c>
    </row>
    <row r="417" spans="1:3" ht="15.5" x14ac:dyDescent="0.35">
      <c r="A417" s="93" t="s">
        <v>2288</v>
      </c>
      <c r="B417" s="94" t="s">
        <v>2289</v>
      </c>
      <c r="C417" s="94">
        <v>1</v>
      </c>
    </row>
    <row r="418" spans="1:3" ht="15.5" x14ac:dyDescent="0.35">
      <c r="A418" s="93" t="s">
        <v>2290</v>
      </c>
      <c r="B418" s="94" t="s">
        <v>2291</v>
      </c>
      <c r="C418" s="94">
        <v>1</v>
      </c>
    </row>
    <row r="419" spans="1:3" ht="15.5" x14ac:dyDescent="0.35">
      <c r="A419" s="93" t="s">
        <v>2292</v>
      </c>
      <c r="B419" s="94" t="s">
        <v>2293</v>
      </c>
      <c r="C419" s="94">
        <v>1</v>
      </c>
    </row>
    <row r="420" spans="1:3" ht="15.5" x14ac:dyDescent="0.35">
      <c r="A420" s="93" t="s">
        <v>2294</v>
      </c>
      <c r="B420" s="94" t="s">
        <v>2295</v>
      </c>
      <c r="C420" s="94">
        <v>1</v>
      </c>
    </row>
    <row r="421" spans="1:3" ht="15.5" x14ac:dyDescent="0.35">
      <c r="A421" s="93" t="s">
        <v>2296</v>
      </c>
      <c r="B421" s="94" t="s">
        <v>2297</v>
      </c>
      <c r="C421" s="94">
        <v>1</v>
      </c>
    </row>
    <row r="422" spans="1:3" ht="15.5" x14ac:dyDescent="0.35">
      <c r="A422" s="93" t="s">
        <v>2298</v>
      </c>
      <c r="B422" s="94" t="s">
        <v>2299</v>
      </c>
      <c r="C422" s="94">
        <v>1</v>
      </c>
    </row>
    <row r="423" spans="1:3" ht="15.5" x14ac:dyDescent="0.35">
      <c r="A423" s="93" t="s">
        <v>2300</v>
      </c>
      <c r="B423" s="94" t="s">
        <v>2301</v>
      </c>
      <c r="C423" s="94">
        <v>1</v>
      </c>
    </row>
    <row r="424" spans="1:3" ht="15.5" x14ac:dyDescent="0.35">
      <c r="A424" s="93" t="s">
        <v>2302</v>
      </c>
      <c r="B424" s="94" t="s">
        <v>2303</v>
      </c>
      <c r="C424" s="94">
        <v>1</v>
      </c>
    </row>
    <row r="425" spans="1:3" ht="15.5" x14ac:dyDescent="0.35">
      <c r="A425" s="93" t="s">
        <v>2304</v>
      </c>
      <c r="B425" s="94" t="s">
        <v>2305</v>
      </c>
      <c r="C425" s="94">
        <v>1</v>
      </c>
    </row>
    <row r="426" spans="1:3" ht="15.5" x14ac:dyDescent="0.35">
      <c r="A426" s="93" t="s">
        <v>2306</v>
      </c>
      <c r="B426" s="94" t="s">
        <v>2307</v>
      </c>
      <c r="C426" s="94">
        <v>1</v>
      </c>
    </row>
    <row r="427" spans="1:3" ht="15.5" x14ac:dyDescent="0.35">
      <c r="A427" s="93" t="s">
        <v>2308</v>
      </c>
      <c r="B427" s="94" t="s">
        <v>2309</v>
      </c>
      <c r="C427" s="94">
        <v>1</v>
      </c>
    </row>
    <row r="428" spans="1:3" ht="15.5" x14ac:dyDescent="0.35">
      <c r="A428" s="93" t="s">
        <v>2310</v>
      </c>
      <c r="B428" s="94" t="s">
        <v>2311</v>
      </c>
      <c r="C428" s="94">
        <v>1</v>
      </c>
    </row>
    <row r="429" spans="1:3" ht="15.5" x14ac:dyDescent="0.35">
      <c r="A429" s="93" t="s">
        <v>2312</v>
      </c>
      <c r="B429" s="94" t="s">
        <v>2299</v>
      </c>
      <c r="C429" s="94">
        <v>1</v>
      </c>
    </row>
    <row r="430" spans="1:3" ht="15.5" x14ac:dyDescent="0.35">
      <c r="A430" s="93" t="s">
        <v>2313</v>
      </c>
      <c r="B430" s="94" t="s">
        <v>2314</v>
      </c>
      <c r="C430" s="94">
        <v>1</v>
      </c>
    </row>
    <row r="431" spans="1:3" ht="15.5" x14ac:dyDescent="0.35">
      <c r="A431" s="93" t="s">
        <v>2315</v>
      </c>
      <c r="B431" s="94" t="s">
        <v>2316</v>
      </c>
      <c r="C431" s="94">
        <v>1</v>
      </c>
    </row>
    <row r="432" spans="1:3" ht="15.5" x14ac:dyDescent="0.35">
      <c r="A432" s="93" t="s">
        <v>2317</v>
      </c>
      <c r="B432" s="94" t="s">
        <v>2318</v>
      </c>
      <c r="C432" s="94">
        <v>1</v>
      </c>
    </row>
    <row r="433" spans="1:3" ht="15.5" x14ac:dyDescent="0.35">
      <c r="A433" s="93" t="s">
        <v>2319</v>
      </c>
      <c r="B433" s="94" t="s">
        <v>2320</v>
      </c>
      <c r="C433" s="94">
        <v>1</v>
      </c>
    </row>
    <row r="434" spans="1:3" ht="15.5" x14ac:dyDescent="0.35">
      <c r="A434" s="93" t="s">
        <v>2321</v>
      </c>
      <c r="B434" s="94" t="s">
        <v>2322</v>
      </c>
      <c r="C434" s="94">
        <v>1</v>
      </c>
    </row>
    <row r="435" spans="1:3" ht="15.5" x14ac:dyDescent="0.35">
      <c r="A435" s="93" t="s">
        <v>2323</v>
      </c>
      <c r="B435" s="94" t="s">
        <v>2324</v>
      </c>
      <c r="C435" s="94">
        <v>1</v>
      </c>
    </row>
    <row r="436" spans="1:3" ht="15.5" x14ac:dyDescent="0.35">
      <c r="A436" s="93" t="s">
        <v>2325</v>
      </c>
      <c r="B436" s="94" t="s">
        <v>2326</v>
      </c>
      <c r="C436" s="94">
        <v>1</v>
      </c>
    </row>
    <row r="437" spans="1:3" ht="15.5" x14ac:dyDescent="0.35">
      <c r="A437" s="93" t="s">
        <v>2327</v>
      </c>
      <c r="B437" s="94" t="s">
        <v>2328</v>
      </c>
      <c r="C437" s="94">
        <v>1</v>
      </c>
    </row>
    <row r="438" spans="1:3" ht="15.5" x14ac:dyDescent="0.35">
      <c r="A438" s="93" t="s">
        <v>2329</v>
      </c>
      <c r="B438" s="94" t="s">
        <v>2330</v>
      </c>
      <c r="C438" s="94">
        <v>1</v>
      </c>
    </row>
    <row r="439" spans="1:3" ht="15.5" x14ac:dyDescent="0.35">
      <c r="A439" s="93" t="s">
        <v>2331</v>
      </c>
      <c r="B439" s="94" t="s">
        <v>2332</v>
      </c>
      <c r="C439" s="94">
        <v>1</v>
      </c>
    </row>
    <row r="440" spans="1:3" ht="15.5" x14ac:dyDescent="0.35">
      <c r="A440" s="93" t="s">
        <v>2333</v>
      </c>
      <c r="B440" s="94" t="s">
        <v>2334</v>
      </c>
      <c r="C440" s="94">
        <v>1</v>
      </c>
    </row>
    <row r="441" spans="1:3" ht="15.5" x14ac:dyDescent="0.35">
      <c r="A441" s="93" t="s">
        <v>2335</v>
      </c>
      <c r="B441" s="94" t="s">
        <v>2336</v>
      </c>
      <c r="C441" s="94">
        <v>1</v>
      </c>
    </row>
    <row r="442" spans="1:3" ht="15.5" x14ac:dyDescent="0.35">
      <c r="A442" s="93" t="s">
        <v>2337</v>
      </c>
      <c r="B442" s="94" t="s">
        <v>2338</v>
      </c>
      <c r="C442" s="94">
        <v>1</v>
      </c>
    </row>
    <row r="443" spans="1:3" ht="15.5" x14ac:dyDescent="0.35">
      <c r="A443" s="93" t="s">
        <v>2339</v>
      </c>
      <c r="B443" s="94" t="s">
        <v>2340</v>
      </c>
      <c r="C443" s="94">
        <v>1</v>
      </c>
    </row>
    <row r="444" spans="1:3" ht="15.5" x14ac:dyDescent="0.35">
      <c r="A444" s="93" t="s">
        <v>2341</v>
      </c>
      <c r="B444" s="94" t="s">
        <v>2342</v>
      </c>
      <c r="C444" s="94">
        <v>1</v>
      </c>
    </row>
    <row r="445" spans="1:3" ht="15.5" x14ac:dyDescent="0.35">
      <c r="A445" s="93" t="s">
        <v>2343</v>
      </c>
      <c r="B445" s="94" t="s">
        <v>2344</v>
      </c>
      <c r="C445" s="94">
        <v>1</v>
      </c>
    </row>
    <row r="446" spans="1:3" ht="15.5" x14ac:dyDescent="0.35">
      <c r="A446" s="93" t="s">
        <v>2345</v>
      </c>
      <c r="B446" s="94" t="s">
        <v>2346</v>
      </c>
      <c r="C446" s="94">
        <v>1</v>
      </c>
    </row>
    <row r="447" spans="1:3" ht="15.5" x14ac:dyDescent="0.35">
      <c r="A447" s="93" t="s">
        <v>2347</v>
      </c>
      <c r="B447" s="94" t="s">
        <v>2348</v>
      </c>
      <c r="C447" s="94">
        <v>1</v>
      </c>
    </row>
    <row r="448" spans="1:3" ht="15.5" x14ac:dyDescent="0.35">
      <c r="A448" s="93" t="s">
        <v>2349</v>
      </c>
      <c r="B448" s="94" t="s">
        <v>2350</v>
      </c>
      <c r="C448" s="94">
        <v>1</v>
      </c>
    </row>
    <row r="449" spans="1:3" ht="15.5" x14ac:dyDescent="0.35">
      <c r="A449" s="93" t="s">
        <v>2351</v>
      </c>
      <c r="B449" s="94" t="s">
        <v>2352</v>
      </c>
      <c r="C449" s="94">
        <v>1</v>
      </c>
    </row>
    <row r="450" spans="1:3" ht="15.5" x14ac:dyDescent="0.35">
      <c r="A450" s="93" t="s">
        <v>2353</v>
      </c>
      <c r="B450" s="94" t="s">
        <v>2354</v>
      </c>
      <c r="C450" s="94">
        <v>1</v>
      </c>
    </row>
    <row r="451" spans="1:3" ht="15.5" x14ac:dyDescent="0.35">
      <c r="A451" s="93" t="s">
        <v>2355</v>
      </c>
      <c r="B451" s="94" t="s">
        <v>2356</v>
      </c>
      <c r="C451" s="94">
        <v>1</v>
      </c>
    </row>
    <row r="452" spans="1:3" ht="15.5" x14ac:dyDescent="0.35">
      <c r="A452" s="93" t="s">
        <v>2357</v>
      </c>
      <c r="B452" s="94" t="s">
        <v>2358</v>
      </c>
      <c r="C452" s="94">
        <v>1</v>
      </c>
    </row>
    <row r="453" spans="1:3" ht="15.5" x14ac:dyDescent="0.35">
      <c r="A453" s="93" t="s">
        <v>2359</v>
      </c>
      <c r="B453" s="94" t="s">
        <v>2360</v>
      </c>
      <c r="C453" s="94">
        <v>1</v>
      </c>
    </row>
    <row r="454" spans="1:3" ht="15.5" x14ac:dyDescent="0.35">
      <c r="A454" s="93" t="s">
        <v>2361</v>
      </c>
      <c r="B454" s="94" t="s">
        <v>2362</v>
      </c>
      <c r="C454" s="94">
        <v>1</v>
      </c>
    </row>
    <row r="455" spans="1:3" ht="15.5" x14ac:dyDescent="0.35">
      <c r="A455" s="93" t="s">
        <v>2363</v>
      </c>
      <c r="B455" s="94" t="s">
        <v>2364</v>
      </c>
      <c r="C455" s="94">
        <v>1</v>
      </c>
    </row>
    <row r="456" spans="1:3" ht="15.5" x14ac:dyDescent="0.35">
      <c r="A456" s="93" t="s">
        <v>2365</v>
      </c>
      <c r="B456" s="94" t="s">
        <v>2366</v>
      </c>
      <c r="C456" s="94">
        <v>1</v>
      </c>
    </row>
    <row r="457" spans="1:3" ht="15.5" x14ac:dyDescent="0.35">
      <c r="A457" s="93" t="s">
        <v>2367</v>
      </c>
      <c r="B457" s="94" t="s">
        <v>2368</v>
      </c>
      <c r="C457" s="94">
        <v>1</v>
      </c>
    </row>
    <row r="458" spans="1:3" ht="15.5" x14ac:dyDescent="0.35">
      <c r="A458" s="93" t="s">
        <v>2369</v>
      </c>
      <c r="B458" s="94" t="s">
        <v>2370</v>
      </c>
      <c r="C458" s="94">
        <v>1</v>
      </c>
    </row>
    <row r="459" spans="1:3" ht="15.5" x14ac:dyDescent="0.35">
      <c r="A459" s="93" t="s">
        <v>2371</v>
      </c>
      <c r="B459" s="94" t="s">
        <v>2372</v>
      </c>
      <c r="C459" s="94">
        <v>1</v>
      </c>
    </row>
    <row r="460" spans="1:3" ht="15.5" x14ac:dyDescent="0.35">
      <c r="A460" s="93" t="s">
        <v>2373</v>
      </c>
      <c r="B460" s="94" t="s">
        <v>2374</v>
      </c>
      <c r="C460" s="94">
        <v>1</v>
      </c>
    </row>
    <row r="461" spans="1:3" ht="15.5" x14ac:dyDescent="0.35">
      <c r="A461" s="93" t="s">
        <v>2375</v>
      </c>
      <c r="B461" s="94" t="s">
        <v>2376</v>
      </c>
      <c r="C461" s="94">
        <v>1</v>
      </c>
    </row>
    <row r="462" spans="1:3" ht="15.5" x14ac:dyDescent="0.35">
      <c r="A462" s="93" t="s">
        <v>2377</v>
      </c>
      <c r="B462" s="94" t="s">
        <v>2378</v>
      </c>
      <c r="C462" s="94">
        <v>1</v>
      </c>
    </row>
    <row r="463" spans="1:3" ht="15.5" x14ac:dyDescent="0.35">
      <c r="A463" s="93" t="s">
        <v>2379</v>
      </c>
      <c r="B463" s="94" t="s">
        <v>2380</v>
      </c>
      <c r="C463" s="94">
        <v>1</v>
      </c>
    </row>
    <row r="464" spans="1:3" ht="15.5" x14ac:dyDescent="0.35">
      <c r="A464" s="93" t="s">
        <v>2381</v>
      </c>
      <c r="B464" s="94" t="s">
        <v>2382</v>
      </c>
      <c r="C464" s="94">
        <v>1</v>
      </c>
    </row>
    <row r="465" spans="1:3" ht="15.5" x14ac:dyDescent="0.35">
      <c r="A465" s="93" t="s">
        <v>2383</v>
      </c>
      <c r="B465" s="94" t="s">
        <v>2384</v>
      </c>
      <c r="C465" s="94">
        <v>1</v>
      </c>
    </row>
    <row r="466" spans="1:3" ht="15.5" x14ac:dyDescent="0.35">
      <c r="A466" s="93" t="s">
        <v>2385</v>
      </c>
      <c r="B466" s="94" t="s">
        <v>2386</v>
      </c>
      <c r="C466" s="94">
        <v>1</v>
      </c>
    </row>
    <row r="467" spans="1:3" ht="15.5" x14ac:dyDescent="0.35">
      <c r="A467" s="93" t="s">
        <v>2387</v>
      </c>
      <c r="B467" s="94" t="s">
        <v>2388</v>
      </c>
      <c r="C467" s="94">
        <v>1</v>
      </c>
    </row>
    <row r="468" spans="1:3" ht="15.5" x14ac:dyDescent="0.35">
      <c r="A468" s="93" t="s">
        <v>2389</v>
      </c>
      <c r="B468" s="94" t="s">
        <v>2390</v>
      </c>
      <c r="C468" s="94">
        <v>1</v>
      </c>
    </row>
    <row r="469" spans="1:3" ht="15.5" x14ac:dyDescent="0.35">
      <c r="A469" s="93" t="s">
        <v>2391</v>
      </c>
      <c r="B469" s="94" t="s">
        <v>2392</v>
      </c>
      <c r="C469" s="94">
        <v>1</v>
      </c>
    </row>
    <row r="470" spans="1:3" ht="15.5" x14ac:dyDescent="0.35">
      <c r="A470" s="93" t="s">
        <v>2393</v>
      </c>
      <c r="B470" s="94" t="s">
        <v>2394</v>
      </c>
      <c r="C470" s="94">
        <v>1</v>
      </c>
    </row>
    <row r="471" spans="1:3" ht="15.5" x14ac:dyDescent="0.35">
      <c r="A471" s="93" t="s">
        <v>2395</v>
      </c>
      <c r="B471" s="94" t="s">
        <v>2396</v>
      </c>
      <c r="C471" s="94">
        <v>1</v>
      </c>
    </row>
    <row r="472" spans="1:3" ht="15.5" x14ac:dyDescent="0.35">
      <c r="A472" s="93" t="s">
        <v>2397</v>
      </c>
      <c r="B472" s="94" t="s">
        <v>2398</v>
      </c>
      <c r="C472" s="94">
        <v>1</v>
      </c>
    </row>
    <row r="473" spans="1:3" ht="15.5" x14ac:dyDescent="0.35">
      <c r="A473" s="93" t="s">
        <v>2399</v>
      </c>
      <c r="B473" s="94" t="s">
        <v>2400</v>
      </c>
      <c r="C473" s="94">
        <v>1</v>
      </c>
    </row>
    <row r="474" spans="1:3" ht="15.5" x14ac:dyDescent="0.35">
      <c r="A474" s="93" t="s">
        <v>2401</v>
      </c>
      <c r="B474" s="94" t="s">
        <v>2402</v>
      </c>
      <c r="C474" s="94">
        <v>1</v>
      </c>
    </row>
    <row r="475" spans="1:3" ht="15.5" x14ac:dyDescent="0.35">
      <c r="A475" s="93" t="s">
        <v>2403</v>
      </c>
      <c r="B475" s="94" t="s">
        <v>2404</v>
      </c>
      <c r="C475" s="94">
        <v>5</v>
      </c>
    </row>
    <row r="476" spans="1:3" ht="15.5" x14ac:dyDescent="0.35">
      <c r="A476" s="93" t="s">
        <v>2405</v>
      </c>
      <c r="B476" s="94" t="s">
        <v>2406</v>
      </c>
      <c r="C476" s="94">
        <v>4</v>
      </c>
    </row>
    <row r="477" spans="1:3" ht="15.5" x14ac:dyDescent="0.35">
      <c r="A477" s="93" t="s">
        <v>2407</v>
      </c>
      <c r="B477" s="94" t="s">
        <v>2408</v>
      </c>
      <c r="C477" s="94">
        <v>1</v>
      </c>
    </row>
    <row r="478" spans="1:3" ht="15.5" x14ac:dyDescent="0.35">
      <c r="A478" s="93" t="s">
        <v>2409</v>
      </c>
      <c r="B478" s="94" t="s">
        <v>2410</v>
      </c>
      <c r="C478" s="94">
        <v>1</v>
      </c>
    </row>
    <row r="479" spans="1:3" ht="15.5" x14ac:dyDescent="0.35">
      <c r="A479" s="93" t="s">
        <v>2411</v>
      </c>
      <c r="B479" s="94" t="s">
        <v>2412</v>
      </c>
      <c r="C479" s="94">
        <v>1</v>
      </c>
    </row>
    <row r="480" spans="1:3" ht="15.5" x14ac:dyDescent="0.35">
      <c r="A480" s="93" t="s">
        <v>2413</v>
      </c>
      <c r="B480" s="94" t="s">
        <v>2414</v>
      </c>
      <c r="C480" s="94">
        <v>1</v>
      </c>
    </row>
    <row r="481" spans="1:3" ht="15.5" x14ac:dyDescent="0.35">
      <c r="A481" s="93" t="s">
        <v>2415</v>
      </c>
      <c r="B481" s="94" t="s">
        <v>2416</v>
      </c>
      <c r="C481" s="94">
        <v>1</v>
      </c>
    </row>
    <row r="482" spans="1:3" ht="15.5" x14ac:dyDescent="0.35">
      <c r="A482" s="93" t="s">
        <v>2417</v>
      </c>
      <c r="B482" s="94" t="s">
        <v>2418</v>
      </c>
      <c r="C482" s="94">
        <v>1</v>
      </c>
    </row>
    <row r="483" spans="1:3" ht="15.5" x14ac:dyDescent="0.35">
      <c r="A483" s="93" t="s">
        <v>2419</v>
      </c>
      <c r="B483" s="94" t="s">
        <v>2420</v>
      </c>
      <c r="C483" s="94">
        <v>1</v>
      </c>
    </row>
    <row r="484" spans="1:3" ht="15.5" x14ac:dyDescent="0.35">
      <c r="A484" s="93" t="s">
        <v>2421</v>
      </c>
      <c r="B484" s="94" t="s">
        <v>2422</v>
      </c>
      <c r="C484" s="94">
        <v>1</v>
      </c>
    </row>
    <row r="485" spans="1:3" ht="15.5" x14ac:dyDescent="0.35">
      <c r="A485" s="93" t="s">
        <v>2423</v>
      </c>
      <c r="B485" s="94" t="s">
        <v>2424</v>
      </c>
      <c r="C485" s="94">
        <v>1</v>
      </c>
    </row>
    <row r="486" spans="1:3" ht="15.5" x14ac:dyDescent="0.35">
      <c r="A486" s="93" t="s">
        <v>2425</v>
      </c>
      <c r="B486" s="94" t="s">
        <v>2426</v>
      </c>
      <c r="C486" s="94">
        <v>1</v>
      </c>
    </row>
    <row r="487" spans="1:3" ht="15.5" x14ac:dyDescent="0.35">
      <c r="A487" s="93" t="s">
        <v>2427</v>
      </c>
      <c r="B487" s="94" t="s">
        <v>2428</v>
      </c>
      <c r="C487" s="94">
        <v>1</v>
      </c>
    </row>
    <row r="488" spans="1:3" ht="15.5" x14ac:dyDescent="0.35">
      <c r="A488" s="93" t="s">
        <v>2429</v>
      </c>
      <c r="B488" s="94" t="s">
        <v>2430</v>
      </c>
      <c r="C488" s="94">
        <v>1</v>
      </c>
    </row>
    <row r="489" spans="1:3" ht="15.5" x14ac:dyDescent="0.35">
      <c r="A489" s="93" t="s">
        <v>2431</v>
      </c>
      <c r="B489" s="94" t="s">
        <v>2432</v>
      </c>
      <c r="C489" s="94">
        <v>1</v>
      </c>
    </row>
    <row r="490" spans="1:3" ht="15.5" x14ac:dyDescent="0.35">
      <c r="A490" s="93" t="s">
        <v>2433</v>
      </c>
      <c r="B490" s="94" t="s">
        <v>2434</v>
      </c>
      <c r="C490" s="94">
        <v>8</v>
      </c>
    </row>
    <row r="491" spans="1:3" ht="15.5" x14ac:dyDescent="0.35">
      <c r="A491" s="93" t="s">
        <v>2435</v>
      </c>
      <c r="B491" s="94" t="s">
        <v>2436</v>
      </c>
      <c r="C491" s="94">
        <v>1</v>
      </c>
    </row>
    <row r="492" spans="1:3" ht="15.5" x14ac:dyDescent="0.35">
      <c r="A492" s="93" t="s">
        <v>2437</v>
      </c>
      <c r="B492" s="94" t="s">
        <v>2438</v>
      </c>
      <c r="C492" s="94">
        <v>1</v>
      </c>
    </row>
    <row r="493" spans="1:3" ht="15.5" x14ac:dyDescent="0.35">
      <c r="A493" s="93" t="s">
        <v>2439</v>
      </c>
      <c r="B493" s="94" t="s">
        <v>2440</v>
      </c>
      <c r="C493" s="94">
        <v>1</v>
      </c>
    </row>
    <row r="494" spans="1:3" ht="15.5" x14ac:dyDescent="0.35">
      <c r="A494" s="93" t="s">
        <v>2441</v>
      </c>
      <c r="B494" s="94" t="s">
        <v>2442</v>
      </c>
      <c r="C494" s="94">
        <v>1</v>
      </c>
    </row>
    <row r="495" spans="1:3" ht="15.5" x14ac:dyDescent="0.35">
      <c r="A495" s="93" t="s">
        <v>2443</v>
      </c>
      <c r="B495" s="94" t="s">
        <v>2444</v>
      </c>
      <c r="C495" s="94">
        <v>1</v>
      </c>
    </row>
    <row r="496" spans="1:3" ht="15.5" x14ac:dyDescent="0.35">
      <c r="A496" s="93" t="s">
        <v>2445</v>
      </c>
      <c r="B496" s="94" t="s">
        <v>2446</v>
      </c>
      <c r="C496" s="94">
        <v>1</v>
      </c>
    </row>
    <row r="497" spans="1:3" ht="15.5" x14ac:dyDescent="0.35">
      <c r="A497" s="93" t="s">
        <v>2447</v>
      </c>
      <c r="B497" s="94" t="s">
        <v>2448</v>
      </c>
      <c r="C497" s="94">
        <v>1</v>
      </c>
    </row>
    <row r="498" spans="1:3" ht="15.5" x14ac:dyDescent="0.35">
      <c r="A498" s="93" t="s">
        <v>2449</v>
      </c>
      <c r="B498" s="94" t="s">
        <v>2450</v>
      </c>
      <c r="C498" s="94">
        <v>1</v>
      </c>
    </row>
    <row r="499" spans="1:3" ht="15.5" x14ac:dyDescent="0.35">
      <c r="A499" s="93" t="s">
        <v>2451</v>
      </c>
      <c r="B499" s="94" t="s">
        <v>2452</v>
      </c>
      <c r="C499" s="94">
        <v>1</v>
      </c>
    </row>
    <row r="500" spans="1:3" ht="15.5" x14ac:dyDescent="0.35">
      <c r="A500" s="93" t="s">
        <v>2453</v>
      </c>
      <c r="B500" s="94" t="s">
        <v>2454</v>
      </c>
      <c r="C500" s="94">
        <v>1</v>
      </c>
    </row>
    <row r="501" spans="1:3" ht="15.5" x14ac:dyDescent="0.35">
      <c r="A501" s="93" t="s">
        <v>2455</v>
      </c>
      <c r="B501" s="94" t="s">
        <v>2456</v>
      </c>
      <c r="C501" s="94">
        <v>1</v>
      </c>
    </row>
    <row r="502" spans="1:3" ht="15.5" x14ac:dyDescent="0.35">
      <c r="A502" s="93" t="s">
        <v>2457</v>
      </c>
      <c r="B502" s="94" t="s">
        <v>2458</v>
      </c>
      <c r="C502" s="94">
        <v>1</v>
      </c>
    </row>
    <row r="503" spans="1:3" ht="15.5" x14ac:dyDescent="0.35">
      <c r="A503" s="93" t="s">
        <v>2459</v>
      </c>
      <c r="B503" s="94" t="s">
        <v>2460</v>
      </c>
      <c r="C503" s="94">
        <v>1</v>
      </c>
    </row>
    <row r="504" spans="1:3" ht="15.5" x14ac:dyDescent="0.35">
      <c r="A504" s="93" t="s">
        <v>2461</v>
      </c>
      <c r="B504" s="94" t="s">
        <v>2462</v>
      </c>
      <c r="C504" s="94">
        <v>1</v>
      </c>
    </row>
    <row r="505" spans="1:3" ht="15.5" x14ac:dyDescent="0.35">
      <c r="A505" s="93" t="s">
        <v>2463</v>
      </c>
      <c r="B505" s="94" t="s">
        <v>2464</v>
      </c>
      <c r="C505" s="94">
        <v>1</v>
      </c>
    </row>
    <row r="506" spans="1:3" ht="15.5" x14ac:dyDescent="0.35">
      <c r="A506" s="93" t="s">
        <v>2465</v>
      </c>
      <c r="B506" s="94" t="s">
        <v>2466</v>
      </c>
      <c r="C506" s="94">
        <v>1</v>
      </c>
    </row>
    <row r="507" spans="1:3" ht="15.5" x14ac:dyDescent="0.35">
      <c r="A507" s="93" t="s">
        <v>2467</v>
      </c>
      <c r="B507" s="94" t="s">
        <v>2468</v>
      </c>
      <c r="C507" s="94">
        <v>1</v>
      </c>
    </row>
    <row r="508" spans="1:3" ht="15.5" x14ac:dyDescent="0.35">
      <c r="A508" s="93" t="s">
        <v>2469</v>
      </c>
      <c r="B508" s="94" t="s">
        <v>2470</v>
      </c>
      <c r="C508" s="94">
        <v>1</v>
      </c>
    </row>
    <row r="509" spans="1:3" ht="15.5" x14ac:dyDescent="0.35">
      <c r="A509" s="93" t="s">
        <v>2471</v>
      </c>
      <c r="B509" s="94" t="s">
        <v>2472</v>
      </c>
      <c r="C509" s="94">
        <v>1</v>
      </c>
    </row>
    <row r="510" spans="1:3" ht="15.5" x14ac:dyDescent="0.35">
      <c r="A510" s="93" t="s">
        <v>2473</v>
      </c>
      <c r="B510" s="94" t="s">
        <v>2474</v>
      </c>
      <c r="C510" s="94">
        <v>1</v>
      </c>
    </row>
    <row r="511" spans="1:3" ht="15.5" x14ac:dyDescent="0.35">
      <c r="A511" s="93" t="s">
        <v>2475</v>
      </c>
      <c r="B511" s="94" t="s">
        <v>2476</v>
      </c>
      <c r="C511" s="94">
        <v>1</v>
      </c>
    </row>
    <row r="512" spans="1:3" ht="15.5" x14ac:dyDescent="0.35">
      <c r="A512" s="93" t="s">
        <v>2477</v>
      </c>
      <c r="B512" s="94" t="s">
        <v>2478</v>
      </c>
      <c r="C512" s="94">
        <v>1</v>
      </c>
    </row>
    <row r="513" spans="1:3" ht="15.5" x14ac:dyDescent="0.35">
      <c r="A513" s="93" t="s">
        <v>2479</v>
      </c>
      <c r="B513" s="94" t="s">
        <v>2480</v>
      </c>
      <c r="C513" s="94">
        <v>1</v>
      </c>
    </row>
    <row r="514" spans="1:3" ht="15.5" x14ac:dyDescent="0.35">
      <c r="A514" s="93" t="s">
        <v>2481</v>
      </c>
      <c r="B514" s="94" t="s">
        <v>2482</v>
      </c>
      <c r="C514" s="94">
        <v>1</v>
      </c>
    </row>
    <row r="515" spans="1:3" ht="15.5" x14ac:dyDescent="0.35">
      <c r="A515" s="93" t="s">
        <v>2483</v>
      </c>
      <c r="B515" s="94" t="s">
        <v>2484</v>
      </c>
      <c r="C515" s="94">
        <v>1</v>
      </c>
    </row>
    <row r="516" spans="1:3" ht="15.5" x14ac:dyDescent="0.35">
      <c r="A516" s="93" t="s">
        <v>2485</v>
      </c>
      <c r="B516" s="94" t="s">
        <v>2486</v>
      </c>
      <c r="C516" s="94">
        <v>1</v>
      </c>
    </row>
    <row r="517" spans="1:3" ht="15.5" x14ac:dyDescent="0.35">
      <c r="A517" s="93" t="s">
        <v>2487</v>
      </c>
      <c r="B517" s="94" t="s">
        <v>2488</v>
      </c>
      <c r="C517" s="94">
        <v>1</v>
      </c>
    </row>
    <row r="518" spans="1:3" ht="15.5" x14ac:dyDescent="0.35">
      <c r="A518" s="93" t="s">
        <v>2489</v>
      </c>
      <c r="B518" s="94" t="s">
        <v>2490</v>
      </c>
      <c r="C518" s="94">
        <v>1</v>
      </c>
    </row>
    <row r="519" spans="1:3" ht="15.5" x14ac:dyDescent="0.35">
      <c r="A519" s="93" t="s">
        <v>2491</v>
      </c>
      <c r="B519" s="94" t="s">
        <v>2492</v>
      </c>
      <c r="C519" s="94">
        <v>1</v>
      </c>
    </row>
    <row r="520" spans="1:3" ht="15.5" x14ac:dyDescent="0.35">
      <c r="A520" s="93" t="s">
        <v>2493</v>
      </c>
      <c r="B520" s="94" t="s">
        <v>2494</v>
      </c>
      <c r="C520" s="94">
        <v>1</v>
      </c>
    </row>
    <row r="521" spans="1:3" ht="15.5" x14ac:dyDescent="0.35">
      <c r="A521" s="93" t="s">
        <v>2495</v>
      </c>
      <c r="B521" s="94" t="s">
        <v>2496</v>
      </c>
      <c r="C521" s="94">
        <v>1</v>
      </c>
    </row>
    <row r="522" spans="1:3" ht="15.5" x14ac:dyDescent="0.35">
      <c r="A522" s="93" t="s">
        <v>2497</v>
      </c>
      <c r="B522" s="94" t="s">
        <v>2498</v>
      </c>
      <c r="C522" s="94">
        <v>1</v>
      </c>
    </row>
    <row r="523" spans="1:3" ht="15.5" x14ac:dyDescent="0.35">
      <c r="A523" s="93" t="s">
        <v>2499</v>
      </c>
      <c r="B523" s="94" t="s">
        <v>2500</v>
      </c>
      <c r="C523" s="94">
        <v>1</v>
      </c>
    </row>
    <row r="524" spans="1:3" ht="15.5" x14ac:dyDescent="0.35">
      <c r="A524" s="93" t="s">
        <v>2501</v>
      </c>
      <c r="B524" s="94" t="s">
        <v>2502</v>
      </c>
      <c r="C524" s="94">
        <v>1</v>
      </c>
    </row>
    <row r="525" spans="1:3" ht="15.5" x14ac:dyDescent="0.35">
      <c r="A525" s="93" t="s">
        <v>2503</v>
      </c>
      <c r="B525" s="94" t="s">
        <v>2504</v>
      </c>
      <c r="C525" s="94">
        <v>1</v>
      </c>
    </row>
    <row r="526" spans="1:3" ht="15.5" x14ac:dyDescent="0.35">
      <c r="A526" s="93" t="s">
        <v>2505</v>
      </c>
      <c r="B526" s="94" t="s">
        <v>2506</v>
      </c>
      <c r="C526" s="94">
        <v>1</v>
      </c>
    </row>
    <row r="527" spans="1:3" ht="15.5" x14ac:dyDescent="0.35">
      <c r="A527" s="93" t="s">
        <v>2507</v>
      </c>
      <c r="B527" s="94" t="s">
        <v>2508</v>
      </c>
      <c r="C527" s="94">
        <v>1</v>
      </c>
    </row>
    <row r="528" spans="1:3" ht="15.5" x14ac:dyDescent="0.35">
      <c r="A528" s="93" t="s">
        <v>2509</v>
      </c>
      <c r="B528" s="94" t="s">
        <v>2510</v>
      </c>
      <c r="C528" s="94">
        <v>1</v>
      </c>
    </row>
    <row r="529" spans="1:3" ht="15.5" x14ac:dyDescent="0.35">
      <c r="A529" s="93" t="s">
        <v>2511</v>
      </c>
      <c r="B529" s="94" t="s">
        <v>2512</v>
      </c>
      <c r="C529" s="94">
        <v>1</v>
      </c>
    </row>
    <row r="530" spans="1:3" ht="15.5" x14ac:dyDescent="0.35">
      <c r="A530" s="93" t="s">
        <v>2513</v>
      </c>
      <c r="B530" s="94" t="s">
        <v>2514</v>
      </c>
      <c r="C530" s="94">
        <v>1</v>
      </c>
    </row>
    <row r="531" spans="1:3" ht="15.5" x14ac:dyDescent="0.35">
      <c r="A531" s="93" t="s">
        <v>2515</v>
      </c>
      <c r="B531" s="94" t="s">
        <v>2516</v>
      </c>
      <c r="C531" s="94">
        <v>1</v>
      </c>
    </row>
    <row r="532" spans="1:3" ht="15.5" x14ac:dyDescent="0.35">
      <c r="A532" s="93" t="s">
        <v>2517</v>
      </c>
      <c r="B532" s="94" t="s">
        <v>2518</v>
      </c>
      <c r="C532" s="94">
        <v>1</v>
      </c>
    </row>
    <row r="533" spans="1:3" ht="15.5" x14ac:dyDescent="0.35">
      <c r="A533" s="93" t="s">
        <v>2519</v>
      </c>
      <c r="B533" s="94" t="s">
        <v>2520</v>
      </c>
      <c r="C533" s="94">
        <v>1</v>
      </c>
    </row>
    <row r="534" spans="1:3" ht="31" x14ac:dyDescent="0.35">
      <c r="A534" s="93" t="s">
        <v>2521</v>
      </c>
      <c r="B534" s="94" t="s">
        <v>2522</v>
      </c>
      <c r="C534" s="94">
        <v>1</v>
      </c>
    </row>
    <row r="535" spans="1:3" ht="31" x14ac:dyDescent="0.35">
      <c r="A535" s="93" t="s">
        <v>2523</v>
      </c>
      <c r="B535" s="94" t="s">
        <v>2524</v>
      </c>
      <c r="C535" s="94">
        <v>1</v>
      </c>
    </row>
    <row r="536" spans="1:3" ht="15.5" x14ac:dyDescent="0.35">
      <c r="A536" s="93" t="s">
        <v>2525</v>
      </c>
      <c r="B536" s="94" t="s">
        <v>2526</v>
      </c>
      <c r="C536" s="94">
        <v>1</v>
      </c>
    </row>
    <row r="537" spans="1:3" ht="15.5" x14ac:dyDescent="0.35">
      <c r="A537" s="93" t="s">
        <v>2527</v>
      </c>
      <c r="B537" s="94" t="s">
        <v>2528</v>
      </c>
      <c r="C537" s="94">
        <v>1</v>
      </c>
    </row>
    <row r="538" spans="1:3" ht="15.5" x14ac:dyDescent="0.35">
      <c r="A538" s="93" t="s">
        <v>2529</v>
      </c>
      <c r="B538" s="94" t="s">
        <v>2530</v>
      </c>
      <c r="C538" s="94">
        <v>1</v>
      </c>
    </row>
    <row r="539" spans="1:3" ht="15.5" x14ac:dyDescent="0.35">
      <c r="A539" s="93" t="s">
        <v>2531</v>
      </c>
      <c r="B539" s="94" t="s">
        <v>2532</v>
      </c>
      <c r="C539" s="94">
        <v>1</v>
      </c>
    </row>
    <row r="540" spans="1:3" ht="15.5" x14ac:dyDescent="0.35">
      <c r="A540" s="93" t="s">
        <v>2533</v>
      </c>
      <c r="B540" s="94" t="s">
        <v>2534</v>
      </c>
      <c r="C540" s="94">
        <v>1</v>
      </c>
    </row>
    <row r="541" spans="1:3" ht="15.5" x14ac:dyDescent="0.35">
      <c r="A541" s="93" t="s">
        <v>2535</v>
      </c>
      <c r="B541" s="94" t="s">
        <v>2536</v>
      </c>
      <c r="C541" s="94">
        <v>1</v>
      </c>
    </row>
    <row r="542" spans="1:3" ht="15.5" x14ac:dyDescent="0.35">
      <c r="A542" s="93" t="s">
        <v>2537</v>
      </c>
      <c r="B542" s="94" t="s">
        <v>2538</v>
      </c>
      <c r="C542" s="94">
        <v>1</v>
      </c>
    </row>
    <row r="543" spans="1:3" ht="15.5" x14ac:dyDescent="0.35">
      <c r="A543" s="93" t="s">
        <v>2539</v>
      </c>
      <c r="B543" s="94" t="s">
        <v>2540</v>
      </c>
      <c r="C543" s="94">
        <v>1</v>
      </c>
    </row>
    <row r="544" spans="1:3" ht="15.5" x14ac:dyDescent="0.35">
      <c r="A544" s="93" t="s">
        <v>2541</v>
      </c>
      <c r="B544" s="94" t="s">
        <v>2542</v>
      </c>
      <c r="C544" s="94">
        <v>1</v>
      </c>
    </row>
    <row r="545" spans="1:3" ht="15.5" x14ac:dyDescent="0.35">
      <c r="A545" s="93" t="s">
        <v>2543</v>
      </c>
      <c r="B545" s="94" t="s">
        <v>2544</v>
      </c>
      <c r="C545" s="94">
        <v>1</v>
      </c>
    </row>
    <row r="546" spans="1:3" ht="15.5" x14ac:dyDescent="0.35">
      <c r="A546" s="93" t="s">
        <v>2545</v>
      </c>
      <c r="B546" s="94" t="s">
        <v>2546</v>
      </c>
      <c r="C546" s="94">
        <v>1</v>
      </c>
    </row>
    <row r="547" spans="1:3" ht="15.5" x14ac:dyDescent="0.35">
      <c r="A547" s="93" t="s">
        <v>2547</v>
      </c>
      <c r="B547" s="94" t="s">
        <v>2548</v>
      </c>
      <c r="C547" s="94">
        <v>1</v>
      </c>
    </row>
    <row r="548" spans="1:3" ht="15.5" x14ac:dyDescent="0.35">
      <c r="A548" s="93" t="s">
        <v>2549</v>
      </c>
      <c r="B548" s="94" t="s">
        <v>2550</v>
      </c>
      <c r="C548" s="94">
        <v>1</v>
      </c>
    </row>
  </sheetData>
  <autoFilter ref="A1:T1" xr:uid="{00000000-0001-0000-07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105e32-4fe1-4160-ab0f-41a15f6ce0eb">
      <Terms xmlns="http://schemas.microsoft.com/office/infopath/2007/PartnerControls"/>
    </lcf76f155ced4ddcb4097134ff3c332f>
    <TaxCatchAll xmlns="2c75e67c-ed2d-4c91-baba-8aa4949e551e" xsi:nil="true"/>
    <Document_x0020_Type xmlns="be105e32-4fe1-4160-ab0f-41a15f6ce0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2FE08-98A6-46DB-AE1F-40A3691D6874}">
  <ds:schemaRefs>
    <ds:schemaRef ds:uri="be105e32-4fe1-4160-ab0f-41a15f6ce0eb"/>
    <ds:schemaRef ds:uri="2c75e67c-ed2d-4c91-baba-8aa4949e551e"/>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F256FCC-9529-463C-95FF-F40EC2948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FB156E-A9D3-4BE1-9780-EF7E71A9CD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Dashboard</vt:lpstr>
      <vt:lpstr>Results</vt:lpstr>
      <vt:lpstr>Instructions</vt:lpstr>
      <vt:lpstr>PaloAlto10</vt:lpstr>
      <vt:lpstr>PaloAlto11</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Draper Chris L</cp:lastModifiedBy>
  <cp:revision/>
  <dcterms:created xsi:type="dcterms:W3CDTF">2014-11-17T05:09:03Z</dcterms:created>
  <dcterms:modified xsi:type="dcterms:W3CDTF">2024-12-05T22:11:32Z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y fmtid="{D5CDD505-2E9C-101B-9397-08002B2CF9AE}" pid="4" name="MSIP_Label_e3410cd3-3bc2-4dd2-9713-8e48508c626b_Enabled">
    <vt:lpwstr>true</vt:lpwstr>
  </property>
  <property fmtid="{D5CDD505-2E9C-101B-9397-08002B2CF9AE}" pid="5" name="MSIP_Label_e3410cd3-3bc2-4dd2-9713-8e48508c626b_SetDate">
    <vt:lpwstr>2024-08-12T00:10:22Z</vt:lpwstr>
  </property>
  <property fmtid="{D5CDD505-2E9C-101B-9397-08002B2CF9AE}" pid="6" name="MSIP_Label_e3410cd3-3bc2-4dd2-9713-8e48508c626b_Method">
    <vt:lpwstr>Standard</vt:lpwstr>
  </property>
  <property fmtid="{D5CDD505-2E9C-101B-9397-08002B2CF9AE}" pid="7" name="MSIP_Label_e3410cd3-3bc2-4dd2-9713-8e48508c626b_Name">
    <vt:lpwstr>defa4170-0d19-0005-0004-bc88714345d2</vt:lpwstr>
  </property>
  <property fmtid="{D5CDD505-2E9C-101B-9397-08002B2CF9AE}" pid="8" name="MSIP_Label_e3410cd3-3bc2-4dd2-9713-8e48508c626b_SiteId">
    <vt:lpwstr>f209cfd9-f5fd-4a1e-b69f-5da29c7843f0</vt:lpwstr>
  </property>
  <property fmtid="{D5CDD505-2E9C-101B-9397-08002B2CF9AE}" pid="9" name="MSIP_Label_e3410cd3-3bc2-4dd2-9713-8e48508c626b_ActionId">
    <vt:lpwstr>9e3f5075-d52b-407c-a7a3-5fa2b89ca58f</vt:lpwstr>
  </property>
  <property fmtid="{D5CDD505-2E9C-101B-9397-08002B2CF9AE}" pid="10" name="MSIP_Label_e3410cd3-3bc2-4dd2-9713-8e48508c626b_ContentBits">
    <vt:lpwstr>0</vt:lpwstr>
  </property>
</Properties>
</file>