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C:\Users\5XRVB\Documents\"/>
    </mc:Choice>
  </mc:AlternateContent>
  <xr:revisionPtr revIDLastSave="0" documentId="8_{1C4A43D0-B3B1-426F-9045-2C18C330B027}" xr6:coauthVersionLast="47" xr6:coauthVersionMax="47" xr10:uidLastSave="{00000000-0000-0000-0000-000000000000}"/>
  <bookViews>
    <workbookView xWindow="-110" yWindow="-110" windowWidth="19420" windowHeight="10420" tabRatio="726" xr2:uid="{00000000-000D-0000-FFFF-FFFF00000000}"/>
  </bookViews>
  <sheets>
    <sheet name="Dashboard" sheetId="1" r:id="rId1"/>
    <sheet name="Results" sheetId="8" r:id="rId2"/>
    <sheet name="Instructions" sheetId="9" r:id="rId3"/>
    <sheet name="Test Cases" sheetId="4" r:id="rId4"/>
    <sheet name="Change Log" sheetId="11" r:id="rId5"/>
    <sheet name="Issue Code Table" sheetId="12" r:id="rId6"/>
  </sheets>
  <definedNames>
    <definedName name="_xlnm._FilterDatabase" localSheetId="3" hidden="1">'Test Cases'!$A$2:$AA$107</definedName>
    <definedName name="Info">'Test Cases'!$J$3</definedName>
    <definedName name="N_A">'Test Cases'!$J$3</definedName>
    <definedName name="Pass">'Test Cases'!$I$82:$I$87</definedName>
    <definedName name="_xlnm.Print_Area" localSheetId="4">'Change Log'!$A$1:$D$15</definedName>
    <definedName name="_xlnm.Print_Area" localSheetId="0">Dashboard!$A$1:$C$45</definedName>
    <definedName name="_xlnm.Print_Area" localSheetId="2">Instructions!$A$1:$N$39</definedName>
    <definedName name="_xlnm.Print_Area" localSheetId="1">Results!$A$1:$O$23</definedName>
    <definedName name="_xlnm.Print_Area" localSheetId="3">'Test Cases'!$A$1:$L$81</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 i="4" l="1"/>
  <c r="AA4" i="4"/>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B12" i="8"/>
  <c r="C12" i="8"/>
  <c r="D12" i="8"/>
  <c r="E12" i="8"/>
  <c r="M12" i="8"/>
  <c r="O12" i="8"/>
  <c r="B27" i="8"/>
  <c r="B29" i="8"/>
  <c r="N12" i="8" l="1"/>
  <c r="A27" i="8" s="1"/>
  <c r="F12" i="8"/>
  <c r="D16" i="8"/>
  <c r="I16" i="8" s="1"/>
  <c r="D21" i="8"/>
  <c r="I21" i="8" s="1"/>
  <c r="C20" i="8"/>
  <c r="A29" i="8"/>
  <c r="E16" i="8"/>
  <c r="E20" i="8"/>
  <c r="F17" i="8"/>
  <c r="C17" i="8"/>
  <c r="F21" i="8"/>
  <c r="E19" i="8"/>
  <c r="D22" i="8"/>
  <c r="I22" i="8" s="1"/>
  <c r="F19" i="8"/>
  <c r="C18" i="8"/>
  <c r="D20" i="8"/>
  <c r="I20" i="8" s="1"/>
  <c r="C16" i="8"/>
  <c r="F16" i="8"/>
  <c r="E22" i="8"/>
  <c r="F22" i="8"/>
  <c r="C19" i="8"/>
  <c r="H19" i="8" s="1"/>
  <c r="F20" i="8"/>
  <c r="D17" i="8"/>
  <c r="I17" i="8" s="1"/>
  <c r="D18" i="8"/>
  <c r="I18" i="8" s="1"/>
  <c r="F23" i="8"/>
  <c r="D23" i="8"/>
  <c r="I23" i="8" s="1"/>
  <c r="E21" i="8"/>
  <c r="D19" i="8"/>
  <c r="I19" i="8" s="1"/>
  <c r="C23" i="8"/>
  <c r="H23" i="8" s="1"/>
  <c r="F18" i="8"/>
  <c r="C22" i="8"/>
  <c r="E17" i="8"/>
  <c r="C21" i="8"/>
  <c r="E23" i="8"/>
  <c r="E18" i="8"/>
  <c r="H21" i="8" l="1"/>
  <c r="H18" i="8"/>
  <c r="H22" i="8"/>
  <c r="H17" i="8"/>
  <c r="H16" i="8"/>
  <c r="H20" i="8"/>
  <c r="D24" i="8" l="1"/>
  <c r="G12" i="8" s="1"/>
</calcChain>
</file>

<file path=xl/sharedStrings.xml><?xml version="1.0" encoding="utf-8"?>
<sst xmlns="http://schemas.openxmlformats.org/spreadsheetml/2006/main" count="2414" uniqueCount="1764">
  <si>
    <t>Internal Revenue Service</t>
  </si>
  <si>
    <t>Office of Safeguards</t>
  </si>
  <si>
    <t xml:space="preserve"> ▪ SCSEM Subject: RACF</t>
  </si>
  <si>
    <t xml:space="preserve"> ▪ SCSEM Release Date: September 30, 2021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</si>
  <si>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</si>
  <si>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</si>
  <si>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</si>
  <si>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</si>
  <si>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</si>
  <si>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</si>
  <si>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</si>
  <si>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</si>
  <si>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</si>
  <si>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</si>
  <si>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</si>
  <si>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</si>
  <si>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</si>
  <si>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</si>
  <si>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</si>
  <si>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</si>
  <si>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</si>
  <si>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</si>
  <si>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</si>
  <si>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</si>
  <si>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</si>
  <si>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</si>
  <si>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</si>
  <si>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</si>
  <si>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</si>
  <si>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</si>
  <si>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</si>
  <si>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</si>
  <si>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</si>
  <si>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</si>
  <si>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</si>
  <si>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</si>
  <si>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</si>
  <si>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</si>
  <si>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</si>
  <si>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</si>
  <si>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</si>
  <si>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</si>
  <si>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</si>
  <si>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</si>
  <si>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</si>
  <si>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</si>
  <si>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</si>
  <si>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</si>
  <si>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</si>
  <si>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</si>
  <si>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</si>
  <si>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</si>
  <si>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</si>
  <si>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</si>
  <si>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</si>
  <si>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</si>
  <si>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</si>
  <si>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</si>
  <si>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</si>
  <si>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</si>
  <si>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</si>
  <si>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</si>
  <si>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</si>
  <si>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</si>
  <si>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</si>
  <si>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This SCSEM is used by the IRS Office of Safeguards to evaluate compliance with IRS Publication 1075 for agencies that have implemented</t>
  </si>
  <si>
    <t>a RACF mainframe for a system that receives, stores, processes or transmits Federal Tax Information (FTI).</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</si>
  <si>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</si>
  <si>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</si>
  <si>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</si>
  <si>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This SCSEM was created for the IRS Office of Safeguards based on the following resources.</t>
  </si>
  <si>
    <t>▪ DISA STIG for RACF</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</si>
  <si>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</si>
  <si>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</si>
  <si>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</si>
  <si>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</si>
  <si>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</si>
  <si>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</si>
  <si>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</si>
  <si>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</si>
  <si>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</si>
  <si>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</si>
  <si>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</si>
  <si>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</si>
  <si>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</si>
  <si>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</si>
  <si>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</si>
  <si>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</si>
  <si>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</si>
  <si>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</si>
  <si>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</si>
  <si>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</si>
  <si>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</si>
  <si>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</si>
  <si>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</si>
  <si>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</si>
  <si>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</si>
  <si>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</si>
  <si>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</si>
  <si>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</si>
  <si>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</si>
  <si>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</si>
  <si>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</si>
  <si>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</si>
  <si>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Reference (Ref.)</t>
  </si>
  <si>
    <t>Reference to the authority which the test case was derived.</t>
  </si>
  <si>
    <t>▪ Criticality</t>
  </si>
  <si>
    <t>The risk category has been pre-populated next to each control to assist agencies in establishing priorities for corrective action.  The reviewer has the discretion to change the prioritization to accurately reflect the risk and the overall security posture based on environment specific testing.</t>
  </si>
  <si>
    <t>▪ Issue Codes</t>
  </si>
  <si>
    <t>A single issue code must be selected for each test case to calculate the weighted risk score.  The tester must perform this activity when executing each test.</t>
  </si>
  <si>
    <t>Test ID</t>
  </si>
  <si>
    <t>NIST ID</t>
  </si>
  <si>
    <t>NIST Control Name</t>
  </si>
  <si>
    <t>Test Method</t>
  </si>
  <si>
    <t>Test Category</t>
  </si>
  <si>
    <t>Test Objective</t>
  </si>
  <si>
    <t>Test Procedures</t>
  </si>
  <si>
    <t>Expected Results</t>
  </si>
  <si>
    <t>Actual Results</t>
  </si>
  <si>
    <t>Status</t>
  </si>
  <si>
    <t>Notes/Evidence</t>
  </si>
  <si>
    <t>Reference</t>
  </si>
  <si>
    <t>Criticality</t>
  </si>
  <si>
    <t>Issue Code</t>
  </si>
  <si>
    <r>
      <t xml:space="preserve">Issue Code Mapping (Select </t>
    </r>
    <r>
      <rPr>
        <b/>
        <u/>
        <sz val="10"/>
        <rFont val="Arial"/>
        <family val="2"/>
      </rPr>
      <t>one</t>
    </r>
    <r>
      <rPr>
        <b/>
        <sz val="10"/>
        <rFont val="Arial"/>
        <family val="2"/>
      </rPr>
      <t xml:space="preserve"> to enter in column N)</t>
    </r>
  </si>
  <si>
    <t>Risk Rating (Do Not Edit)</t>
  </si>
  <si>
    <t>RACF-01</t>
  </si>
  <si>
    <t>SA-22</t>
  </si>
  <si>
    <t>Unsupported System Components</t>
  </si>
  <si>
    <t>Interview</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</si>
  <si>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</si>
  <si>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</si>
  <si>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</si>
  <si>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RACF-02</t>
  </si>
  <si>
    <t>Interview
Examine</t>
  </si>
  <si>
    <t>DSMON</t>
  </si>
  <si>
    <t>HSA10
HSA11</t>
  </si>
  <si>
    <t>HSA10: The internally hosted software's major release is no longer supported by the vendor
HSA11: The internally hosted software's minor release is no longer supported by the vendor</t>
  </si>
  <si>
    <t>RACF-03</t>
  </si>
  <si>
    <t>AC-11</t>
  </si>
  <si>
    <t>Device Lock</t>
  </si>
  <si>
    <t>Examine</t>
  </si>
  <si>
    <t>The information system prevents further access to the system by initiating a session lock after 15 minutes of inactivity, and the session lock remains in effect until the user reestablishes access using appropriate identification and authentication procedures.</t>
  </si>
  <si>
    <t>Interactive sessions are locked after 15 minutes of inactivity.</t>
  </si>
  <si>
    <t>Moderate</t>
  </si>
  <si>
    <t>HAC2</t>
  </si>
  <si>
    <t>HAC2: User sessions do not lock after the Publication 1075 required timeframe</t>
  </si>
  <si>
    <t>RACF-04</t>
  </si>
  <si>
    <t>AC-2</t>
  </si>
  <si>
    <t>Account Management</t>
  </si>
  <si>
    <t>The vendor-supplied account (IBMUSER) has been revoked after successful installation of RACF security.</t>
  </si>
  <si>
    <t>Confer with the Information Assurance Manager (IAM) and the RACF Security Administrator.  Review the DSMON "Selected User Attribute Report"; Verify IBMUSER is revoked.</t>
  </si>
  <si>
    <t>IBMUSER is revoked.</t>
  </si>
  <si>
    <t>HAC27</t>
  </si>
  <si>
    <t>HAC27: Default accounts have not been disabled or renamed</t>
  </si>
  <si>
    <t>RACF-05</t>
  </si>
  <si>
    <t>The organization manages user accounts by: (i) uniquely identifying each user; (ii) verifying the identity of each user; (iii) receiving authorization to issue a user account from an appropriate organization official; (iv) issuing the user account to the intended party; (v) deactivating the user account within a 120 time period; and (vi) reviewing user accounts periodically.</t>
  </si>
  <si>
    <t>Confer with the Information Assurance Manager (IAM) to determine the site policy and procedures for issuing, managing, reviewing, and deactivating user accounts.
Note:  Agency-specific input may be required if user and dataset administration is delegated to the agency.</t>
  </si>
  <si>
    <t>The site implements account management procedures to issue, manage, review, and deactivate user accounts.</t>
  </si>
  <si>
    <t>4/11/14: Updated.
Note:  Agency-specific input may be required if user and dataset administration is delegated to the agency.</t>
  </si>
  <si>
    <t>Significant</t>
  </si>
  <si>
    <t>HAC37</t>
  </si>
  <si>
    <t>HAC37: Account management procedures are not implemented</t>
  </si>
  <si>
    <t>RACF-06</t>
  </si>
  <si>
    <t>AC-3</t>
  </si>
  <si>
    <t>Access Enforcement</t>
  </si>
  <si>
    <t>SETROPTS</t>
  </si>
  <si>
    <t>Real Data Set Names option is active.</t>
  </si>
  <si>
    <t>Review the SETROPTS list and verify that the Real Data Set Names option is in effect</t>
  </si>
  <si>
    <t>Real Data Set Names option is in effect</t>
  </si>
  <si>
    <t>HCM39</t>
  </si>
  <si>
    <t xml:space="preserve">HCM39: RACF security settings are not properly configured </t>
  </si>
  <si>
    <t>RACF-07</t>
  </si>
  <si>
    <t xml:space="preserve">The RACF Exits Report (RACEXT) should state "No RACF EXITS ARE ACTIVE," or all RACF exits active on a system must be reviewed and verified for authorized changes.  </t>
  </si>
  <si>
    <t>Consult with the system administrator that the DSMON RACF Exits Report should state "No RACF EXITS ARE ACTIVE," or all RACF exits active on a system must be reviewed and verified for authorized changes.</t>
  </si>
  <si>
    <t>The RACF Exits Report states "No RACF EXITS ARE ACTIVE," or all RACF exits active on a system must be reviewed and verified for authorized changes.</t>
  </si>
  <si>
    <t>HCM23</t>
  </si>
  <si>
    <t>HCM23: System is not monitored for changes from baseline</t>
  </si>
  <si>
    <t>RACF-08</t>
  </si>
  <si>
    <t xml:space="preserve">SYS1 is the highest level (Level 1) group for any RACF implementation.  </t>
  </si>
  <si>
    <t>Review the DSMON RACF Group Tree Report and verify: (1) SYS1 is the Level 1 Group of the tree hierarchy; and (2) IBMUSER owns the SYS1 group.</t>
  </si>
  <si>
    <t xml:space="preserve"> (1) SYS1 is the Level 1 Group of the tree hierarchy; and (2) IBMUSER owns the SYS1 group.</t>
  </si>
  <si>
    <t>HAC11</t>
  </si>
  <si>
    <t>HAC11: User access was not established with concept of least privilege</t>
  </si>
  <si>
    <t>RACF-09</t>
  </si>
  <si>
    <t xml:space="preserve">IBMUSER owns SYS1.   </t>
  </si>
  <si>
    <t>Review the DSMON RACF Group Tree Report and ensure no USERID is the owner of a group, except IBMUSER -- who owns SYS1.</t>
  </si>
  <si>
    <t xml:space="preserve">No USERID is the owner of a group, except IBMUSER </t>
  </si>
  <si>
    <t>RACF-10</t>
  </si>
  <si>
    <t xml:space="preserve">The SECURITY (Level 2) group is directly subordinate to SYS1.  </t>
  </si>
  <si>
    <t xml:space="preserve">Review the DSMON RACF Group Tree Report and verify that the SECURITY (Level 2) group is owned by SYS1.  </t>
  </si>
  <si>
    <t>The SECURITY (Level 2) group is owned by SYS1</t>
  </si>
  <si>
    <t>RACF-11</t>
  </si>
  <si>
    <t xml:space="preserve">CATALOGUED DATA SETS ONLY is not in effect.     </t>
  </si>
  <si>
    <t>Review the SETROPTS list to verify the CATALOGUED DATA SETS ONLY option is disabled.</t>
  </si>
  <si>
    <t>CATALOGUED DATA SETS ONLY IS NOT IN EFFECT.</t>
  </si>
  <si>
    <t>HCM10</t>
  </si>
  <si>
    <t>HCM10: System has unneeded functionality installed</t>
  </si>
  <si>
    <t>RACF-12</t>
  </si>
  <si>
    <t>ENHANCED GENERIC NAMING is enabled.</t>
  </si>
  <si>
    <t>Review the SETROPTS list configuration for ENHANCED GENERIC NAMING.</t>
  </si>
  <si>
    <t>ENHANCED GENERIC NAMING IS IN EFFECT</t>
  </si>
  <si>
    <t>RACF-13</t>
  </si>
  <si>
    <t>PROTECT-ALL FAIL mode option is active.</t>
  </si>
  <si>
    <t>Review the SETROPTS list and verify Protect-All Fail security parameter is activated to ensure that datasets are RACF-protected.</t>
  </si>
  <si>
    <t>PROTECT-ALL IS ACTIVE, CURRENT OPTIONS:   PROTECT-ALL FAIL OPTION IS IN EFFECT</t>
  </si>
  <si>
    <t>RACF-14</t>
  </si>
  <si>
    <t>TAPE DATA SET PROTECTION is active.</t>
  </si>
  <si>
    <t>Review the SETROPTS list and verify for the Tape Dataset Protection security parameter is activated to ensure that tape datasets are RACF-protected.</t>
  </si>
  <si>
    <t>TAPE DATA SET PROTECTION IS ACTIVE</t>
  </si>
  <si>
    <t>RACF-15</t>
  </si>
  <si>
    <t>The SETROPTS ATTRIBUTES operand is set to WHEN (PROGRAM).</t>
  </si>
  <si>
    <t>Review the SETROPTS list to ensure WHEN (PROGRAM) is active.
WHEN (PROGRAM) ensures RACF control is active for program load modules and program-accessed datasets through explicit profile definitions in the PROGRAM class.</t>
  </si>
  <si>
    <t>WHEN (PROGRAM) is active.</t>
  </si>
  <si>
    <t>RACF-16</t>
  </si>
  <si>
    <t>GENERIC PROFILE CLASSES is turned on for active classes.</t>
  </si>
  <si>
    <t>Obtain SETROPTS list and compare the entries of the Generic Profile Classes with the entries the Active Classes.</t>
  </si>
  <si>
    <t>At a minimum, generic profile classes should be turned on the following active resource classes: DATASET, TERMINAL, CICS Resources, TSOPROC, ACCTNUM, TSOAUTH, TAPEVOL, DASDVOL, JESSPOOL, JESSJOBS.</t>
  </si>
  <si>
    <t>RACF-17</t>
  </si>
  <si>
    <t>GENERIC COMMAND CLASSES is turned on for active classes.</t>
  </si>
  <si>
    <t>Obtain SETROPTS list and compare the entries of the Generic Command Classes with the entries the Active Classes.</t>
  </si>
  <si>
    <t>At a minimum, generic command classes should be turned on the following active resource classes: DATASET, TERMINAL, CICS Resources, TSOPROC, ACCTNUM, TSOAUTH, TAPEVOL, DASDVOL, JESSPOOL, JESSJOBS.</t>
  </si>
  <si>
    <t>RACF-18</t>
  </si>
  <si>
    <t>Primary and backup RACF data sets reside on separate volumes, and are unmovable.</t>
  </si>
  <si>
    <t>Consult with the computer operation manager regarding the location and data definition settings of the RACF primary and backup data sets.  Verify that the datasets reside on separate volumes, and that they are marked as unmovable (DSORG=U).</t>
  </si>
  <si>
    <t>The primary and backup RACF data sets reside on separate volumes, and are unmovable (DSORG=U).</t>
  </si>
  <si>
    <t>4/11/14: Updated Test Procedures.</t>
  </si>
  <si>
    <t>HCM22</t>
  </si>
  <si>
    <t>HCM22: Application code is not adequately separated from data sets</t>
  </si>
  <si>
    <t>RACF-19</t>
  </si>
  <si>
    <t>Tapes cannot be used until the tape management system expires the volume and all DSNs on the volume, or to a reasonable limit.</t>
  </si>
  <si>
    <t>Review the SETROPTS list    (only applicable if this is not handled by a tape management such as CA-1)</t>
  </si>
  <si>
    <t>SECURITY RETENTION PERIOD IN EFFECT IS 99999 DAYS, or SETROPTS shows "NEVER-EXPIRES"</t>
  </si>
  <si>
    <t>HSI22</t>
  </si>
  <si>
    <t>HSI22: Data remanence is not properly handled</t>
  </si>
  <si>
    <t>RACF-20</t>
  </si>
  <si>
    <t>Access control procedures governing the use of RVARY commands are adequate.</t>
  </si>
  <si>
    <t>Verify written procedures are established and disseminated to ensure:   (1) Use of RVARY commands are restricted to authorized personnel and approved by appropriate systems management personnel; (2) RVARY passwords are stored in a secure manner (sealed envelope in a safe, etc.), with access restricted to authorized personnel; (3) Passwords for RVARY commands are changed after each use; and (4) Monitoring is in place to detect and log the use of RVARY commands.</t>
  </si>
  <si>
    <t>(1) Use of RVARY commands are restricted to authorized personnel and approved by appropriate systems management personnel; (2) RVARY passwords are stored in a secure manner (sealed envelope in a safe, etc.), with access restricted to authorized personnel; (3) Passwords for RVARY commands are changed after each use; and (4) Monitoring is in place to detect and log the use of RVARY commands.
Note:  RVARY commands are used only rarely, and should be treated and managed in a manner similar to Firecall (Emergency-use) IDs.</t>
  </si>
  <si>
    <t>HAC49</t>
  </si>
  <si>
    <t>HAC49: Use of emergency userIDs is not properly controlled</t>
  </si>
  <si>
    <t>RACF-21</t>
  </si>
  <si>
    <t>JES-BATCHALLRACF option is active.</t>
  </si>
  <si>
    <t xml:space="preserve">Review SETROPTS list to verify the configuration for the Job Entry System (JES) remote access parameters. 
</t>
  </si>
  <si>
    <t>JES-BATCHALLRACF OPTION IS ACTIVE
(This option forces users to identify themselves to RACF).</t>
  </si>
  <si>
    <t>HAC29</t>
  </si>
  <si>
    <t>HAC29: Access to system functionality without identification and authentication</t>
  </si>
  <si>
    <t>RACF-22</t>
  </si>
  <si>
    <t>JES-XBMALLRACF option is active.</t>
  </si>
  <si>
    <t xml:space="preserve">Review SETROPTS list to verify the configuration for the Job Entry System (JES) remote access parameters: JES-XBMALLRACF OPTION IS ACTIVE (This option is required if XBATCH is setup in JES).
</t>
  </si>
  <si>
    <t>JES-XBMALLRACF OPTION IS ACTIVE.</t>
  </si>
  <si>
    <t>RACF-23</t>
  </si>
  <si>
    <t>AC-4</t>
  </si>
  <si>
    <t>Information Flow Enforcement</t>
  </si>
  <si>
    <t>Interview
Test</t>
  </si>
  <si>
    <t>FTI Data Flow</t>
  </si>
  <si>
    <t>Assess the file-level labeling of sequential access ("flat") files containing FTI.</t>
  </si>
  <si>
    <t>Procedures:
1. Identify which sequential access ("flat") files on the system contain FTI (whether solely FTI or commingled).  These could be Physical Sequential (DSORG=PS) files, or members of Partitioned Dataset (PDS - DSORG=PO) files.
2. Determine if the naming convention of the files identifies them as containing FTI.</t>
  </si>
  <si>
    <t xml:space="preserve">All sequential access ("flat") files containing FTI are named to clearly identify them as containing FTI (wholly or in part).
</t>
  </si>
  <si>
    <t>4/11/14: Updated.
Note:  Agency-specific input may be required if user and dataset administration is delegated to the agency.
Note: Document here the file names of the sequential access ("flat") files which contain FTI.</t>
  </si>
  <si>
    <t>Limited</t>
  </si>
  <si>
    <t>HAC4</t>
  </si>
  <si>
    <t>HAC4: FTI is not labeled and is commingled with non-FTI</t>
  </si>
  <si>
    <t>RACF-24</t>
  </si>
  <si>
    <t>Assess the file-level labeling of databases (or other direct access files) containing FTI.</t>
  </si>
  <si>
    <t>Procedures:
Note:  This check applies to all non-DB2 direct access and database files.  DB2 files are covered in the DB2-zOS SCSEM.
1. Identify which databases (or other direct access files) on the system contain FTI.
2. Determine if the naming convention of the files identifies them as containing FTI.</t>
  </si>
  <si>
    <t xml:space="preserve">All non-DB2 databases (or other direct access files) containing FTI are named to clearly identify them as containing FTI.
</t>
  </si>
  <si>
    <t>4/11/14: Updated.
Note:  Agency-specific input may be required if user and dataset administration is delegated to the agency.
Note: Document here the file names of the databases (or other direct access files)  which contain FTI.</t>
  </si>
  <si>
    <t>RACF-25</t>
  </si>
  <si>
    <t>AC-5</t>
  </si>
  <si>
    <t>Separation of Duties</t>
  </si>
  <si>
    <t>The SPECIAL attribute is restricted to IS personnel routinely tasked with performing RACF security administration of the system.</t>
  </si>
  <si>
    <t>1.  Review the DSMON RACF Selected User Attribute Report to identify User IDs with the system SPECIAL attribute. 
2.  Interview the Primary RACF Security Administrator and determine the appropriateness of User IDs with the system SPECIAL attribute.</t>
  </si>
  <si>
    <t>RACF-26</t>
  </si>
  <si>
    <t xml:space="preserve">The OPERATIONS attribute is restricted to systems personnel routinely tasked with performing storage management system (SMS) functions. </t>
  </si>
  <si>
    <t>Review the DSMON RACF Selected User Attribute Report to identify User IDs with the system OPERATIONS attribute.  Interview the Primary RACF Security Administrator and determine the appropriateness of User IDs with the system OPERATIONS attribute.</t>
  </si>
  <si>
    <t>RACF-27</t>
  </si>
  <si>
    <t>The AUDITOR attribute is restricted to IS personnel routinely tasked with performing RACF security administrative/RACF security auditing functions.</t>
  </si>
  <si>
    <t>Review the DSMON RACF Selected User Attribute Report to identify User IDs with the system AUDITOR attribute.  Interview the Primary RACF Security Administrator and determine the appropriateness of User IDs with the system AUDITOR attribute.</t>
  </si>
  <si>
    <t>RACF-28</t>
  </si>
  <si>
    <t>The ALTER and UPDATE access authority for MVS operating system datasets is restricted to appropriate systems personnel (e.g. systems programmers)</t>
  </si>
  <si>
    <t>Obtain access control lists (ACLs) for the APF libraries/datasets (listed below in parenthesis) from the RACF Security Administrator.   NOTE:  Preferably, this list should be generated in the presence of the system evaluator. 
The following syntax should be used to generate the aforementioned ACLs:
LD DS('SYS1.LINKLIB') GN AUTH
LD DS ('SYS1.LPALIB') GN AUTH
LD DS ('SYS1.MIGLIB') GN AUTH
LD DS('SYS1.NUCLEUS') GN AUTH
LD DS ('SYS1.PARMLIB') GN AUTH
LD DS ('SYS1.PROCLIB') GN AUTH
LD DS ('SYS1.SVCLIB') GN AUTH
LD DS ('SYS1.UADS') GN AUTH
LD DS ('SYS1.VTAMLIB') GN AUTH
LD DS ('SYS1.VTAMLST') GN AUTH</t>
  </si>
  <si>
    <t>HAC13</t>
  </si>
  <si>
    <t>HAC13: Operating system configuration files have incorrect permissions</t>
  </si>
  <si>
    <t>RACF-29</t>
  </si>
  <si>
    <t>AC-6</t>
  </si>
  <si>
    <t>Least Privilege</t>
  </si>
  <si>
    <t>UADS</t>
  </si>
  <si>
    <t>UserIDs defined in SYS1.UADS are limited to IBMUSER, and to authorized emergency, disaster recovery, and systems personnel.</t>
  </si>
  <si>
    <t>1. Consult with RACF Security Administrator and verify that UserIDs defined in the TSO User Attribute Dataset (SYS1.UADS) are restricted to IBMUSER, and to authorized emergency, disaster recovery, and systems personnel.
2. List TSO users defined to SYS1.UADS dataset. Verify that these users are defined to RACF. Use RACF LU command (LISTUSER) to list each TSO user's RACF user profile.</t>
  </si>
  <si>
    <t>UserIDs defined the TSO User Attribute Dataset (SYS1.UADS) are limited to IBMUSER, and to authorized emergency, disaster recovery, and systems personnel.  The emergency, disaster recovery, and systems personnel are defined to RACF.</t>
  </si>
  <si>
    <t>RACF-30</t>
  </si>
  <si>
    <t xml:space="preserve">The PRIVILEGED attribute is set to "NO" for system-started tasks, procedures, and programs. </t>
  </si>
  <si>
    <t>1.  Review the DSMON RACF Started Procedures Table Report to identify system started tasks, procedures, and programs with the PRIVILEGED attribute – These programs can bypass RACF security checks and auditing controls.
2.  Ensure the PRIVILEGED attribute is set to "NO" for the system started tasks, except for critical started procedures that should be defined as TRUSTED on IBM's recommendation (e.g., NET, JESystem Administrator (SA), JES2)
3.  Ensure the generic entry "*" is not assigned the PRIVILEGED or TRUSTED attribute.</t>
  </si>
  <si>
    <t xml:space="preserve">PRIVILEGED attribute is set to "NO" for the system started tasks, except for critical started procedures that should be defined as TRUSTED  and the generic entry "*" is not assigned the PRIVILEGED or TRUSTED attribute </t>
  </si>
  <si>
    <t>RACF-31</t>
  </si>
  <si>
    <t>All TSO resources are active and defined to RACF.</t>
  </si>
  <si>
    <t>Review the CLASSystem Administrator (SA)CT operand (ACTIVE CLASSES) of the SETROPTS list to verify that TSO resource classes (i.e., TSOPROC, ACCTNUM, and TSOAUTH) are active in the Class Descriptor Table (CDT).  PERFGRP may be active in the Class Descriptor Table (CDT) if the site allows user to specify a performance group during login.</t>
  </si>
  <si>
    <t>TSO resource classes (i.e., TSOPROC, ACCTNUM, PERFGRP, and TSOAUTH) are active and TSO users are defined to RACF.
Note:  PERFGRP is optional.  If TSO users are allowed to specify a performance group, then the PERFGRP resource group must be specified in the CDT,</t>
  </si>
  <si>
    <t xml:space="preserve"> </t>
  </si>
  <si>
    <t>RACF-32</t>
  </si>
  <si>
    <t>Resources are active and defined to RACF.</t>
  </si>
  <si>
    <t>Obtain SETROPTS list and review the CLASSystem Administrator (SA)CT Option (Active Classes).</t>
  </si>
  <si>
    <t>Verify that the following IBM-supplied resource classes in the Class Descriptor Table (CDT) are activated: DATASET, USER GROUP, DASDVOL, TAPEVOL, TERMINAL, APPL, CICS resource group profiles, TSOPROC, ACCTUM, TSOAUTH, DSNR</t>
  </si>
  <si>
    <t>RACF-33</t>
  </si>
  <si>
    <t>Bypass Label Processing (BLP) is restricted to appropriate systems personnel.</t>
  </si>
  <si>
    <t>Obtain access control list (LIST) for the DITTO.TAPE.BLP or ICHBLP resource within the FACILITY class and verify appropriateness of users with access to the tape BLP resource</t>
  </si>
  <si>
    <t>Only appropriate users have access to BLP.
Note:  The ability to access tapes using BLP can also be controlled by other means, such as console operations automation tools (e.g. AF/Operator).</t>
  </si>
  <si>
    <t>RACF-34</t>
  </si>
  <si>
    <t>Entries residing in the MVS Program Properties Table (PPT) are configured in accordance IBM recommendations.</t>
  </si>
  <si>
    <t xml:space="preserve">Review the DSMON Program Properties Table Report and identify programs that: (1) bypass RACF password protection; and (2) reside in a system key.
</t>
  </si>
  <si>
    <t>Ensure the aforementioned programs are configured in accordance with IBM-supplied recommendations.</t>
  </si>
  <si>
    <t>RACF-35</t>
  </si>
  <si>
    <t>Privileged users cannot circumvent the access controls specified for FTI dataset access.</t>
  </si>
  <si>
    <t xml:space="preserve">Consult with system administrator to determine potential access control deficiencies.  Ensure users with OPERATIONS are prohibited from accessing FTI datasets (entry on ACL of NONE).  Ensure UACC is set to NONE for FTI datasets.
</t>
  </si>
  <si>
    <t>Users with OPERATIONS are prohibited from accessing FTI datasets (entry on ACL of NONE).   UACC is set to NONE for FTI datasets.</t>
  </si>
  <si>
    <t xml:space="preserve">4/11/14: Updated.
Note:  Agency-specific input may be required if user and dataset administration is delegated to the agency.
</t>
  </si>
  <si>
    <t>RACF-36</t>
  </si>
  <si>
    <t>FTI datasets are restricted to users having a "need to know".</t>
  </si>
  <si>
    <t>Procedures:
1. Obtain the Access Rules (report) from the security officer for each FTI dataset.  Note: The applications programmer or production control group may have to assist in identifying all FTI datasets.
2. Through inquiry of appropriate personnel, (data security, programming, data center operations) determine the name and job function of each user listed separately or within a group on the access control list.  Determine whether users having access is appropriate and based on need to know and the least privilege concept.  Given the nature of these datasets, even READ access maybe inappropriate.  Ensure that no rule grants default or Global READ access to these data sets.
Note: Data Security, Systems and Application Programmers, Data Center Operations, and Production Control typically do not need to have routine access to these datasets.  FIRECALL or EMERGENCY IDs are the preferred control to grant temporary access to FTI datasets.</t>
  </si>
  <si>
    <t>Users have access as appropriate and based on need to know and the least privilege concept.  FIRECALL or EMERGENCY IDs are the control used to grant temporary access to FTI datasets.</t>
  </si>
  <si>
    <t>RACF-37</t>
  </si>
  <si>
    <t>Access to the RACF distribution libraries (the files from which the product is installed) is controlled.</t>
  </si>
  <si>
    <t>Procedures:
1. Obtain the Access Rules (report) from the security officer for  RACF distribution libraries.
2. The RACF distribution libraries contain the load modules for the RACF software product.  Examples of RACF load modules include the ISPF (Interactive System Productivity Facility) interface panels, macros, or vendor-developed JCL (Job Control Language) procedures.
3. Through inquiry of the security officer, determine the name and job function of each user listed separately or within a Group on the Access Control List.  Determine whether users having access is appropriate and based on a need to know, least privilege concept.  Only systems programmers tasked with routinely maintaining the RACF system product should have access to these datasets.</t>
  </si>
  <si>
    <t>Only systems programmers tasked with routinely maintaining the RACF system product have access to these datasets.
Note: System installation files should not be accessible on a production system.  If installation files are not accessible from the production system, this test is Not Applicable
Note: The high-level prefix may be site-specific.</t>
  </si>
  <si>
    <t>HAC46</t>
  </si>
  <si>
    <t>HAC46: Access to mainframe product libraries is not adequately controlled</t>
  </si>
  <si>
    <t>RACF-38</t>
  </si>
  <si>
    <t>Access to the RACF database files is properly restricted.</t>
  </si>
  <si>
    <t xml:space="preserve">Procedures:
Review the ICHRDSNT system module to determine the names of the RACF primary and backup data sets.  Obtain and review the corresponding access control list (ACL).
-RACF.RACFDS1 
-RACF.BACKUP1 
Through inquiry of the security officer, determine the name and job function of each user listed separately or within a Group on the Access Control List.  
</t>
  </si>
  <si>
    <t>Expected Results:
Access to the RACF database files is properly restricted. No users have direct access to these files, not even READ access.
Note: Access to these databases can be granted for emergency purposes using a FIRECALL or EMERGENCY ID.
Note: The high-level prefix and file names may be site-specific.</t>
  </si>
  <si>
    <t>4/11/14:  Updated.</t>
  </si>
  <si>
    <t>RACF-39</t>
  </si>
  <si>
    <t>UACC is set to NONE for applicable RACF Global access authorization.</t>
  </si>
  <si>
    <t xml:space="preserve">Review the RACF DSMON Global Access Table Report with the RACF security administrator to verify if each UACC is set to NONE for applicable RACF Global access authorizations.
</t>
  </si>
  <si>
    <t>To facilitate system performance and ensure data security, specific DSNs are allowed UACC access at the READ, UPDATE, or ALTER, access level.  For sensitive system DSNs, the RACF Global Access must be set to UACC=NONE.  For example, the following SYS1 DSNs are allowed UACC=READ:
SYS1.COBLIB*.**
SYS1.IRSMACRO*.**
SYS1.LINKLIB*.**
SYS1.MACLIB*.**</t>
  </si>
  <si>
    <t>RACF-40</t>
  </si>
  <si>
    <t xml:space="preserve">DSMON
APF List and Linklist libraries
</t>
  </si>
  <si>
    <t>UPDATE and ALLOCATE authority will be restricted for all libraries in the APF list and Linklist.</t>
  </si>
  <si>
    <t xml:space="preserve">1. Review the active SYS1.PARMLIB(PROGxx) to identify all APF authorized libraries defined in the member. 
2. Review the active SYS1.PARMLIB(IEAAPFxx) to identify all APF authorized libraries defined in the member.
3. Obtain and review the Access Rules report from the security officer for SYS1.LINKLIB, SYS1.SVCLIB, and the libraries listed in the two active PARMLIB members, to determine if they are properly controlled. Use the DSMON RACF Selected Data Sets Report to list APF libraries that are not resident on specified volumes, and to list the UACC for the libraries 
4. Ensure that all APF authorized libraries defined in the members exist and reside on the volumes specified. 
</t>
  </si>
  <si>
    <t xml:space="preserve">1. All APF libraries defined in the members reside on specified volumes. 
2. UPDATE (Read/Write access) and ALLOCATE authorities are properly restricted for these libraries. 
3. The APF libraries are restricted with a UACC of NONE, or READ where appropriate.. </t>
  </si>
  <si>
    <t>RACF-41</t>
  </si>
  <si>
    <t>The  administrator will ensure that all users are assigned the lowest privilege level that allows them to perform their duties.</t>
  </si>
  <si>
    <t>Interview the administrator to ensure that users are assigned the lowest privilege level that allows them to perform their duties.</t>
  </si>
  <si>
    <t>User access can be restricted to 
allow access only to certain facilities or resources needed to perform job duties.</t>
  </si>
  <si>
    <t xml:space="preserve">4/11/14: Updated.
Note:  Agency-specific input may be required if the agency is responsible for their own 3270 emulation software.
</t>
  </si>
  <si>
    <t>RACF-42</t>
  </si>
  <si>
    <t>AC-7</t>
  </si>
  <si>
    <t>Unsuccessful Logon Attempts</t>
  </si>
  <si>
    <t>User accounts are revoked after three (3) consecutive, unsuccessful login attempts within a 120 minute period.</t>
  </si>
  <si>
    <t>Review SETROPTS list and verify the following configuration setting for revoking user accounts:   
"CONSECUTIVE UNSUCCESSFUL PASSWORD ATTEMPTS"</t>
  </si>
  <si>
    <t>The setting specifies: 
"AFTER 3 CONSECUTIVE UNSUCCESSFUL PASSWORD ATTEMPTS, A USERID WILL BE REVOKED."</t>
  </si>
  <si>
    <t>HAC15</t>
  </si>
  <si>
    <t>HAC15: User accounts not locked out after 3 unsuccessful login attempts</t>
  </si>
  <si>
    <t>RACF-43</t>
  </si>
  <si>
    <t>AC-8</t>
  </si>
  <si>
    <t>System Use Notification</t>
  </si>
  <si>
    <t xml:space="preserve">The system displays an IRS-approved screen-warning banner that outlines the nature and sensitivity of information and the consequences /penalties for misuse. </t>
  </si>
  <si>
    <t xml:space="preserve">Obtain and review the Warning Banner for compliance with IRS publication 1075 guidance.
</t>
  </si>
  <si>
    <t xml:space="preserve">Expected Results:
The warning banner is compliant with IRS publication 1075 guidelines and contains the following 4 elements:
-  the system contains US government information
-  users actions are monitored and audited
-  unauthorized use of the system is prohibited 
-  unauthorized use of the system is subject to criminal and civil penalties
</t>
  </si>
  <si>
    <t>4/11/14:  Updated wording.</t>
  </si>
  <si>
    <t>HAC14
HAC38</t>
  </si>
  <si>
    <t>HAC14: Warning banner is insufficient
HAC38: Warning banner does not exist</t>
  </si>
  <si>
    <t>RACF-44</t>
  </si>
  <si>
    <t>AU-11</t>
  </si>
  <si>
    <t>Audit Record Retention</t>
  </si>
  <si>
    <t>The organization retains audit records for [an organization-defined time period] to provide support for after-the-fact investigations of security incidents and to meet regulatory and organizational information retention requirements.</t>
  </si>
  <si>
    <t>Confer with the Systems Programmer and Information Assurance Manager (IAM) to determine the site policy and procedures for dumping (backing up) SMF data, including RACF audit records, and for creating duplicate backups to prevent data loss.  Determine that the site data  retention policy is in accordance with IRS  publication 1075 guidelines.</t>
  </si>
  <si>
    <t>Policy and procedures exist for backing up and retaining SMF data and RACF audit data.    SMF data and RACF audit data are retained for at least 7 years, in accordance with IRS publication 1075 guidelines.</t>
  </si>
  <si>
    <t>4/11/14:  Updated to 7 years, updated wording.</t>
  </si>
  <si>
    <t>HAU7</t>
  </si>
  <si>
    <t>HAU7: Audit records are not retained per Pub 1075</t>
  </si>
  <si>
    <t>RACF-45</t>
  </si>
  <si>
    <t>AU-12</t>
  </si>
  <si>
    <t>Audit Generation</t>
  </si>
  <si>
    <t>Checks to see if auditing is implemented.</t>
  </si>
  <si>
    <t>Confer with the Information Assurance Manager (IAM) and System Administrator (SA).  Verify that auditing is enabled.  If the auditing is not enabled then this is a finding.</t>
  </si>
  <si>
    <t>Auditing is implemented.</t>
  </si>
  <si>
    <t>Note:  Auditing is enabled by default in RACF, and cannot be turned off within the product.</t>
  </si>
  <si>
    <t>HAU2</t>
  </si>
  <si>
    <t>HAU2: No auditing is being performed on the system</t>
  </si>
  <si>
    <t>RACF-46</t>
  </si>
  <si>
    <t>AU-2</t>
  </si>
  <si>
    <t>Audit Events</t>
  </si>
  <si>
    <t>Examine
Test</t>
  </si>
  <si>
    <t>The STATISTICS parameter in the SETROPTS list must turned on for all active resource classes defined.</t>
  </si>
  <si>
    <t xml:space="preserve">Verify the SETROPTS STATISTICS parameter setting for auditing on all active resource classes defined for FTI resources that have unique security concerns (e.g., sensitive, critical resources).
</t>
  </si>
  <si>
    <t xml:space="preserve">STATISTICS is turned on. </t>
  </si>
  <si>
    <t>HAU5</t>
  </si>
  <si>
    <t>HAU5: Auditing is not performed on all data tables containing FTI</t>
  </si>
  <si>
    <t>RACF-47</t>
  </si>
  <si>
    <t>The SETROPTS LOGOPTIONS DEFAULT classes are set.</t>
  </si>
  <si>
    <t>Verify the configuration for the SETROPTS LOGOPTIONS "DEFAULT" CLASSES parameter.
Note: There should be an extensive list of classes.</t>
  </si>
  <si>
    <t>The SETROPTS LOGOPTIONS "DEFAULT" CLASSES is populated; it is not set to NONE.</t>
  </si>
  <si>
    <t>HAU17
HAU2</t>
  </si>
  <si>
    <t>HAU17: Audit logs do not capture sufficient auditable events
HAU2: No auditing is being performed on the system</t>
  </si>
  <si>
    <t>RACF-48</t>
  </si>
  <si>
    <t>The SETROPTS logging options (LOGOPTIONS) are set correctly.</t>
  </si>
  <si>
    <t>Verify the configuration for the SETROPTS LOGOPTIONS "NEVER" and "DEFAULT" CLASSES parameters.</t>
  </si>
  <si>
    <t>a. LOGOPTIONS "NEVER" CLASSES = NONE
b. LOGOPTIONS "DEFAULT" CLASSES list is fully populated.</t>
  </si>
  <si>
    <t>RACF-49</t>
  </si>
  <si>
    <t>All active resource classes shall have AUDIT feature turned on.</t>
  </si>
  <si>
    <t xml:space="preserve">1. Identify all active resource classes as defined to the
 ACTIVE CLASSES parameter of the SETROPTS list.
2.  Compare the list with all entries defined to the 
AUDIT CLASSES parameter of the SETROPTS list.
</t>
  </si>
  <si>
    <t xml:space="preserve">All active resource classes shall have AUDIT feature turned on.  Entries are identical on both lists.  </t>
  </si>
  <si>
    <t>RACF-50</t>
  </si>
  <si>
    <t>SYS1.PARMLIB(SMFPRMxx)</t>
  </si>
  <si>
    <t>Auditing is configured to capture  security-relevant events.</t>
  </si>
  <si>
    <t xml:space="preserve">Procedures:
Review SYS1.PARMLIB(SMFPRMxx) [xx=00 or production suffix)
1. Ensure that, at a minimum, all IBM (00-127), and TSOMON (199) SMF record types are written.  
2. Request documentation for any record types appearing in a NOTYPE(nn) parameter.
Note: Some records, such as (NOTYPE(4:5,16,19:20,34:36,40:41,69,99), may be suppressed for performance reasons.
3. If SMF exits IEFU83, IEFU84, IEFU85 are listed, verify with the Systems Programmer the functions performed by the exits.  Ensure that they do not suppress required SMF record types.
4. Verify that the system SMF data sets specified in DSNAME(SYS1.MANx,...) exist and are written to.
</t>
  </si>
  <si>
    <t xml:space="preserve">1. IBM (00-127), and TSOMON (199) SMF record types are written.
2. Documentation exists for any record types appearing in a NOTYPE(nn) parameter.
3. If SMF exits IEFU83, IEFU84, IEFU85 are listed, they do not suppress required SMF record types.
4. The system SMF data sets (SYS1.MANx) exist and are written to.
</t>
  </si>
  <si>
    <t>HAU17</t>
  </si>
  <si>
    <t>HAU17: Audit logs do not capture sufficient auditable events</t>
  </si>
  <si>
    <t>RACF-51</t>
  </si>
  <si>
    <t>AU-3</t>
  </si>
  <si>
    <t>Content of Audit Records</t>
  </si>
  <si>
    <t xml:space="preserve">Auditing is configured to capture unsuccessful security-relevant events (e.g., logon failure, user violations). Audit events include the original of request (e.g., terminal ID) for logon, logoff, password change, and user system activities. Each audit event trails the user and information relevant to the event (e.g., date and time of the event, user, type of event, file name and the success or failure of the event). The audit record shall include the file name of the file related event.  </t>
  </si>
  <si>
    <t>Request and review Security Administrator to generate audit and security reports by batch:
-System Users with SPECIAL Attribute Report
-System Users with OPERATION Attribute Report
-RACF User Violation Report.</t>
  </si>
  <si>
    <t>1. Each audit event trails the user and information relevant to the event (e.g., date and time of the event, user, type of event, file name and the success or failure of the event). The audit report records the date and time of the security events, the user, and the type of event/commands performed by privileged users (e.g., ADDUSER, ALTUSER, and DELUSER USERID). 2. The violation report records audit events, which include the original of request (e.g., terminal ID) for logon, logoff, password change, and user system activities. 3. The RACF violation reports distributed to and reviewed by the RACF Security Administrator / Security Auditor he violation report records audit events which include the original of request (e.g., terminal ID) for logon, logoff, password change, and user system activities.</t>
  </si>
  <si>
    <t>HAU22</t>
  </si>
  <si>
    <t>HAU22: Content of audit records is not sufficient</t>
  </si>
  <si>
    <t>RACF-52</t>
  </si>
  <si>
    <t>AU-4</t>
  </si>
  <si>
    <t>Audit Storage Capacity</t>
  </si>
  <si>
    <t>Check to see if the organization allocates sufficient audit record storage capacity and configures auditing to reduce the likelihood of such capacity being exceeded.</t>
  </si>
  <si>
    <t xml:space="preserve">Interview Information Assurance Officer (IAO) or systems programmer to determine if log storage is sufficient to meet IRS logging and retention requirements. Review the size of the SMF data (SYS1.MANx) files, the %-utilization, and the schedule with which the files are dumped (backed up) and cleared. IRS Publication 1075, section 9.3, requires log data retention for 7 years. </t>
  </si>
  <si>
    <t>SMF data (SYS1.MANx) files are managed adequately to prevent the loss of system audit data.</t>
  </si>
  <si>
    <t>HAU23
HAU24</t>
  </si>
  <si>
    <t>HAU23: Audit storage capacity threshold has not been defined
HAU24: Administrators are not notified when audit storage threshold is reached</t>
  </si>
  <si>
    <t>RACF-53</t>
  </si>
  <si>
    <t>AU-5</t>
  </si>
  <si>
    <t>Response to Audit Processing Failures</t>
  </si>
  <si>
    <t>Checks to see if the organization responds to audit processing failures.</t>
  </si>
  <si>
    <t>Interview the system administrator to verify the following actions occur in the event of an audit failure or storage capacity being reached:
1. In the event the audit log becomes full, a scheduled job shall be executed to archive the log to a secure location on the server for the Mainframe; it shall include DASD or other media 
2. In the event the security event log is manually cleared by the system administrator, this should be recorded as an auditable event for future analysis.
3. Security event logging should be configured to capture the clearing of the security event log itself as an auditable event.</t>
  </si>
  <si>
    <t xml:space="preserve">1. A scheduled job is executed to archive the log to a secure location on the server for the Mainframe; it shall include DASD or other media 
2. Security event logs manually cleared by the system administrator is recorded as an auditable event for future analysis.
3. Security event logging is configured to capture the clearing of the security event log itself as an auditable event.
</t>
  </si>
  <si>
    <t>HAU25</t>
  </si>
  <si>
    <t>HAU25: Audit processing failures are not properly reported and responded to</t>
  </si>
  <si>
    <t>RACF-54</t>
  </si>
  <si>
    <t>AU-6</t>
  </si>
  <si>
    <t>Audit Review, Analysis, and Reporting</t>
  </si>
  <si>
    <t>The organization supervises and reviews the activities of users with respect to the enforcement and usage of information system access controls.
(1) The organization employs automated mechanisms to facilitate the review of user activities.</t>
  </si>
  <si>
    <t>Confer with the Information Assurance Manager (IAM).  Verify that procedures are in place to review audit logs on a regular, periodic basis, and that these procedure are followed (i.e. that the reviews are performed).  Inquire whether automated data review and reductions tools are available and/or in use.</t>
  </si>
  <si>
    <t>Audit logs are reviewed on a regular basis.  Automated tools are used if available.</t>
  </si>
  <si>
    <t>HAU3
HAU18</t>
  </si>
  <si>
    <t>HAU3: Audit logs are not being reviewed
HAU18: Audit logs are reviewed, but not per Pub 1075 requirements</t>
  </si>
  <si>
    <t>RACF-55</t>
  </si>
  <si>
    <t>AU-9</t>
  </si>
  <si>
    <t>Protection of Audit Information</t>
  </si>
  <si>
    <t xml:space="preserve">The audit trail shall be protected from unauthorized access, use, deletion or modification.
The audit trail shall be restricted to personnel routinely responsible for performing security audit functions. </t>
  </si>
  <si>
    <t xml:space="preserve">Procedures:
1. Request the System Administrator to generate a RACF data set protection  report.  Review the report and verify that access to the SMF data sets (SYS1.MANx) is restricted to authorized personnel.
</t>
  </si>
  <si>
    <t>Access to the SMF data sets (SYS1.MANx) is restricted to authorized personnel.
The general user community has no access at all to these data sets. No user has the direct ability to write to, allocate, or delete these data sets.</t>
  </si>
  <si>
    <t>4/11/14: Updated wording.</t>
  </si>
  <si>
    <t>HAU10</t>
  </si>
  <si>
    <t>HAU10: Audit logs are not properly protected</t>
  </si>
  <si>
    <t>RACF-56</t>
  </si>
  <si>
    <t>The information system protects audit information and audit tools from unauthorized access, modification, and deletion.  Access to audit reporting tools is restricted to RACF Security Administrators and the audit staff.</t>
  </si>
  <si>
    <t>Logon to TSO as a standard TSO end-user and attempt to generate and view any of the following mainframe audit reports via the Data Security Monitor (DSMON) facility:
- System and RACF Identification Report (SYSTEM)
- Program Properties Table (PPT) Entries Report (SYSPPT)
- RACF Authorized Caller Table Entries Report (RACAUT)  
- RACF Exits Report (RACEXT)
- RACF Class Descriptor Table Entries and Status Report (RACCDT)
- RACF Started Class and Started Task Table Entries Report (RACSPT)
- APF Library Protection Report (SYSystem Administrator (SA)PF)
- Linklist Library Protection Report (SYSLNK)
- System Dataset Protection Report (SYSSDS) 
- Catalog Dataset Protection Report (SYSCAT)
- RACF Database Protection Report (RACDST)
- RACF Global Access Table Entries Report (RACGAC)
- RACF Group Tree Report (RACGRP)
- RACF User Attributes Report (RACUSR)</t>
  </si>
  <si>
    <t>Access to the audit reporting tools is restricted to the appropriate personnel.  A standard TSO user does not have the AUDIT attribute to perform system audit functions.  A standard end-user is not allowed to use the TSO DSMON facility.  Only RACF Security Administrators and the audit staff have access to the audit tools and the audit reports.</t>
  </si>
  <si>
    <t>RACF-57</t>
  </si>
  <si>
    <t>The management of the information system audit functionality is only designated to security administrator(s) or staff other than the system and network administrator.  System and network administrators must not have the ability to modify or delete audit log entries.</t>
  </si>
  <si>
    <t>Request a list of users who have access to manage audit logs on the information system.  If a log server is used request a list of users that have the ability to manage the log server.</t>
  </si>
  <si>
    <t>Designated personnel that are not responsible for the operations of the information system should be the only users with access to manage auditing.</t>
  </si>
  <si>
    <t>HAU10
HAC12</t>
  </si>
  <si>
    <t>HAU10: Audit logs are not properly protected
HAC12: Separation of duties is not in place</t>
  </si>
  <si>
    <t>RACF-58</t>
  </si>
  <si>
    <t>IA-2</t>
  </si>
  <si>
    <t>Identification and Authentication (Organizational Users)</t>
  </si>
  <si>
    <t>UserIDs are provided for all Network Job Entry (NJE) nodes.</t>
  </si>
  <si>
    <t>Review the SETROPTS list to verify that all users submitting batch jobs through NJE processes will require a UserID.</t>
  </si>
  <si>
    <t xml:space="preserve">USER-ID FOR JES NJEUSERID IS:  ????????.
USER-ID FOR JES UNDEFINED USER IS:  ++++++++ </t>
  </si>
  <si>
    <t>Note:
The default NJE USERID is for inbound jobs and protects jobs residing on spool.
The JES undefined USERID prevents undefined users from accessing RACF-protected resources on the system.</t>
  </si>
  <si>
    <t>RACF-59</t>
  </si>
  <si>
    <t xml:space="preserve">All started tasks have a RACF UserID associated with them.  </t>
  </si>
  <si>
    <t xml:space="preserve">Review the DSMON RACF Started Procedures Table to verify that all started tasks have a RACF USERID associated with them, such that all access authorizations will be dependent on the associated USERID protected by RACF.   </t>
  </si>
  <si>
    <t>A generic catch all profile of '**' is coded to the last entry in the STARTED class and/or the last entry in the ICHRIN03 SPT is marked with an asterisk ('*').</t>
  </si>
  <si>
    <t>RACF-60</t>
  </si>
  <si>
    <t>Each USERID is unique and is consistent with the naming conventions of the facility.</t>
  </si>
  <si>
    <t>Review the RACF Selected User Attribute Report to verify that each USERID established on the RACF database is unique and is consistent with the entity's naming-conventions policy.</t>
  </si>
  <si>
    <t>Each USERID established on the RACF database is unique and is consistent with the entity's naming-conventions policy.</t>
  </si>
  <si>
    <t>HAC20</t>
  </si>
  <si>
    <t>HAC20: Agency duplicates usernames</t>
  </si>
  <si>
    <t>RACF-61</t>
  </si>
  <si>
    <t>IA-3</t>
  </si>
  <si>
    <t>Device Identification and Authentication</t>
  </si>
  <si>
    <t>The information system identifies and authenticates specific devices before
establishing a connection.</t>
  </si>
  <si>
    <t>Confer with the System Programmer to verify that devices connecting to the system  (JES NJE/RJE connections, SSH connections to USS, etc.) are identified and authenticated before the connection is allowed.</t>
  </si>
  <si>
    <t>Devices are required to authenticate before connection to the system is allowed.</t>
  </si>
  <si>
    <t>Note: Document how device identification and authentication is accomplished, and the relevant software and configuration settings (JES2/3 NJE and RJE definition parameters, RACF settings, SSH daemon config parameters, etc.).</t>
  </si>
  <si>
    <t>HIA1</t>
  </si>
  <si>
    <t>HIA1: Adequate device identification and authentication is not employed</t>
  </si>
  <si>
    <t>RACF-62</t>
  </si>
  <si>
    <t>IA-4</t>
  </si>
  <si>
    <t>Identifier Management</t>
  </si>
  <si>
    <t>User accounts that are inactive for a period of 120 days will be revoked</t>
  </si>
  <si>
    <t>Confer with the security administrator to review the system security settings, to verify the configuration for revoking (or suspending) inactive user accounts.  Review the SETROPTS list to verify the configuration for revoking inactive user accounts.</t>
  </si>
  <si>
    <t>INACTIVE USERIDS ARE BEING AUTOMATICALLY REVOKED AFTER 120 DAYS.</t>
  </si>
  <si>
    <t>HAC10</t>
  </si>
  <si>
    <t>HAC10: Accounts do not expire after the correct period of inactivity</t>
  </si>
  <si>
    <t>RACF-63</t>
  </si>
  <si>
    <t>Revoked / deactivated user-ids are archived; they are not deleted, and are not re-issued / re-used.</t>
  </si>
  <si>
    <t>Confer with the Information Assurance Manager (IAM) to determine the site policy and procedures for handling revoked / deactivated user-ids.</t>
  </si>
  <si>
    <t>HAC48</t>
  </si>
  <si>
    <t>HAC48: Usernames are not archived and may be re-issued to different users</t>
  </si>
  <si>
    <t>RACF-64</t>
  </si>
  <si>
    <t>IA-5</t>
  </si>
  <si>
    <t>Authenticator Management</t>
  </si>
  <si>
    <t xml:space="preserve">Review PASSWORD PROCESSING OPTIONS of the SETROPTS list and verify configuration for the INSTALLATION SYNTAX RULES. </t>
  </si>
  <si>
    <t>Note:  Both will force at least one numeric. "mmmmmmmm" is recommended, as it will force a number, lowercase letter, and upper case letter. IBM currently defines "upper case letter" as:
 A-Z@#$</t>
  </si>
  <si>
    <t>HPW3
HPW12</t>
  </si>
  <si>
    <t>HPW3: Minimum password length is too short
HPW12: Passwords do not meet complexity requirements</t>
  </si>
  <si>
    <t>RACF-65</t>
  </si>
  <si>
    <t>The RVARY passwords for the Switch and Status functions are set to "Installation Defined".</t>
  </si>
  <si>
    <t>Review the INSTALLATION DEFINED RVARY 
PASSWORD options of the SETROPTS list to verify the RVARY passwords are not set to default.</t>
  </si>
  <si>
    <t>Installation defined rvary password is in effect for the switch function.
Installation defined rvary password is in effect for the status function.</t>
  </si>
  <si>
    <t>HPW17</t>
  </si>
  <si>
    <t>HPW17: Default passwords have not been changed</t>
  </si>
  <si>
    <t>RACF-66</t>
  </si>
  <si>
    <t xml:space="preserve">Review the PASSWORD PROCESSING OPTIONS of the SETROPTS list and verify the configuration for Password Change Interval.  </t>
  </si>
  <si>
    <t>HPW2</t>
  </si>
  <si>
    <t>HPW2: Password does not expire timely</t>
  </si>
  <si>
    <t>RACF-67</t>
  </si>
  <si>
    <t xml:space="preserve">Password history shall be maintained for a minimum of 24 generations. </t>
  </si>
  <si>
    <t xml:space="preserve">Review the PASSWORD PROCESSING OPTIONS of the SETROPTS list and verify the configuration for password history. </t>
  </si>
  <si>
    <t>24 GENERATIONS OF PREVIOUS
PASSWORDS BEING MAINTAINED</t>
  </si>
  <si>
    <t>HPW6</t>
  </si>
  <si>
    <t>HPW6: Password history is insufficient</t>
  </si>
  <si>
    <t>RACF-68</t>
  </si>
  <si>
    <t>Users are notified to change their passwords before the password change interval is enforced.</t>
  </si>
  <si>
    <t>Review the PASSWORD PROCESSING OPTIONS of the SETROPTS list to verify the configuration for 
Password Expiration Warning.</t>
  </si>
  <si>
    <t>PASSWORD EXPIRATION WARNING LEVEL IS XX DAYS.  (XX denotes a value between 5-14.)</t>
  </si>
  <si>
    <t>HPW7</t>
  </si>
  <si>
    <t>HPW7: Password change notification is not sufficient</t>
  </si>
  <si>
    <t>RACF-69</t>
  </si>
  <si>
    <t>Batch jobs do not have embedded User IDs and passwords.</t>
  </si>
  <si>
    <t>Verify with RACF Security Administrator that UserIDs and passwords are not embedded in job cards when submitting batch jobs.</t>
  </si>
  <si>
    <t>UserIDs and passwords are not embedded in job cards when submitting batch jobs.</t>
  </si>
  <si>
    <t>4/11/14:  Added note:
Note:  Sites can use the ID.xxx profile capability of RACF to control / allow surrogate job submission, instead of resorting to embedded credentials in JOB cards.</t>
  </si>
  <si>
    <t>HPW10</t>
  </si>
  <si>
    <t>HPW10: Passwords are allowed to be stored</t>
  </si>
  <si>
    <t>RACF-70</t>
  </si>
  <si>
    <t xml:space="preserve">Users are prohibited from changing their passwords for at least 1 day after a recent change.  Meaning, the minimum password age limit shall be 1 day after a recent password change. </t>
  </si>
  <si>
    <t xml:space="preserve">Review the PASSWORD PROCESSING OPTIONS of the SETROPTS list and verify the configuration for Password Minimum Change Interval.  </t>
  </si>
  <si>
    <t>PASSWORD MINIMUM CHANGE INTERVAL IS 1 DAY</t>
  </si>
  <si>
    <t>3/3/14: Update to 1 day.</t>
  </si>
  <si>
    <t>HPW4</t>
  </si>
  <si>
    <t>HPW4: Minimum password age does not exist</t>
  </si>
  <si>
    <t>RACF-71</t>
  </si>
  <si>
    <t xml:space="preserve">Default vendor passwords shall be changed upon successful installation of the information system product.   </t>
  </si>
  <si>
    <t>Procedures:
Interview the System Administrator (SA) and Information Assurance Manager (IAM).  Verify that procedures are in place requiring that default passwords for installed products are changed as part of the installation process.</t>
  </si>
  <si>
    <t>Default passwords for installed products are changed as part of the installation process.</t>
  </si>
  <si>
    <t>RACF-72</t>
  </si>
  <si>
    <t>IA-6</t>
  </si>
  <si>
    <t>Authenticator Feedback</t>
  </si>
  <si>
    <t>Check to see if the feedback from the information system provides information that would allow an unauthorized user to compromise the authentication mechanism. Displaying asterisks when a user types in a password is an example of obscuring feedback of authentication information.</t>
  </si>
  <si>
    <t xml:space="preserve">Interview Information Assurance Officer (IAO) or System Administrator (SA) and ask if any applications or services display the user or service account password during input or after authentication. </t>
  </si>
  <si>
    <t>The information system obscures feedback of authentication information during the authentication process to protect the information from possible exploitation/use by unauthorized individuals.</t>
  </si>
  <si>
    <t>HPW8</t>
  </si>
  <si>
    <t>HPW8: Passwords are displayed on screen when entered</t>
  </si>
  <si>
    <t>RACF-73</t>
  </si>
  <si>
    <t>IA-7</t>
  </si>
  <si>
    <t>Cryptographic Module Authentication</t>
  </si>
  <si>
    <t>Checks to see if the information system employs authentication methods that meet the requirements of applicable laws, Executive Orders, directives, policies, regulations, standards, and guidance for authentication to a cryptographic module.</t>
  </si>
  <si>
    <t>FIPS encryption is used for the authentication module.
key-derived AES (KDFAES) should be enabled
SETROPTS PASSWORD(ALGORITHM(KDFAES))
ALTUSER userID PWCONVERT</t>
  </si>
  <si>
    <t>HSC42</t>
  </si>
  <si>
    <t>HSC42: Encryption capabilities do not meet the latest FIPS 140 requirements</t>
  </si>
  <si>
    <t>RACF-74</t>
  </si>
  <si>
    <t>AC-12</t>
  </si>
  <si>
    <t>Session Termination</t>
  </si>
  <si>
    <t>The information system automatically terminates interactive sessions after 30 minutes of inactivity. (1) Automatic session termination applies to local and remote sessions.</t>
  </si>
  <si>
    <t>Confer with the Information Assurance Manager (IAM) and System Administrator (SA).  Verify that interactive sessions (TSO, TPX, SSH, etc.) are terminated after a period of inactivity in accordance with IRS guidelines.</t>
  </si>
  <si>
    <t>Interactive sessions are terminated after 30 minutes of inactivity.</t>
  </si>
  <si>
    <t>HRM5</t>
  </si>
  <si>
    <t>HRM5: User sessions do not terminate after the Publication 1075 period of inactivity</t>
  </si>
  <si>
    <t>RACF-75</t>
  </si>
  <si>
    <t>SC-2</t>
  </si>
  <si>
    <t>Application Partitioning</t>
  </si>
  <si>
    <t>Checks to see if  services that allow interaction without authentication or via anonymous authentication are documented, justified to the Information Assurance Officer (IAO), and are properly secured and segregated from other systems that contain services that explicitly require authentication and identity verification.</t>
  </si>
  <si>
    <t>Determine if the organization permits actions to be performed without identification and authentication only to the extent necessary to accomplish mission objectives. Examples are access to public facing government service websites such as www.firstgov.gov.</t>
  </si>
  <si>
    <t>Services that allow interaction without authentication or via anonymous authentication are documented, justified to the Information Assurance Officer (IAO), and are properly secured and segregated from other systems that contain services that explicitly require authentication and identity verification.</t>
  </si>
  <si>
    <t>RACF-76</t>
  </si>
  <si>
    <t>Check to see if the information system separates user functionality (including user interface services) from information system management functionality.</t>
  </si>
  <si>
    <t>Interview the System Administrator (SA) or Information Assurance Officer (IAO) and ask if the information system physically or logically separates user interface services (e.g., public web pages) from information storage and management services (e.g., database management). Separation may be accomplished through the use of different computers, different central processing units, different instances of the operating system, different network addresses, combinations of these methods, or other methods as appropriate.</t>
  </si>
  <si>
    <t>The information system separates user functionality (including user interface services) from information system management functionality.</t>
  </si>
  <si>
    <t>HCM20</t>
  </si>
  <si>
    <t>HCM20: Application interfaces are not separated from management functionality</t>
  </si>
  <si>
    <t>RACF-77</t>
  </si>
  <si>
    <t>SC-4</t>
  </si>
  <si>
    <t>Information in Shared System Resources</t>
  </si>
  <si>
    <t>ERASE-ON-SCRATCH is turned on the ERASE indicator is established in the FTI dataset profile.</t>
  </si>
  <si>
    <t xml:space="preserve">1. Review the SETROPTS list and verify that the ERASE-ON-SCRATCH (EOS) operand is specified without any sub-operands (e.g. ALL)
2. Identify the high level qualifier (HLQ) for FTI data sets.  Execute and review the results of the following rule list command to determine the ERASE option configured for the data set:
   LD DATASET('data set HLQ') ALL
  </t>
  </si>
  <si>
    <t>In Global SETROPTS:  
   a) ERASE-ON-SCRATCH IS ACTIVE
   b) BY SECURITY LEVEL IS INACTIVE
In FTI Dataset rule(s):
   a) The ERASE indicator is set to YES.</t>
  </si>
  <si>
    <t>RACF-78</t>
  </si>
  <si>
    <t>SC-8</t>
  </si>
  <si>
    <t>Transmission Confidentiality and Integrity</t>
  </si>
  <si>
    <t>Determine if encryption is enabled on terminal emulation software.</t>
  </si>
  <si>
    <t>Terminal emulator requires FIPS validated encryption protocol.</t>
  </si>
  <si>
    <t>RACF-79</t>
  </si>
  <si>
    <t>SI-2</t>
  </si>
  <si>
    <t>Flaw Remediation</t>
  </si>
  <si>
    <t>System Software Maintenance Documentation</t>
  </si>
  <si>
    <t>Checks to see if the system is kept current with vendor updates, especially security related updates, and that maintenance is received, evaluated, and installed on a regular schedule.</t>
  </si>
  <si>
    <t>Procedures:
Interview the System Administrator (SA) to determine how often vendor software  updates, especially security related updates, are received, evaluated, and applied to the system.  Review system maintenance documentation  if available.</t>
  </si>
  <si>
    <t>The system is kept current with vendor updates, especially security related updates.  Maintenance is received, evaluated, and installed on a regular schedule.</t>
  </si>
  <si>
    <r>
      <rPr>
        <b/>
        <sz val="10"/>
        <rFont val="Arial"/>
        <family val="2"/>
      </rPr>
      <t xml:space="preserve">Note: </t>
    </r>
    <r>
      <rPr>
        <sz val="10"/>
        <rFont val="Arial"/>
        <family val="2"/>
      </rPr>
      <t>A general rule of thumb for mainframe systems is that the system should be no more than 3 months out of date with regular maintenance.  Security maintenance should be applied as soon as possible after being received from the vendor.</t>
    </r>
  </si>
  <si>
    <t>HSI2
HSI27</t>
  </si>
  <si>
    <t xml:space="preserve">HSI2: System patch level is insufficient
HSI27: Critical security patches have not been applied </t>
  </si>
  <si>
    <t>RACF-80</t>
  </si>
  <si>
    <t>SYS1.PARMLIB is not limited to only system programmers. SYS1.PARMLIB contains the parameters which control system IPL, configuration characteristics, security facilities, and performance. Unauthorized access could result in the compromise of the operating system environment, ACP, and customer data.</t>
  </si>
  <si>
    <t xml:space="preserve">The IAO will ensure that update and alter access to SYS1.PARMLIB is limited to system programmers only and all update and alter access is logged.
Review access authorization to critical system files. Evaluate the impact of correcting the deficiency. Develop a plan of action and implement the changes as required 
The IAO will implement controls to specify the valid users authorized to update the SYS1.PARMLIB concatenation. All update and alter access to libraries in the concatenation will be logged using the ACP's facilities.
1.     That systems programming personnel will be authorized to update and alter the SYS1.PARMLIB concatenation.
2.     That domain level security administrators can be authorized to update the SYS1.PARMLIB concatenation.
3.     That System Level Started Tasks, authorized Data Center personnel, and auditor can be authorized read access by the IAO.
4.     That all update and alter access is logged.  </t>
  </si>
  <si>
    <t>a) Refer to the following report produced by the Data Set and Resource Data Collection:
-  SENSITVE.RPT(PARMRPT)
Automated Analysis
Refer to the following report produced by the Data Set and Resource Data Collection:
-       PDI(ACP00010)
The ACP data set rules for SYS1.PARMLIB allow inappropriate (e.g., global READ) access.
The ACP data set rules for SYS1.PARMLIB do not restrict READ, UPDATE and ALTER access to only systems programming personnel.
The ACP data set rules for SYS1.PARMLIB do not restrict READ and UPDATE access to only domain level security administrators.
The ACP data set rules for SYS1.PARMLIB do not restrict READ access to only system Level Started Tasks, authorized Data Center personnel, and auditors.
The ACP data set rules for SYS1.PARMLIB do not specify that all (i.e., failures and successes) UPDATE and/or ALTER access will be logged.
b) If all of the above are untrue, there is NO FINDING.
c) If any of the above is true, this is a FINDING.</t>
  </si>
  <si>
    <t>5/5/20: Added</t>
  </si>
  <si>
    <t>RACF-81</t>
  </si>
  <si>
    <t>Write or greater access to libraries that contain PPT modules must be limited to system programmers only. Specific PPT designated program modules possess significant security bypass capabilities. Unauthorized access could result in the compromise of the operating system environment, ACP, and customer data.</t>
  </si>
  <si>
    <t>Review access authorization to critical system files. Evaluate the impact of correcting the deficiency. Develop a plan of action and implement the changes required to protect libraries containing modules listed in the Program Properties Table (PPT).
The IAO will ensure that update and allocate access to libraries containing PPT modules is limited to system programmers only and all update and allocate access is logged.</t>
  </si>
  <si>
    <t>a) Refer to the following report produced by the Data Set and Resource Data Collection:
-  SENSITVE.RPT(PPTXRPT)
Automated Analysis
Refer to the following report produced by the Data Set and Resource Data Collection:
-       PDI(ACP00100)
The ACP data set rules for libraries that contain PPT modules allow inappropriate access.
The ACP data set rules for libraries that contain PPT modules do not restrict UPDATE and ALLOCATE access to only z/OS systems programming personnel.
The ACP data set rules for libraries that contain PPT modules do not specify that all UPDATE and ALLOCATE access will be logged.
b) If all of the above are untrue, there is NO FINDING.
c) If any of the above is true, this is a FINDING.</t>
  </si>
  <si>
    <t>RACF-82</t>
  </si>
  <si>
    <t xml:space="preserve">DSMON
</t>
  </si>
  <si>
    <t>The ACP security data sets and/or databases must be properly protected. The Access Control Program (ACP) database files contain all access control information for the operating system environment and system resources. Unauthorized access could result in the compromise of the operating system environment, ACP, and customer data.</t>
  </si>
  <si>
    <t xml:space="preserve">Review access authorization to critical security database files. Evaluate the impact of correcting the deficiency. Develop a plan of action and implement the changes required to protect the ACP Files.
Ensure that READ and/or greater access to all ACP files and/or databases are limited to system programmers and/or security personnel, and/or batch jobs that perform ACP maintenance. READ access can be given to auditors and DASD batch. All accesses to ACP files and/or databases are logged.  </t>
  </si>
  <si>
    <t>Refer to the following report produced by the Data Set and Resource Data Collection:
-       SENSITVE.RPT(ACPRPT)
Automated Analysis
Refer to the following report produced by the Data Set and Resource Data Collection:
-       PDI(ACP00120)
Verify that the accesses to the ACP security data sets and/or databases are properly restricted. If the following guidance is true, this is not a finding.
The ACP data set rules for ACP security data sets and/or databases restrict READ access to auditors and DASD batch.
The ACP data set rules for ACP security data sets and/or databases restrict READ and/or greater access to z/OS systems programming personnel, security personnel, and/or batch jobs that perform ACP maintenance.
All (i.e., failures and successes) data set access authorities (i.e. READ, UPDATE, ALTER, and CONTROL) for ACP security data sets and/or databases are logged.</t>
  </si>
  <si>
    <t>RACF-83</t>
  </si>
  <si>
    <t>Access greater than Read to the System Master Catalog must be limited to system programmers only. System catalogs are the basis for locating all files on the system. Unauthorized access could result in the compromise of the operating system environment, ACP, and customer data.</t>
  </si>
  <si>
    <t>Review access authorization to critical system files.
Evaluate the impact of correcting the deficiency.
Develop a plan of action and implement the changes as required to protect the MASTER CATALOG.
Configure the ESM rules for system catalog to only allow access above “READ” to systems programmers and those authorized by the ISSM/ISSO.
Configure ESM rules for the master catalog to allow access above “READ” to systems programmers ONLY.
Configure ESM rules for the master catalog to allow any batch ID access above “READ” only in this specific case: The batch job that requires above “READ” access must reside in a data set that has restricted “ALTER” or equivalent access to systems programmers ONLY.
All greater than read access must be logged.</t>
  </si>
  <si>
    <t>a) Refer to the following reports produced by the Data Set and Resource Data Collection:
- SENSITVE.RPT(CATMRPT) - Master Catalog
Automated Analysis:
Refer to the following report produced by the Data Set and Resource Data Collection:
- PDI(ACP00130)
If data set rules for System catalogs allow inappropriate access, this is a finding.
If data set rules for the Master Catalog do not restrict greater than “READ” access to only z/OS systems programming personnel, this is a finding.
Access greater than “READ” for the Master catalog is allowed to a batch job ID in the following specific case:
The batch job must reside in a data set that is restricted to systems programmers only.
If dataset rules for the Master Catalog do not specify that all (i.e., failures and successes) greater than “READ” access will be logged, this is a finding.</t>
  </si>
  <si>
    <t>RACF-84</t>
  </si>
  <si>
    <t>Write or greater access to Libraries containing EXIT modules must be limited to system programmers only. System exits have a wide range of uses and capabilities within any system. Exits may introduce security exposures within the system, modify audit trails, and alter individual user capabilities. Unauthorized access could result in the compromise of the operating system environment, ACP, and customer data.</t>
  </si>
  <si>
    <t xml:space="preserve">Using the ACP, protect the data sets associated with all product exits installed in the z/OS environment. This reduces the potential of a hacker adding a routine to a library and possibly creating an exposure. See that all exits are tracked using a CMP. Develop usermods to include the source/object code used to support the exits. Have Systems programming personnel review all z/OS and other product exits to confirm that the exits are required and are correctly installed. 
 Have the IAO validate that all update and alter access to libraries containing z/OS and other system level exits will be logged using the ACP’s facilities. Only systems programming personnel will be authorized to update the libraries containing z/OS and other system level exits.  </t>
  </si>
  <si>
    <t>a) Refer to the following report produced by the Data Set and Resource Data Collection:
- SENSITVE.RPT(MVSXRPT)
Automated Analysis
Refer to the following report produced by the Data Set and Resource Data Collection:
-  PDI(ACP00240)
The ACP data set rules for libraries that contain exit modules allow inappropriate access.
The ACP data set rules for libraries that contain system exit modules do not restrict UPDATE and ALLOCATE access to only z/OS systems programming personnel.
The ACP data set rules for libraries that contain exit modules do not specify that all UPDATE and ALLOCATE access will be logged.
b)     If all of the above are untrue, there is NO FINDING.
c)     If any of the above is true, this is a FINDING.</t>
  </si>
  <si>
    <t>RACF-85</t>
  </si>
  <si>
    <t>All system PROCLIB data set access must be limited to system programmers only. Unauthorized access to PROCLIB data sets referenced in the JES2 procedure can allow unauthorized modifications to STCs and other system level procedures. This could result in the compromise of the operating system environment, ACP, and customer data.</t>
  </si>
  <si>
    <t xml:space="preserve">The IAO will ensure that all WRITE and/or greater access to all PROCLIBs referenced in the Master JCL and JES2 or JES3 procedure for started tasks (STCs) and TSO logons are restricted to systems programming personnel only.
Suggestion on how to update system to be compliant with this vulnerability:
NOTE:     All examples are only examples and may not reflect your operating environment.
Obtain only the PROCLIB data sets that contain STC and TSO procedures. The data sets to be reviewed are obtained using the following steps:
-       All data sets contained in the MSTJCLxx member in the DD statement concatenation for IEFPDSI and IEFJOBS.
-       The data set in the PROCxx DD statement concatenation that are within the JES2 procedure or identified in the JES2 dynamic PROCLIB definitions. The specific PROCxx DD statement that is used is obtained from the PROCLIB entry for the JOBCLASSes of STC and TSU. The following is what data sets the process will obtain for analysis:
MSTJCL00
//MSTJCL00 JOB MSGLEVEL=(1,1),TIME=1440 
// EXEC PGM=IEEMB860,DPRTY=(15,15) 
//STCINRDR DD SYSOUT=(A,INTRDR) 
//TSOINRDR DD SYSOUT=(A,INTRDR) 
//IEFPDSI DD DSN=SYS3.PROCLIB,DISP=SHR &lt;&lt;===
// DD DSN=SYS2.PROCLIB,DISP=SHR &lt;&lt;===
// DD DSN=SYS1.PROCLIB,DISP=SHR &lt;&lt;===
//SYSUADS DD DSN=SYS1.UADS,DISP=SHR 
//SYSLBC DD DSN=SYS1.BRODCAST,DISP=SHR
JES2
//JES2 PROC 
//IEFPROC EXEC PGM=HASJES20,PARM=NOREQ, 
// DPRTY=(15,15),TIME=1440,PERFORM=9 
//ALTPARM DD DISP=SHR, 
// DSN=SYS1.PARMLIB(JES2BKUP) 
//HASPPARM DD DISP=SHR, 
// DSN=SYS1.PARMLIB(JES2PARM) 
//PROC00 DD DSN=SYS3.PROCLIB,DISP=SHR &lt;&lt;===
// DD DSN=SYS2.PROCLIB,DISP=SHR &lt;&lt;===
// DD DSN=SYS1.PROCLIB,DISP=SHR &lt;&lt;===
//PROC01 DD DSN=SYS4.USERPROC,DISP=SHR 
// DD DSN=SYS3.PROCLIB,DISP=SHR 
// DD DSN=SYS2.PROCLIB,DISP=SHR 
// DD DSN=SYS1.PROCLIB,DISP=SHR 
//IEFRDER DD SYSOUT=* 
//HASPLIST DD DDNAME=IEFRDER
JES2 initialization parameter JOBCLASS PROCLIB entries
JOBCLASS(*) ACCT=NO, /* ACCT # NOT REQUIRED (DEF.)*/ 
PROCLIB=01, /* DEFAULT TO //PROC01 DD (DEF.)*/
JOBCLASS(STC) AUTH=ALL, /* ALLOW ALL COMMANDS (DEF.)*/ 
PROCLIB=00, /* USE //PROC00 DD (DEF.)*/ 
JOBCLASS(TSU) AUTH=ALL, /* ALLOW ALL COMMANDS (DEF.)*/
PROCLIB=00, /* USE //PROC00 DD (DEF.)*/ 
PROCLIB data set that will be used in the access authorization process:
SYS3.PROCLIB
SYS2.PROCLIB 
SYS1.PROCLIB 
The following PROCLIB data set will NOT be used or evaluated:
SYS4.USERPROC
Recommendation for sites:
The following are recommendations for the sites to ensure only PROCLIB data sets that contain the STC and TSO procedures are protected.
-       Remove all application PROCLIB data sets from MSTJCLxx and JES2 procedures. The customer will have all JCL changed to use the JCLLIB JCL statement to refer to the application PROCLIB data sets.
Example:
//USERPROC JCLLIB ORDER=(SYS4.USERPROC)
-       Remove all access to the application PROCLIB data sets and only authorize system programming personnel WRITE and/or greater access to these data sets.
-       Document the application PROCLIB data set access for the customers that require WRITE and/or greater access. Use this documentation as justification for the inappropriate access created by the scripts.
-       Change MSTJCLxx and JES2 procedure to identify STC and TSO PROCLIB data sets separate from application PROCLIB data sets. The following is a list of actions that can be performed to accomplish this recommendation:
a.     Ensure that MSTJCLxx contains only PROCLIB data sets that contain STC and TSO procedures.
b.     If an application PROCLIB data set is required for JES2, ensure that the JES2 procedure specifies more than one PROCxx DD statement concatenation or identified in the JES2 dynamic PROCLIB definitions. Identify one PROCxx DD statement data set concatenation that contains the STC and TSO PROCLIB data sets. Identify one or more additional PROCxx DD statements that can contain any other PROCLIB data sets. The concatenation of the additional PROCxx DD statements can contain the same data sets that are identified in the PROCxx DD statement for STC and TSO. The following is an example of the JES2 procedure:
//JES2 PROC 
//IEFPROC EXEC PGM=HASJES20,PARM=NOREQ, 
// DPRTY=(15,15),TIME=1440,PERFORM=9 
//ALTPARM DD DISP=SHR, 
// DSN=SYS1.PARMLIB(JES2BKUP) 
//HASPPARM DD DISP=SHR, 
// DSN=SYS1.PARMLIB(JES2PARM) 
//PROC00 DD DSN=SYS3.PROCLIB,DISP=SHR 
// DD DSN=SYS2.PROCLIB,DISP=SHR
// DD DSN=SYS1.PROCLIB,DISP=SHR 
//PROC01 DD DSN=SYS4.USERPROC,DISP=SHR 
// DD DSN=SYS3.PROCLIB,DISP=SHR 
// DD DSN=SYS2.PROCLIB,DISP=SHR 
// DD DSN=SYS1.PROCLIB,DISP=SHR 
//IEFRDER DD SYSOUT=* 
//HASPLIST DD DDNAME=IEFRDER
c.     Ensure that the JES2 configuration file is changed to specify that the PROCLIB entry for the STC and TSU JOBCLASSes point to the proper PROCxx entry within the JES2 procedure or JES2 dynamic PROCLIB definitions that contain the STC and/or TSO procedures. All other JOBCLASSes can specify a PROCLIB entry that uses the same PROCxx or any other PROCxx DD statement identified in the JES2 procedure or identified in the JES2 dynamic PROCLIB definitions. The following is an example of the JES2 initialization parameters:
JOBCLASS(*) ACCT=NO, /* ACCT # NOT REQUIRED (DEF.)*/ 
PROCLIB=01, /* DEFAULT TO //PROC01 DD (DEF.)*/
JOBCLASS(STC) AUTH=ALL, /* ALLOW ALL COMMANDS (DEF.)*/ 
PROCLIB=00, /* USE //PROC00 DD (DEF.)*/ 
JOBCLASS(TSU) AUTH=ALL, /* ALLOW ALL COMMANDS (DEF.)*/
PROCLIB=00, /* USE //PROC00 DD (DEF.)*/ 
d.     Ensure that only system programming personnel are authorized WRITE and/or greater access to PROCLIB data sets that contain STC and TSO procedures.  </t>
  </si>
  <si>
    <t>Refer to the following report produced by the Data Set and Resource Data Collection:
-  SENSITVE.RPT(PROCRPT)
Automated Analysis
Refer to the following report produced by the Data Set and Resource Data Collection:
-  PDI(ACP00250)
Refer to the following for the PROCLIB data sets that contain the STCs and TSO logons from the following sources:
-  MSTJCLxx member used during an IPL. The PROCLIB data sets are obtained from the IEFPDSI and IEFJOBS DD statements.
- PROCxx DD statements and JES2 Dynamic PROCLIBs. Where ‘xx’ is the PROCLIB entries for the STC and TSU JOBCLASS configuration definitions. 
Verify that the accesses to the above PROCLIB data sets are properly restricted. If the following guidance is true, this is not a finding.
___  The ACP data set access authorizations restrict READ access to all authorized users.
___  The ACP data set access authorizations restrict WRITE and/or greater access to systems programming personnel.</t>
  </si>
  <si>
    <t>RACF-86</t>
  </si>
  <si>
    <t>Dynamic lists must be protected in accordance with proper security requirements. Dynamic lists provide a method of making z/OS system changes without interrupting the availability of the operating system. Failure to properly control access to these facilities could result in unauthorized personnel modifying sensitive z/OS lists. This exposure may threaten the integrity and availability of the operating system environment, and compromise the confidentiality of customer data.</t>
  </si>
  <si>
    <t>Ensure that the Dynamic List resources are defined to the FACILITY resource class and protected. Only system programmers and a limited number of authorized users and Approved authorized Started Tasks are able to issue these commands. All access is logged.
The required CSV-prefixed Facility Class resources are listed below. These resources or generic equivalents should be defined and permitted as required with only z/OS systems programmers and logging enabled. Minimum required list of CSV-prefixed resources:
CSVAPF.**
CSVAPF.MVS.SETPROG.FORMAT.DYNAMIC
CSVAPF.MVS.SETPROG.FORMAT.STATIC
CSVDYLPA.**
CSVDYLPA.ADD.**
CSVDYLPA.DELETE.**
CSVDYNEX.**
CSVDYNEX.LIST
CSVDYNL.**
CSVDYNL.UPDATE.LNKLST
CSVLLA.**
Limit authority to those resources to z/OS systems programmers. Restrict to the absolute minimum number of personnel with AUDIT(ALL(READ)) and UPDATE access.
Sample commands are shown here to accomplish this:
RDEF FACILITY CSVAPF.** UACC(NONE) OWNER(syspaudt) AUDIT(ALL(READ))
RDEF FACILITY CSVAPF.MVS.SETPROG.FORMAT.DYNAMIC.** UACC(NONE) OWNER(syspaudt) AUDIT(ALL(READ))
RDEF FACILITY CSVAPF.MVS.SETPROG.FORMAT.STATIC.** UACC(NONE) OWNER(syspaudt) AUDIT(ALL(READ))
PERMIT CSVAPF.** CLASS(FACILITY) ID(syspaudt) ACCESS(UPDATE)
PERMIT CSVAPF.MVS.SETPROG.SETPROG.FORMAT.DYNAMIC.** CLASS(FACILITY) ID(syspaudt) ACCESS(UPDATE)
PERMIT CSVAPF.MVS.SETPROG.SETPROG.FORMAT.STATIC.** CLASS(FACILITY) ID(syspaudt) ACCESS(UPDATE)
The CSVDYLPA.ADD resource will be permitted to products BMC Mainview, CA 1, and CA Common Services STC userids with AUDIT(ALL(READ)) and UPDATE access.
The CSVDYLPA.DELETE resource will be permitted to products CA 1 and CA Common Services STC userids with AUDIT(ALL(READ)) and UPDATE access.
Sample commands are shown here to accomplish one set of resources:
RDEF FACILITY CSVDYLPA.** UACC(NONE) OWNER(syspaudt) AUDIT(ALL(READ))
RDEF FACILITY CSVDYLPA.ADD.** UACC(NONE) OWNER(syspaudt) AUDIT(ALL(READ))
RDEF FACILITY CSVDYLPA.DELETE.** UACC(NONE) OWNER(syspaudt) AUDIT(ALL(READ))
PERMIT CSVDYLPA.** CLASS(FACILITY) ID(syspaudt) ACCESS(UPDATE)
PERMIT CSVDYLPA.** CLASS(FACILITY) ID(BMC Mainview STC userid) ACCESS(UPDATE)
PERMIT CSVDYLPA.** CLASS(FACILITY) ID(CA 1 STC userid) ACCESS(UPDATE)
PERMIT CSVDYLPA.** CLASS(FACILITY) ID(CCS STC userid) ACCESS(UPDATE)
PERMIT CSVDYLPA.ADD.** CLASS(FACILITY) ID(syspaudt) ACCESS(UPDATE)
PERMIT CSVDYLPA.ADD.** CLASS(FACILITY) ID(BMC Mainview STC userid) ACCESS(UPDATE)
PERMIT CSVDYLPA.ADD.** CLASS(FACILITY) ID(CA 1 STC userid) ACCESS(UPDATE)
PERMIT CSVDYLPA.ADD.** CLASS(FACILITY) ID(CCS STC userid) ACCESS(UPDATE)
PERMIT CSVDYLPA.DELETE.** CLASS(FACILITY) ID(syspaudt) ACCESS(UPDATE)
PERMIT CSVDYLPA.DELETE.** CLASS(FACILITY) ID(CA 1 STC userid) ACCESS(UPDATE)
PERMIT CSVDYLPA.DELETE.** CLASS(FACILITY) ID(CCS STC userid) ACCESS(UPDATE)
The CSVDYNEX.LIST resource and/or generic equivalent will be defined with AUDIT(FAILURE(READ)SUCCESS(UPDATE)) and UPDATE access restricted to system programming personnel.
The CSVDYNEX.LIST resource and/or generic equivalent will be defined with READ access restricted to auditors.
Sample commands are shown here to accomplish this:
RDEF FACILITY CSVDYNEX.** UACC(NONE) OWNER(syspaudt) –
AUDIT(ALL(READ))
RDEF FACILITY CSVDYNEX.LIST.** UACC(NONE) OWNER(syspaudt) –
AUDIT(FAILURE(READ)SUCCESS(UPDATE))
PERMIT CSVDYNEX.** CLASS(FACILITY) ID(syspaudt) ACCESS(UPDATE)
PERMIT CSVDYNEX.LIST.** CLASS(FACILITY) ID(syspaudt) ACCESS(UPDATE)
PERMIT CSVDYNEX.LIST.** CLASS(FACILITY) ID(audtaudt) ACCESS(READ)
The CSVLLA resource will be permitted to CICS and CONTROL-O STC userids with AUDIT(ALL(READ)) and UPDATE access.
Sample commands are shown here to accomplish one set of resources:
RDEF FACILITY CSVLLA.** UACC(NONE) OWNER(syspaudt) AUDIT(ALL(READ))
PERMIT CSVLLA.** CLASS(FACILITY) ID(syspaudt) ACCESS(UPDATE)
PERMIT CSVLLA.** CLASS(FACILITY) ID(CICS STC userids) ACCESS(UPDATE)
PERMIT CSVLLA.** CLASS(FACILITY) ID(CONTROL-O STC userid) ACCESS(UPDATE)</t>
  </si>
  <si>
    <t>Refer to the following report produced by the Data Set and Resource Data Collection:
- SENSITVE.RPT(FACILITY)
Automated Analysis
Refer to the following report produced by the Data Set and Resource Data Collection:
- PDI(ACP00270)
Verify that the accesses for CSV-prefixed resources are properly restricted. If the following guidance is true, this is not a finding.
___ The RACF resources and/or generic equivalent are defined with a default access of NONE.
___ The RACF resources and/or generic equivalent identified below will be defined with AUDIT(ALL(READ)) and UPDATE access restricted to system programming personnel:
CSVAPF.
CSVAPF.MVS.SETPROG.FORMAT.DYNAMIC
CSVAPF.MVS.SETPROG.FORMAT.STATIC
CSVDYLPA.
CSVDYNEX.
CSVDYNEX.LIST
CSVDYNL.
CSVDYNL.UPDATE.LNKLST
CSVLLA.
___ The RACF CSVDYNEX.LIST resource and/or generic equivalent will be defined with AUDIT(FAILURE(READ)SUCCESS(UPDATE)) and UPDATE access restricted to system programming personnel.
___ The RACF CSVDYNEX.LIST resource and/or generic equivalent will be defined with READ access restricted to auditors.
___ If the products CICS and/or CONTROL-O are on the system, the RACF access to the CSVLLA resource and/or generic equivalent will be defined with AUDIT(ALL) and UPDATE access restricted to the CICS and CONTROL-O STC userids.
___ 
___ If any software product requires access to dynamic LPA updates on the system, the RACF access to the CSVDYLPA resource and/or generic equivalent will be defined with LOG and SERVICE(UPDATE) only after the product has been validated with the appropriate STIG or SRG for compliance AND receives documented and filed authorization that details the need and any accepted risks from the site ISSM or equivalent security authority.
Note: In the above, UPDATE access can be substituted with ALTER or CONTROL. Review the permissions in the IBM documentation when specifying UPDATE.</t>
  </si>
  <si>
    <t>RACF-87</t>
  </si>
  <si>
    <t>SC-17</t>
  </si>
  <si>
    <t>Public Key Infrastructure Certificates</t>
  </si>
  <si>
    <t>All digital certificates in use must have a valid path to a trusted Certification authority.  The origin of a certificate, the Certificate Authority (i.e., CA), is crucial in determining if the certificate should be trusted. An approved CA establishes grounds for confidence at both ends of communications sessions in ongoing identities of other parties and in the validity of information transmitted.</t>
  </si>
  <si>
    <t xml:space="preserve">Remove or and replace certificates whose the issuer's distinguished name does not lead to a DoD PKI Root Certification Authority, External Root Certification Authority (ECA), or an approved External Partner PKI’s Root Certification Authority.  </t>
  </si>
  <si>
    <t>NOTE: The procedures in this checklist item presume the domain being reviewed is running all releases of z/OS, and use the ACP as the certificate store.
If the domain being review is not a production system and is only used for test and development, this Self-Signed Certificates review can be skipped.
Refer to the following report produced by the ACF2 Data Collection Checklist:
RACFCMDS.RPT(CERTRPT)
If no certificate information is found, there is NO FINDING.
NOTE: Certificates are only valid when their Status is TRUST. Therefore, you may ignore certificates with the NOTRUST status during the following checks.
If the digital certificate information indicates that the issuer's distinguished name leads to a DoD PKI Root Certification Authority, External Root Certification Authority (ECA), or an approved External Partner PKI’s Root Certification Authority, there is no finding. Reference the IASE website for complete information as to which certificates are acceptable (http://iase.disa.mil/pki-pke/interoperability/).</t>
  </si>
  <si>
    <t>HSC24</t>
  </si>
  <si>
    <t>HSC24: Digital Signatures or PKI certificates are expired or revoked</t>
  </si>
  <si>
    <t>RACF-88</t>
  </si>
  <si>
    <t>Internetworking FTP</t>
  </si>
  <si>
    <t>FTP / Telnet unencrypted transmissions require Acknowledgement of Risk Letter(AORL). In addition to the data transmission being in the clear, the user credentials are also passed in the clear, which violates the control IAIA-1. As mitigation for this vulnerability, special consideration must be given to account maintenance and the types of user privileges associated with these accounts. Interception of the above information could result in the compromise of the operating system environment, ACP, and customer data.
Potential Impacts: 
Information being passed in the clear can violate System and Data integrity.</t>
  </si>
  <si>
    <t xml:space="preserve">Ensure that an Acknowledgement of Risk Letter exist for all userids utilizing unencrypted communications.  </t>
  </si>
  <si>
    <t>a)     Provide a list of all FTP userids defined to the ACP database, including the function and purpose of each FTP userid.
b)     Refer to the to the above list
c)     Ensure that an Acknowledgement of Risk Letter exist for all userids utilizing unencrypted communications.
d)     If (c) is true, there is NO FINDING.
e)     If (c) is untrue, this is a FINDING.</t>
  </si>
  <si>
    <t>RACF-89</t>
  </si>
  <si>
    <t>The Automatic Data Set Protection (ADSP) SETROPTS value is not set to NOADSP. DSP indicates that RACF automatically creates discrete data set profiles to protect datasets created by users having this attribute.
ADSP specifies that data sets created by users who have the ADSP attribute will be RACF protected automatically. NOADSP cancels automatic RACF protection for users who have ADSP.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t>
  </si>
  <si>
    <t>The IAO will ensure that ADSP SETROPTS value is set to NOADSP.
Evaluate the impact associated with implementation of the control option. Develop a plan of action to implement the control option as specified in the example below:
NOADSP is set with the command SETR NOADSP.</t>
  </si>
  <si>
    <t>a) Refer to the following report produced by the RACF Data Collection:
-  RACFCMDS.RPT(SETROPTS)
Automated Analysis
Refer to the following report produced by the RACF Data Collection:
-  PDI(RACF0250)
b)  If the ADSP value is NOT IN EFFECT, there is NO FINDING.
Note: NOADSP is the required setting. In the SETROPTS LIST output this will display as AUTOMATIC DATASET PROTECTION IS NOT IN EFFECT.
c) If the ADSP value is IN EFFECT, this is a FINDING.</t>
  </si>
  <si>
    <t>HCM39: RACF security settings are not properly configured</t>
  </si>
  <si>
    <t>RACF-90</t>
  </si>
  <si>
    <t>The CMDVIOL SETROPTS value is not set to CMDVIOL.  The CMDVIOL specifies whether RACF is to log violations detected by RACF commands. You must have the auditor attribute to specify these commands. A violation may occur because a user is not authorized to modify a particular profile, or is not authorized to enter a particular operand on a command.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t>
  </si>
  <si>
    <t xml:space="preserve">The IAO will ensure that CMDVIOL SETROPTS value is active and set to log RACF commands violations.
Evaluate the impact associated with implementation of the control option. Develop a plan of action to implement the control option as specified in the example below:
The RACF Command SETR LIST will show the status of RACF Controls including a list of ATTRIBUTES. 
(1) Command Violation Logging is activated with the command SETR CMDVIOL.  </t>
  </si>
  <si>
    <t>a )Refer to the following report produced by the RACF Data Collection:
-  RACFCMDS.RPT(SETROPTS)
Automated Analysis
Refer to the following report produced by the RACF Data Collection:
-  PDI(RACF0280)
b) If the CMDVIOL value is listed as one of the ATTRIBUTES, there is NO FINDING.
c) If the CMDVIOL value is not listed as one of the ATTRIBUTES, this is a FINDING.</t>
  </si>
  <si>
    <t>RACF-91</t>
  </si>
  <si>
    <t xml:space="preserve">The TERMINAL SETROPTS value is not set to READ. TERMINAL is used to set the universal access authority (UACC) associated with undefined terminals. If you specify TERMINAL, but do not specify read or none, the system will prompt you for a value.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(RACF0330: CAT II) </t>
  </si>
  <si>
    <t xml:space="preserve">The IAO will ensure that the TERMINAL SETROPTS value is set to READ; this sets the universal access authority (UACC) associated with undefined terminals.
Evaluate the impact associated with implementation of the control option. Develop a plan of action to implement the control option as specified in the example below:
The RACF Command SETR LIST will show the status of RACF Controls including a status of TERMINAL. 
(1) TERMINAL READ is set by the command SETR TERMINAL(READ).   </t>
  </si>
  <si>
    <t>a)     Refer to the following report produced by the RACF Data Collection:
- RACFCMDS.RPT(SETROPTS)
Automated Analysis
Refer to the following report produced by the RACF Data Collection:
-  PDI(RACF0330)
b) If the TERMINAL value is set to READ, there is NO FINDING.
c) If the TERMINAL value is set to NONE, this is a FINDING.</t>
  </si>
  <si>
    <t>RACF-92</t>
  </si>
  <si>
    <t>The GRPLIST SETROPTS value is not set to ACTIVE. GRPLIST specifies that RACF processing is to perform group list access checking for all system users. When you specify GRPLIST, a users authority to access a resource is not based only on the authority of the users current connect group; access is based on the authority of any group to which the user is connected.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(RACF0350: CAT II)</t>
  </si>
  <si>
    <t>The IAO will ensure that GRPLIST SETROPTS value is set to
ACTIVE. 
Evaluate the impact associated with implementation of the control option. Develop a plan of action to implement the control option as specified in the example below:
The RACF Command SETR LIST will show the status of RACF Controls including a status of GRPLIST. 
(1) List Of Groups Checking is activated with the command SETR GRPLIST.</t>
  </si>
  <si>
    <t>a) Refer to the following report produced by the RACF Data Collection:
- RACFCMDS.RPT(SETROPTS)
Automated Analysis
Refer to the following report produced by the RACF Data Collection:
- PDI(RACF0350)
b)  If the GRPLIST is enabled then the message "LIST OF GROUPS ACCESS CHECKING IS ACTIVE." will be displayed, there is NO FINDING. 
c) If the message indicates that LIST OF GROUPS is NOT ACTIVE, this is a FINDING.</t>
  </si>
  <si>
    <t>RACF-93</t>
  </si>
  <si>
    <t>The OPERAUDIT SETROPTS value is not set to OPERAUDIT. OPERAUDIT specifies whether RACF is to log all actions, such as accesses to resources and commands, allowed only because a user has the OPERATIONS or group OPERATIONS attribute.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
(RACF0420: CAT II)</t>
  </si>
  <si>
    <t>NOTE: The RACF AUDITOR attribute is required in order to specify SETROPTS OPERAUDIT and also to display the OPERAUDIT attribute with the SETROPTS LIST command.
The IAO will ensure that OPERAUDIT SETROPTS value is set to OPERAUDIT. This specifies that RACF logs all actions such as accesses to resources and commands for a user who has operations or group operations attribute.
Evaluate the impact associated with implementation of the control option. Develop a plan of action to implement the control option as specified in the example below:
The RACF Command SETR LIST will show the status of RACF Controls including a list of ATTRIBUTES. 
(1) Logging of all actions, such as accesses to resources and commands, allowed only because a user has the OPERATIONS or group-OPERATIONS attribute is activated with the command SETR OPERAUDIT.</t>
  </si>
  <si>
    <t>a) Refer to the following report produced by the RACF Data Collection:
-  RACFCMDS.RPT(SETROPTS)
Automated Analysis
Refer to the following report produced by the RACF Data Collection:
-  PDI(RACF0420)
b) If the OPERAUDIT value is listed as one of the ATTRIBUTES, there is NO FINDING.
c)  If the OPERAUDIT value is not listed as one of the ATTRIBUTES, this is a FINDING.</t>
  </si>
  <si>
    <t>RACF-94</t>
  </si>
  <si>
    <t>The SAUDIT SETROPTS value specified is improperly set. SAUDIT specifies whether RACF is to log all RACF commands issued by users with the
SPECIAL or group SPECIAL attribute.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t>
  </si>
  <si>
    <t>Evaluate the impact associated with implementation of the control option. Develop a plan of action to implement the control option as specified in the example below:
NOTE that in order to set or list the SAUDIT value, the RACF AUDITOR attribute is required. Reference the documentation for the SETROPTS command in the RACF Command Language Reference. 
The RACF Command SETR LIST will show the status of RACF Controls including the value for SAUDIT. 
(1) SAUDIT is activated and set to the required value by issuing the command SETR SAUDIT.</t>
  </si>
  <si>
    <t>a)     Refer to the following report produced by the RACF Data Collection:
-       RACFCMDS.RPT(SETROPTS)
Automated Analysis
Refer to the following report produced by the RACF Data Collection:
-       PDI(RACF0520)
b)     If the SAUDIT value is listed as one of the ATTRIBUTES, there is NO FINDING.
c)     If the NOSAUDIT value is listed as one of the ATTRIBUTES, this is a FINDING.</t>
  </si>
  <si>
    <t>RACF-95</t>
  </si>
  <si>
    <t>The TAPEDSN SETROPTS value specified is improperly set. TAPEDSN activates tape data set protection. When tape data set protection is
in effect, RACF can protect individual tape data sets as well as tape volumes.
The system-wide options control the default settings for determining how the ACP will function when handling requests for access to the operating system environment, ACP, and customer data. The ACP provides the ability to set a number of these fields at the subsystem level. If no setting is found, the system-wide defaults will be used. The improper setting of any of these fields, individually or in combination with another, can compromise the security of the processing environment. In addition, failure to establish standardized settings for the ACP control options introduces the possibility of exposure during migration process or contingency plan activation.</t>
  </si>
  <si>
    <t>Evaluate the impact associated with implementation of the control option. Develop a plan of action to implement the control option as specified in the example below:
The RACF Command SETR LIST will show the status of RACF Controls including the value for the TAPEDSN Option. 
(1) TAPEDSN is ACTIVATED by issuing the command SETR TAPEDSN.</t>
  </si>
  <si>
    <t>a)     Refer to the following report produced by the RACF Data Collection:
-       RACFCMDS.RPT(SETROPTS)
Automated Analysis
Refer to the following report produced by the RACF Data Collection:
-       PDI(RACF0550)
b)     If the TAPEDSN is enabled then the message "TAPE DATA SET PROTECTION IS ACTIVE" will be displayed, there is NO FINDING.
NOTE 1:     TAPEDSN should be active for domains without a tape management product.
NOTE 2:     For domains running CA 1, Computer Associates recommends that TAPEDSN be active and CA 1 parameter OCEOV be set to OFF.
c)     If the TAPEDSN value is set to INACTIVE, this is a FINDING.</t>
  </si>
  <si>
    <t>RACF-96</t>
  </si>
  <si>
    <t>RACF batch jobs are not protected with propagation control. Batch jobs that are user-submitted to the operating system should inherit the USERID of the submitter. This will identify the batch job with the user for the purpose of accessing resources. In some environments, such as CICS, jobs submitted without the USER operand specified on the JOB statement run under a user ID other than the user submitting the job, in this case, the CICS userid. This situation presents a security violation in that the issuer of the job will inherit the authority of the CICS userid. 
The PROPCNTL Class was designed to prevent this from occurring. Utilize propagation control (PROPCNTL) for system-level address spaces that submit jobs on behalf of users.</t>
  </si>
  <si>
    <t>Add a PROPCNTL profile for each userid associated with a job scheduler (e.g., CONTROL-M, CA-7, etc.) or a MUSASS able to submit batch jobs (e.g., CA-ROSCOE, etc.). 
A sample command is shown here:
RDEF PROPCNTL controlm UACC(NONE) OWNER(ADMIN)</t>
  </si>
  <si>
    <t>a)     Refer to the following reports produced by the RACF Data Collection and Data Set and Resource Data Collection:
-       RACFCMDS.RPT(SETROPTS)
-       SENSITVE.RPT(PROPCNTL)
-       RACFCMDS.RPT(LISTUSER)
Refer to a list all Multiple User Access Systems in use on this system. These are systems that run in a single address space, but allow multiple users to sign on to them (e.g., CICS regions, Session Managers, etc.). For each region, also include corresponding userids, profiles, data management files, and a brief description (of each region). 
Refer to the documentation of the processes used for submission of batch jobs via an automated process (i.e., scheduler or other sources) and each of the associated userids.
b)     If (1) the submission of batch jobs via an automated process (e.g., job scheduler, job submission started task, etc.) is being utilized, and/or (2) Multiple User Single Address Space Systems (MUSASS) capable of submitting batch jobs are active on this system, ensure the following items are in effect:
1)     The PROPCNTL resource class is active.
2)     A PROPCNTL resource class profile is defined for each userid associated with a job scheduler (e.g., CONTROL-M, CA-7, etc.) and a MUSASS able to submit batch jobs (e.g., CA-ROSCOE, etc.).
c)     If both of the above in (b) are true, there is NO FINDING.
d)     If either of the above in (b) is untrue, this is a FINDING.</t>
  </si>
  <si>
    <t>RACF-97</t>
  </si>
  <si>
    <t xml:space="preserve">CICS region logonid(s) must be defined and/or controlled in accordance with the security requirements. CICS is a transaction-processing product that provides programmers with the facilities to develop interactive applications. Improperly defined or controlled CICS region userids may provide an exposure and vulnerability within the CICS environment. This could result in the compromise of the confidentiality, integrity, and availability of the CICS region, applications, and customer data.
The region userid should be associated with a unique RACF userid. </t>
  </si>
  <si>
    <t>Review all CICS region, default, and end-user userids to ensure they are defined and controlled as required.
Ensure that the following is defined for each CICS region:
1)     A unique userid is defined.
Use the RACF Adduser command to accomplish this. A sample command is provided here:
AU &lt;cicsregionid&gt; NAME('STC, CICS Region') DFLTGRP(STC) OWNER(STC) 
2)     Defined to the STARTED resource class.
Use the RACF RDEFINE command. A sample is provided here:
RDEF STARTED &lt;cicsprocname&gt;.** UACC(NONE) OWNER(ADMIN) DATA('USED TO MAP &lt;cicsprocname&gt; TO A VALID RACF USERID') STDATA(USER(=MEMBER) GROUP(STC) TRACE(YES))</t>
  </si>
  <si>
    <t>a)     Refer to the following report produced by the z/OS Data Collection:
-       EXAM.RPT(CICSPROC)
Refer to the following reports produced by the RACF Data Collection:
-       RACFCMDS.RPT(LISTUSER)
-       DSMON.RPT(RACCDT)
Refer to the CICS Systems Programmer Worksheets filled out from previous vulnerability ZCIC0010.
b)     Ensure that the following is defined for each CICS region:
1)     A unique userid is defined.
2)     Defined to the STARTED resource class.
c)     If (b) is true, this is not a finding.
d)     If (b) is untrue, this is a finding.</t>
  </si>
  <si>
    <t>Access to system functionality without identification and authentication</t>
  </si>
  <si>
    <t>RACF-98</t>
  </si>
  <si>
    <t>CICS default logonid(s) must be defined and/or controlled in accordance with the security requirements. CICS is a transaction-processing product that provides programmers with the facilities to develop interactive applications. An improperly defined or controlled CICS default userid may provide an exposure and vulnerability within the CICS environment. This could result in the compromise of the confidentiality, integrity, and availability of the CICS region, applications, and customer data.</t>
  </si>
  <si>
    <t>Ensure the following items are in effect for the CICS default userid (i.e., DFLTUSER=default userid):
1)     Not granted the RACF OPERATIONS attribute.
a) Issue a RACF LU (Listuser) command on the CICS default userid.
b) The OPERATIONS attribute can be removed via the RACF command ALU &lt;cicsdefaultuser&gt; NOOPERATIONS
2)     No access to interactive on-line facilities (e.g., TSO) other than CICS.
a) Use the RACF ALU (Altuser) command to remove attributes such as TSO. Example: ALU &lt;cicsdefaultuser&gt; NOTSO
3)     TIMEOUT parameter in the CICS segment is set to 15 minutes.
4)     A system's default time for terminal lock-out or session termination may be lengthened to 30 minutes at the discretion of the IAM. The IAM will maintain the documentation for each system with a time-out adjusted beyond the 15-minute recommendation to explain the basis for this decision.
a) Use the RACF LU (ListUser) command to display the CICS segment. An example is shown here: 
LU &lt;cicsdefaultuser&gt; CICS
b) Use the RACF ALU command to set the 15 minute timeout value. An example is shown here: 
ALU &lt;cicsdefaultuser&gt; CICS(TIMEOUT(15))
5)     Restricted from accessing all data sets and resources with the following exceptions:
a) Delete the CICS default user from dataset access lists via the command:
PE '&lt;dataset profile name&gt;' ID(&lt;cicsdefaultuser&gt;) DEL
(a)     Non-restricted CICS transactions (e.g., CESF, CESN, ‘good morning’ transaction, etc.)
(b)     If applicable, resources necessary to operate in an intersystem communication (ISC) environment (i.e., LU6.1, LU6.2, and MRO)
NOTE:     Execute the JCL in CNTL(IRRUT100) using the CICS default userid as SYSIN input. This report lists all occurrences of this userid within the RACF database, including data set and resource access lists.
c)     If all items in (b) are true, there is NO FINDING.
d)     If any item in (b) is untrue, this is a FINDING.</t>
  </si>
  <si>
    <t>a)     Refer to the following report produced by the z/OS Data Collection:
-       EXAM.RPT(CICSPROC)
Refer to the following reports produced by the RACF Data Collection:
-       RACFCMDS.RPT(LISTUSER)
-       SENSITVE.RPT(TCICSTRN)
-       SENSITVE.RPT(GCICSTRN)
NOTE:     If a CICS region is using a site-defined transaction resource class pair, execute a RACF RLIST command against these resource classes.
Refer to the CICS Systems Programmer Worksheets filled out from previous vulnerability ZCIC0010.
b)     Ensure the following items are in effect for the CICS default userid (i.e., DFLTUSER=default userid):
1)     Not granted the RACF OPERATIONS attribute.
2)     No access to interactive on-line facilities (e.g., TSO) other than CICS.
3)     TIMEOUT parameter in the CICS segment is set to 15 minutes.
4)     A system's default time for terminal lock-out or session termination may be lengthened to 30 minutes at the discretion of the IAM. The IAM will maintain the documentation for each system with a time-out adjusted beyond the 15-minute recommendation to explain the basis for this decision.
5)     Restricted from accessing all data sets and resources with the following exceptions:
(a)     Non-restricted CICS transactions (e.g., CESF, CESN, ‘good morning’ transaction, etc.)
(b)     If applicable, resources necessary to operate in an intersystem communication (ISC) environment (i.e., LU6.1, LU6.2, and MRO)
NOTE:     Execute the JCL in CNTL(IRRUT100) using the CICS default userid as SYSIN input. This report lists all occurrences of this userid within the RACF database, including data set and resource access lists.
c)     If all items in (b) are true, this not a finding.
d)     If any item in (b) is untrue, this is a finding.</t>
  </si>
  <si>
    <t>RACF-99</t>
  </si>
  <si>
    <t xml:space="preserve">Review all CICS region, default, and end-user userids to ensure they are defined and controlled as required. 
Ensure that all userids with a CICS segment have the TIMEOUT parameter set to 15 minutes.
Examples: Use the RACF ALtUser command to assign the required value:
ALU &lt;cics user&gt; CICS(TIMEOUT(15))  </t>
  </si>
  <si>
    <t>RACF-100</t>
  </si>
  <si>
    <t>External RACF Classes are not active for CICS transaction checking. Implement CICS transaction security by utilizing two distinct and unique RACF resource
classes (i.e., member and grouping) within each CICS region. If several CICS regions are
grouped in an MRO environment, it is permissible for those grouped regions to share a
common pair of resource classes. Member classes contain a RACF discrete profile for
each transaction. Grouping classes contain groups of transactions requiring equal
protection under RACF. Ideally, member classes contain no profiles, and all transactions
are defined by groups in a grouping class.
If CICS Classes are not active, this could result in the compromise of the confidentiality, integrity, and availability of the CICS region, applications, and customer data</t>
  </si>
  <si>
    <t>Review each CICS SIT to ensure each region has a unique resource class or resource prefix specified. 
1. The resources classes are activated in RACF using the following command: SETR CLASSACT(&lt;classname&gt;)</t>
  </si>
  <si>
    <t>RACF-101</t>
  </si>
  <si>
    <t>The SSH daemon must be configured to only use the SSHv2 protocol.  Exploits of the SSH daemon could provide immediate root access to the system.</t>
  </si>
  <si>
    <t xml:space="preserve">Edit the sshd_config file and set the "Protocol" setting to "2".  </t>
  </si>
  <si>
    <t>Locate the SSH daemon configuration file. 
May be found in /etc/ssh/ directory.
Alternately:
From UNIX System Services ISPF Shell navigate to ribbon select tools.
Select option 1 - Work with Processes.
If SSH Daemon is not active there is no finding.
Examine SSH daemon configuration file. If the variables 'Protocol 2,1’ or ‘Protocol 1’ are defined on a line without a leading comment, this is a finding.</t>
  </si>
  <si>
    <t>RACF-102</t>
  </si>
  <si>
    <t>CM-6</t>
  </si>
  <si>
    <t>Configuration Settings</t>
  </si>
  <si>
    <t xml:space="preserve">The VTAM USSTAB definitions are being used for unsecured terminals. VTAM options and definitions are used to define VTAM operational capabilities. They must be strictly controlled. Unauthorized users could override or change start options or network definitions. Failure to properly control VTAM resources could potentially compromise the network operations. </t>
  </si>
  <si>
    <t xml:space="preserve">The Systems programmer and IAO will verify that USSTAB definitions are only used for secure terminals.
Only terminals that are locally attached to the host or connected to the host via secure leased lines located in a secured area. Only authorized personnel may enter the area where secure terminals are located. 
USSTAB or LOGAPPL definitions are used to control logon from secure terminals. These terminals can log on directly to any VTAM application (e.g., TSO, CICS, etc.) of their choice and bypass Session Manager services. Secure terminals are usually locally attached to the host or connected to the host via a private LAN without access to an external network. Only authorized personnel may enter the area where secure terminals are located.  </t>
  </si>
  <si>
    <t>a) Have the IAO and VTAM Systems Programmer supply the following information:
-  Documentation regarding terminal naming standards.
-  Documentation of all procedures controlling terminal logons to the system.
-  A complete list of all USS commands used by terminal users to log on to the system.
-  Members and data set names containing USSTAB and LOGAPPL definitions of all terminals that can log on to the system (e.g., SYS1.VTAMLST).
-   Members and data set names containing logon mode parameters.
b)  If USSTAB definitions are only used for secure terminals (e.g., terminals that are locally attached to the host or connected to the host via secure leased lines), there is NO FINDING.
c)  If USSTAB definitions are used for any unsecured terminals (e.g., dial up terminals or terminals attached to the Internet such as TN3270 or KNET 3270 emulation), this is a FINDING.</t>
  </si>
  <si>
    <t>HSC36</t>
  </si>
  <si>
    <t>HSC36: System is configured to accept unwanted network connections</t>
  </si>
  <si>
    <t>RACF-103</t>
  </si>
  <si>
    <t>CA Auditor installation data sets are not properly protected. CA Auditor installation data sets have the ability to use privileged functions and/or have access to sensitive data. Failure to properly restrict access to these data sets could result in violating the integrity of the base product which could result in compromising the operating system or sensitive data.</t>
  </si>
  <si>
    <t xml:space="preserve">The IAO will ensure that update and alter access to CA Auditor installation data sets are limited to System Programmers only, and all update and alter access is logged. Read access can be given to auditors, security administrators, and/or CA Auditor’s STCs and batch users.
The installing Systems Programmer will identify and document the product data sets and categorize them according to who will have update and alter access and if required that all update and alter access is logged. He will identify if any additional groups have update and/or alter access for specific data sets, and once documented he will work with the IAO to see that they are properly restricted to the ACP (Access Control Program) active on the system.
Data sets to be protected will be: 
SYS2.EXAMINE
SYS2A.EXAMINE
The following commands are provided as a sample for implementing data set controls: 
ad 'SYS2.EXAMINE.**' uacc(none) owner(sys2) -
     audit(success(update) failures(read)) -
      data('Vendor DS Profile: CA Auditor/Examine')
pe 'SYS2.EXAMINE.**' id(&lt;syspaudt&gt;) acc(a)
pe 'SYS2.EXAMINE.**' id(&lt;audtaudt&gt; &lt;secaaudt&gt; EXAMMON) acc(r)
ad 'SYS2A.EXAMINE.**' uacc(none) owner(sys2a) -
     audit(success(update) failures(read)) -
      data('Vendor DS Profile: CA Auditor/Examine')
pe 'SYS2A.EXAMINE.**' id(&lt;syspaudt&gt;) acc(a)
pe 'SYS2A.EXAMINE.**' id(&lt;audtaudt&gt; &lt;secaaudt&gt; EXAMMON) acc(r)
setr generic(dataset) refresh  </t>
  </si>
  <si>
    <t>Refer to the following report produced by the Data Set and Resource Data Collection:
-  SENSITVE.RPT(ADTRPT)
Automated Analysis
Refer to the following report produced by the Data Set and Resource Data Collection:
-  PDI(ZADT0000)
Verify that the accesses to the CA Auditor installation data sets are properly restricted.
The RACF data set rules for the data sets restricts READ access to auditors, security administrators, and/or CA Auditor’s STCs and batch users.
The RACF data set rules for the data sets restricts UPDATE and/or ALTER access to systems programming personnel.
The RACF data set rules for the data sets specify that all (i.e., failures and successes) UPDATE and/or ALTER access are logged.</t>
  </si>
  <si>
    <t>RACF-104</t>
  </si>
  <si>
    <t>CA Auditor User data sets are not properly protected. CA Auditor User data sets have the ability to use privileged functions and/or have access to sensitive data. Failure to properly restrict access to these data sets could result in violating the integrity of the base product which could result in compromising the operating system or sensitive data.</t>
  </si>
  <si>
    <t xml:space="preserve">The IAO will ensure that update and alter access to CA Auditor User data sets are limited to System Programmers, security personnel and auditors.
The installing Systems Programmer will identify and document the product data sets and categorize them according to who will have update and alter access and if required that all update and alter access is logged. He will identify if any additional groups have update and/or alter access for specific data sets, and once documented he will work with the IAO to see that they are properly restricted to the ACP (Access Control Program) active on the system.
Data sets to be protected will be: 
SYS3.EXAMINE
The following commands are provided as a sample for implementing data set controls: 
ad 'SYS3.EXAMINE.**' uacc(none) owner(sys3) -
     audit(failures(read)) -
      data('Vendor DS Profile: CA Auditor')
pe 'SYS3.EXAMINE.**' id(&lt;syspaudt&gt;) acc(a)
pe 'SYS3.EXAMINE.**' id(&lt;audtaudt&gt; &lt;secaaudt&gt;) acc(A)
setr generic(dataset) refresh  </t>
  </si>
  <si>
    <t>Refer to the following report produced by the Data Set and Resource Data Collection:
- SENSITVE.RPT(ADTUSER)
Automated Analysis
Refer to the following report produced by the Data Set and Resource Data Collection:
-  PDI(ZADT0002)
Verify that the accesses to the CA Auditor User data sets are properly restricted.
The RACF data set rules for the data sets restricts UPDATE and/or ALTER access to systems programming personnel, security personnel and auditors.</t>
  </si>
  <si>
    <t>RACF-105</t>
  </si>
  <si>
    <t>CA Auditor resources are not properly defined and protected. CA Auditor can run with sensitive system privileges, and potentially can circumvent system controls. Failure to properly control access to product resources could result in the compromise of the operating system environment, and compromise the confidentiality of customer data. Many utilities assign resource controls that can be granted to system programmers only in greater than read authority. Resources are also granted to certain non systems personnel with read only authority.</t>
  </si>
  <si>
    <t xml:space="preserve">The IOA will verify that the LTDMMAIN resource in the PROGRAM resource class is restricted to system programmers, auditors, and security personnel.
The RACF rules for the LTDMMAIN resource specify a default access of NONE and no RACF rules that allow access to the LTDMMAIN resource.
Example:
rdef program LTDMMAIN uacc(none) owner(admin) audit(failures(read)) -
data('added per PDI ZADT0020') 
The RACF rules for the LTDMMAIN resource is restricted access to system programmers, auditors, and security personnel with access of READ. All RACF rules are defined with UACC(NONE).
Example:
rdef program ltdmmain - 
 addmem('SYS2A.EXAMINE.V120SP01.CAILIB'//nopadchk) - 
 data('Required by SRR PDI ZADTR020') - 
 audit(failures(read)) uacc(none) owner(admin) 
pe LTDMMAIN cl(program) id(syspaudt) acc(r)
pe LTDMMAIN cl(program) id(audtaudt) acc(r)
pe LTDMMAIN cl(program) id(secaaudt) acc(r)
setr when(program) ref  </t>
  </si>
  <si>
    <t>Refer to the following report produced by the Data Set and Resource Data Collection:
-  SENSITVE.RPT(ZADT0020)
Automated Analysis
Refer to the following report produced by the Data Set and Resource Data Collection:
-  PDI(ZADT0020)
Verify that the access to the LTDMMAIN resource in the PROGRAM resource class is restricted.
The RACF rules for the resources specify a default access of NONE.
The RACF rules for the resources are restricted access to system programmers, auditors, and security personnel.
All RACF rules are defined with UACC(NONE).</t>
  </si>
  <si>
    <t>Criticality Ratings</t>
  </si>
  <si>
    <t>Info</t>
  </si>
  <si>
    <t>Change Log</t>
  </si>
  <si>
    <t>Version</t>
  </si>
  <si>
    <t>Date</t>
  </si>
  <si>
    <t>Description of Changes</t>
  </si>
  <si>
    <t>Author</t>
  </si>
  <si>
    <t>First Release</t>
  </si>
  <si>
    <t>Booz Allen Hamilton</t>
  </si>
  <si>
    <t>Updated warning banner language based on the IRS.gov warning banner.</t>
  </si>
  <si>
    <t>Updated:
-Test ID #10 to change EGN to enabled.
-Test ID #31 to remove SYS1.BROADCAST data set (needs UACC for TSO users to receive notifications when they logon)
-Test ID #51 to reflect mixed case instead of all lower case
-Test ID #58 to split it into two separate test cases; created test ID #59 for the embedded password test.</t>
  </si>
  <si>
    <t xml:space="preserve">Updates:
-Cover: 
Reorganized the Tester and Agency POC information cells, to better reflect possible multiple POCs.
-Test Cases: 
a. Changed Column G header to "Pass / Fail / Info / N/A", to more accurately reflect the four possible status indicators.
b. Added conditional formatting to the status cells, and included summary cells at the bottom of the checks.
-Legend:  Updated the Pass/Fail row to reflect the four possible status indicators (above).
-Test IDs: 
-Test IDs 9, 19, 30, 33, 35, 54, 59, 62 - Added comments in RED regarding possible need for Agency input (in addition to information from mainframe IT staff)
-Test ID #1 Reworded objective for clarity, added second test step to verify users are defined to RACF, and updated expected results.
-Test ID #23 to that use of PERFGRP is optional, but if used it must be specified in the CDT.  Removed Test Step 2, which was in error.
-Test ID #24 to reflect that RVARY commands are used only rarely, and that their associated passwords should be maintained and secured in a manner similar to Firecall (Emergency Use) IDs.
-Test ID #26 to add a note that BLP can be controlled in automated console operations package.
-Test ID #41 to clarify the expected results, and added note to the test steps.
-Test ID #44 to indicate that it is a subset of Test ID 42.  Changed the default status of the check to N/A, and noted it for future deletion.
-Test ID #62 to clarify the test steps and expected results.
-Test ID #63 added a note to the expected results stipulating that this check most likely will apply to possible attacks from the internal network(s).
-Test ID #64 added a note to the expected results stipulating that this check applies to data-at-rest, and may not be required on z/OS mainframes.
</t>
  </si>
  <si>
    <t>Updates:
-Cover: Added SCSEM disclaimer language
-Dashboard: Added test case calculations
-Test Cases: 
a. Updated NIST test case method on old to new test cases
b. Added test method column
-Out of Scope Controls: Newly added worksheet to identify out of scope controls
-Sources: Added worksheet for source documents</t>
  </si>
  <si>
    <t>Updates based on NIST 800-53 rev 3 release
Updated for new Publication 1075 version</t>
  </si>
  <si>
    <t>Added data analysis checks; modified and updated numerous checks</t>
  </si>
  <si>
    <t>Update to new template.</t>
  </si>
  <si>
    <t>Minor update to correct worksheet locking capabilities.  Added back NIST control name to Test Cases Tab.</t>
  </si>
  <si>
    <t>Update test cases based on NIST 800-53 R4</t>
  </si>
  <si>
    <t>Updates based on Publication 1075.  See SCSEM notes column for specific updates.</t>
  </si>
  <si>
    <t>Updated Status column. 
Updated RACF-078</t>
  </si>
  <si>
    <t>Added baseline Criticality Score and Issue Codes, weighted test cases based on criticality, and updated Results Tab</t>
  </si>
  <si>
    <t xml:space="preserve">IBM has an updated encryption module that is FIPS 140-2 compliant.  Updated Results Tab
Re-assigned issue codes and revised weighted risk formulas </t>
  </si>
  <si>
    <t>Session terminations set to 30 minutes, account automated unlock set to 15 minutes, Issue code changes</t>
  </si>
  <si>
    <t>Moved Risk Rating to column AA, deleted lagging spaces from HAC40 and HSA14 in IC Table</t>
  </si>
  <si>
    <t>Minor content changes</t>
  </si>
  <si>
    <t>Internal Update</t>
  </si>
  <si>
    <t>Updated issue code table</t>
  </si>
  <si>
    <t xml:space="preserve">Update benchmark and added latest issue code table </t>
  </si>
  <si>
    <t>Description</t>
  </si>
  <si>
    <t>HAC1</t>
  </si>
  <si>
    <t>Contractors with unauthorized access to FTI</t>
  </si>
  <si>
    <t>User sessions do not lock after the Publication 1075 required timeframe</t>
  </si>
  <si>
    <t>HAC3</t>
  </si>
  <si>
    <t>Agency processes FTI at a contractor-run consolidated data center</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</si>
  <si>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</si>
  <si>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</si>
  <si>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</si>
  <si>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</si>
  <si>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</si>
  <si>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</si>
  <si>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</si>
  <si>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</si>
  <si>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</si>
  <si>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</si>
  <si>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</si>
  <si>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</si>
  <si>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</si>
  <si>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</si>
  <si>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</si>
  <si>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HAC12</t>
  </si>
  <si>
    <t>Separation of duties is not in place</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</si>
  <si>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</si>
  <si>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</si>
  <si>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</si>
  <si>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</si>
  <si>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</si>
  <si>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</si>
  <si>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</si>
  <si>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</si>
  <si>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</si>
  <si>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</si>
  <si>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</si>
  <si>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</si>
  <si>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</si>
  <si>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</si>
  <si>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</si>
  <si>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</si>
  <si>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</si>
  <si>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</si>
  <si>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</si>
  <si>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</si>
  <si>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</si>
  <si>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</si>
  <si>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</si>
  <si>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</si>
  <si>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</si>
  <si>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</si>
  <si>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</si>
  <si>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</si>
  <si>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</si>
  <si>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</si>
  <si>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</si>
  <si>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</si>
  <si>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</si>
  <si>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</si>
  <si>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</si>
  <si>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</si>
  <si>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</si>
  <si>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</si>
  <si>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</si>
  <si>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</si>
  <si>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</si>
  <si>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</si>
  <si>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</si>
  <si>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</si>
  <si>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</si>
  <si>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</si>
  <si>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</si>
  <si>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</si>
  <si>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</si>
  <si>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</si>
  <si>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</si>
  <si>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</si>
  <si>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</si>
  <si>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</si>
  <si>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</si>
  <si>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</si>
  <si>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</si>
  <si>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</si>
  <si>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</si>
  <si>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Access to mainframe product libraries is not adequately controlled</t>
  </si>
  <si>
    <t>HAC47</t>
  </si>
  <si>
    <t xml:space="preserve">Files containing authentication information are not adequately protected </t>
  </si>
  <si>
    <t>Usernames are not archived and may be re-issued to different users</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</si>
  <si>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</si>
  <si>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</si>
  <si>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</si>
  <si>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</si>
  <si>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</si>
  <si>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</si>
  <si>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</si>
  <si>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</si>
  <si>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</si>
  <si>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</si>
  <si>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</si>
  <si>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</si>
  <si>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</si>
  <si>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</si>
  <si>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</si>
  <si>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</si>
  <si>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</si>
  <si>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</si>
  <si>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</si>
  <si>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</si>
  <si>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</si>
  <si>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</si>
  <si>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</si>
  <si>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</si>
  <si>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</si>
  <si>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</si>
  <si>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</si>
  <si>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</si>
  <si>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</si>
  <si>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</si>
  <si>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</si>
  <si>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</si>
  <si>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</si>
  <si>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</si>
  <si>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</si>
  <si>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</si>
  <si>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</si>
  <si>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</si>
  <si>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</si>
  <si>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</si>
  <si>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</si>
  <si>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</si>
  <si>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</si>
  <si>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</si>
  <si>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</si>
  <si>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</si>
  <si>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</si>
  <si>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</si>
  <si>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</si>
  <si>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</si>
  <si>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</si>
  <si>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</si>
  <si>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</si>
  <si>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</si>
  <si>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</si>
  <si>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No auditing is being performed on the system</t>
  </si>
  <si>
    <t>HAU3</t>
  </si>
  <si>
    <t>Audit logs are not being reviewed</t>
  </si>
  <si>
    <t>HAU4</t>
  </si>
  <si>
    <t>System does not audit failed attempts to gain access</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</si>
  <si>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</si>
  <si>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</si>
  <si>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</si>
  <si>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</si>
  <si>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</si>
  <si>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</si>
  <si>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</si>
  <si>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</si>
  <si>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</si>
  <si>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</si>
  <si>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</si>
  <si>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</si>
  <si>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</si>
  <si>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</si>
  <si>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</si>
  <si>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</si>
  <si>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</si>
  <si>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</si>
  <si>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</si>
  <si>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</si>
  <si>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</si>
  <si>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</si>
  <si>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</si>
  <si>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</si>
  <si>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</si>
  <si>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</si>
  <si>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</si>
  <si>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</si>
  <si>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</si>
  <si>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</si>
  <si>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</si>
  <si>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</si>
  <si>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</si>
  <si>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</si>
  <si>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</si>
  <si>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</si>
  <si>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</si>
  <si>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</si>
  <si>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</si>
  <si>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</si>
  <si>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</si>
  <si>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</si>
  <si>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</si>
  <si>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</si>
  <si>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</si>
  <si>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</si>
  <si>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</si>
  <si>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</si>
  <si>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</si>
  <si>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</si>
  <si>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</si>
  <si>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</si>
  <si>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</si>
  <si>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</si>
  <si>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</si>
  <si>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</si>
  <si>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</si>
  <si>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</si>
  <si>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</si>
  <si>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</si>
  <si>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</si>
  <si>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</si>
  <si>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</si>
  <si>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</si>
  <si>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</si>
  <si>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</si>
  <si>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</si>
  <si>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</si>
  <si>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</si>
  <si>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</si>
  <si>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</si>
  <si>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</si>
  <si>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</si>
  <si>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</si>
  <si>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</si>
  <si>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</si>
  <si>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</si>
  <si>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</si>
  <si>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</si>
  <si>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</si>
  <si>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</si>
  <si>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</si>
  <si>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</si>
  <si>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</si>
  <si>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</si>
  <si>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</si>
  <si>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</si>
  <si>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</si>
  <si>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</si>
  <si>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</si>
  <si>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</si>
  <si>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</si>
  <si>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</si>
  <si>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</si>
  <si>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</si>
  <si>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</si>
  <si>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</si>
  <si>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</si>
  <si>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</si>
  <si>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</si>
  <si>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</si>
  <si>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</si>
  <si>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</si>
  <si>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</si>
  <si>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</si>
  <si>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</si>
  <si>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Application interfaces are not separated from management functionality</t>
  </si>
  <si>
    <t>HCM21</t>
  </si>
  <si>
    <t>Permitted services have not been documented and approved</t>
  </si>
  <si>
    <t>Application code is not adequately separated from data sets</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</si>
  <si>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</si>
  <si>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</si>
  <si>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</si>
  <si>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</si>
  <si>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</si>
  <si>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</si>
  <si>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</si>
  <si>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</si>
  <si>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</si>
  <si>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</si>
  <si>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</si>
  <si>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</si>
  <si>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</si>
  <si>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</si>
  <si>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</si>
  <si>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</si>
  <si>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</si>
  <si>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</si>
  <si>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</si>
  <si>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</si>
  <si>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</si>
  <si>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</si>
  <si>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</si>
  <si>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</si>
  <si>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</si>
  <si>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</si>
  <si>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</si>
  <si>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</si>
  <si>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</si>
  <si>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</si>
  <si>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</si>
  <si>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</si>
  <si>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</si>
  <si>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</si>
  <si>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</si>
  <si>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</si>
  <si>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</si>
  <si>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</si>
  <si>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</si>
  <si>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</si>
  <si>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</si>
  <si>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</si>
  <si>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</si>
  <si>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</si>
  <si>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</si>
  <si>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</si>
  <si>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</si>
  <si>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</si>
  <si>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</si>
  <si>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</si>
  <si>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</si>
  <si>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</si>
  <si>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</si>
  <si>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</si>
  <si>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</si>
  <si>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</si>
  <si>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</si>
  <si>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</si>
  <si>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</si>
  <si>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</si>
  <si>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</si>
  <si>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</si>
  <si>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</si>
  <si>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</si>
  <si>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</si>
  <si>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</si>
  <si>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</si>
  <si>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</si>
  <si>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</si>
  <si>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</si>
  <si>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</si>
  <si>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</si>
  <si>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</si>
  <si>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</si>
  <si>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</si>
  <si>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</si>
  <si>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</si>
  <si>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</si>
  <si>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</si>
  <si>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</si>
  <si>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</si>
  <si>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</si>
  <si>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</si>
  <si>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</si>
  <si>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</si>
  <si>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</si>
  <si>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</si>
  <si>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</si>
  <si>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</si>
  <si>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</si>
  <si>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</si>
  <si>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</si>
  <si>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</si>
  <si>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</si>
  <si>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</si>
  <si>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</si>
  <si>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</si>
  <si>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</si>
  <si>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</si>
  <si>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</si>
  <si>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</si>
  <si>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</si>
  <si>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</si>
  <si>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</si>
  <si>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</si>
  <si>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</si>
  <si>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</si>
  <si>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</si>
  <si>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</si>
  <si>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</si>
  <si>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</si>
  <si>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</si>
  <si>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</si>
  <si>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</si>
  <si>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</si>
  <si>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</si>
  <si>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</si>
  <si>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</si>
  <si>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</si>
  <si>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</si>
  <si>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</si>
  <si>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</si>
  <si>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</si>
  <si>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</si>
  <si>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</si>
  <si>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</si>
  <si>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</si>
  <si>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</si>
  <si>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</si>
  <si>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</si>
  <si>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</si>
  <si>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</si>
  <si>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</si>
  <si>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</si>
  <si>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</si>
  <si>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</si>
  <si>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</si>
  <si>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</si>
  <si>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</si>
  <si>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</si>
  <si>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</si>
  <si>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</si>
  <si>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</si>
  <si>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</si>
  <si>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</si>
  <si>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</si>
  <si>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</si>
  <si>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</si>
  <si>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</si>
  <si>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HPW3</t>
  </si>
  <si>
    <t>Minimum password length is too short</t>
  </si>
  <si>
    <t>Minimum password age does not exist</t>
  </si>
  <si>
    <t>HPW5</t>
  </si>
  <si>
    <t>Passwords are generated and distributed automatically</t>
  </si>
  <si>
    <t>Password history is insufficient</t>
  </si>
  <si>
    <t>Password change notification is not sufficient</t>
  </si>
  <si>
    <t>Passwords are displayed on screen when entered</t>
  </si>
  <si>
    <t>HPW9</t>
  </si>
  <si>
    <t>Password management processes are not documented</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</si>
  <si>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</si>
  <si>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</si>
  <si>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</si>
  <si>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</si>
  <si>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</si>
  <si>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</si>
  <si>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</si>
  <si>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</si>
  <si>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</si>
  <si>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</si>
  <si>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</si>
  <si>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</si>
  <si>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</si>
  <si>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</si>
  <si>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</si>
  <si>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</si>
  <si>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</si>
  <si>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</si>
  <si>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</si>
  <si>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</si>
  <si>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</si>
  <si>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</si>
  <si>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</si>
  <si>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</si>
  <si>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</si>
  <si>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</si>
  <si>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</si>
  <si>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</si>
  <si>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</si>
  <si>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</si>
  <si>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</si>
  <si>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</si>
  <si>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</si>
  <si>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</si>
  <si>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</si>
  <si>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</si>
  <si>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</si>
  <si>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</si>
  <si>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</si>
  <si>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</si>
  <si>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</si>
  <si>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</si>
  <si>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</si>
  <si>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</si>
  <si>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</si>
  <si>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</si>
  <si>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</si>
  <si>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</si>
  <si>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</si>
  <si>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</si>
  <si>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</si>
  <si>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</si>
  <si>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</si>
  <si>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</si>
  <si>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</si>
  <si>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</si>
  <si>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</si>
  <si>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</si>
  <si>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</si>
  <si>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</si>
  <si>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</si>
  <si>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</si>
  <si>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</si>
  <si>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</si>
  <si>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</si>
  <si>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</si>
  <si>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</si>
  <si>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</si>
  <si>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</si>
  <si>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</si>
  <si>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</si>
  <si>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</si>
  <si>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</si>
  <si>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</si>
  <si>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</si>
  <si>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</si>
  <si>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</si>
  <si>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</si>
  <si>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</si>
  <si>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</si>
  <si>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</si>
  <si>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</si>
  <si>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</si>
  <si>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</si>
  <si>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</si>
  <si>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</si>
  <si>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</si>
  <si>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</si>
  <si>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</si>
  <si>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</si>
  <si>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</si>
  <si>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</si>
  <si>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</si>
  <si>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</si>
  <si>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</si>
  <si>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</si>
  <si>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</si>
  <si>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</si>
  <si>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</si>
  <si>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</si>
  <si>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</si>
  <si>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</si>
  <si>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</si>
  <si>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</si>
  <si>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</si>
  <si>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</si>
  <si>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</si>
  <si>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</si>
  <si>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</si>
  <si>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</si>
  <si>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</si>
  <si>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</si>
  <si>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</si>
  <si>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</si>
  <si>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</si>
  <si>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</si>
  <si>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</si>
  <si>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</si>
  <si>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</si>
  <si>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</si>
  <si>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</si>
  <si>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</si>
  <si>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</si>
  <si>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</si>
  <si>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</si>
  <si>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</si>
  <si>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</si>
  <si>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</si>
  <si>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</si>
  <si>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</si>
  <si>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</si>
  <si>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</si>
  <si>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</si>
  <si>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</si>
  <si>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</si>
  <si>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</si>
  <si>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</si>
  <si>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</si>
  <si>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</si>
  <si>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</si>
  <si>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</si>
  <si>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</si>
  <si>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</si>
  <si>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</si>
  <si>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</si>
  <si>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</si>
  <si>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</si>
  <si>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</si>
  <si>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</si>
  <si>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</si>
  <si>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</si>
  <si>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</si>
  <si>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</si>
  <si>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</si>
  <si>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</si>
  <si>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</si>
  <si>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</si>
  <si>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</si>
  <si>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</si>
  <si>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</si>
  <si>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</si>
  <si>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</si>
  <si>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</si>
  <si>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</si>
  <si>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</si>
  <si>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</si>
  <si>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</si>
  <si>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</si>
  <si>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</si>
  <si>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</si>
  <si>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</si>
  <si>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</si>
  <si>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</si>
  <si>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</si>
  <si>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</si>
  <si>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</si>
  <si>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</si>
  <si>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</si>
  <si>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</si>
  <si>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</si>
  <si>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</si>
  <si>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</si>
  <si>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</si>
  <si>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</si>
  <si>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</si>
  <si>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</si>
  <si>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</si>
  <si>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</si>
  <si>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</si>
  <si>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</si>
  <si>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</si>
  <si>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</si>
  <si>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</si>
  <si>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</si>
  <si>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</si>
  <si>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</si>
  <si>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</si>
  <si>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</si>
  <si>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</si>
  <si>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</si>
  <si>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</si>
  <si>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</si>
  <si>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</si>
  <si>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</si>
  <si>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</si>
  <si>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</si>
  <si>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</si>
  <si>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</si>
  <si>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</si>
  <si>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</si>
  <si>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</si>
  <si>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</si>
  <si>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</si>
  <si>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</si>
  <si>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</si>
  <si>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</si>
  <si>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</si>
  <si>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</si>
  <si>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</si>
  <si>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</si>
  <si>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</si>
  <si>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</si>
  <si>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</si>
  <si>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</si>
  <si>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</si>
  <si>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</si>
  <si>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</si>
  <si>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</si>
  <si>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</si>
  <si>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</si>
  <si>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</si>
  <si>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</si>
  <si>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</si>
  <si>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</si>
  <si>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</si>
  <si>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</si>
  <si>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</si>
  <si>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</si>
  <si>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</si>
  <si>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</si>
  <si>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</si>
  <si>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</si>
  <si>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</si>
  <si>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</si>
  <si>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</si>
  <si>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</si>
  <si>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</si>
  <si>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</si>
  <si>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</si>
  <si>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</si>
  <si>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</si>
  <si>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</si>
  <si>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</si>
  <si>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</si>
  <si>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</si>
  <si>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</si>
  <si>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</si>
  <si>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</si>
  <si>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</si>
  <si>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</si>
  <si>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</si>
  <si>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</si>
  <si>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</si>
  <si>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</si>
  <si>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</si>
  <si>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</si>
  <si>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</si>
  <si>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</si>
  <si>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</si>
  <si>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</si>
  <si>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</si>
  <si>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</si>
  <si>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</si>
  <si>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</si>
  <si>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</si>
  <si>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</si>
  <si>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</si>
  <si>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</si>
  <si>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</si>
  <si>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</si>
  <si>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</si>
  <si>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</si>
  <si>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</si>
  <si>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</si>
  <si>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</si>
  <si>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</si>
  <si>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</si>
  <si>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</si>
  <si>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</si>
  <si>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</si>
  <si>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</si>
  <si>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</si>
  <si>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</si>
  <si>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</si>
  <si>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</si>
  <si>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</si>
  <si>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</si>
  <si>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</si>
  <si>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</si>
  <si>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</si>
  <si>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</si>
  <si>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</si>
  <si>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</si>
  <si>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</si>
  <si>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</si>
  <si>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</si>
  <si>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</si>
  <si>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</si>
  <si>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</si>
  <si>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</si>
  <si>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</si>
  <si>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</si>
  <si>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</si>
  <si>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</si>
  <si>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</si>
  <si>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</si>
  <si>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</si>
  <si>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</si>
  <si>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</si>
  <si>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</si>
  <si>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</si>
  <si>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</si>
  <si>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</si>
  <si>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</si>
  <si>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</si>
  <si>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</si>
  <si>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</si>
  <si>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</si>
  <si>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</si>
  <si>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</si>
  <si>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</si>
  <si>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</si>
  <si>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</si>
  <si>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</si>
  <si>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</si>
  <si>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</si>
  <si>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</si>
  <si>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</si>
  <si>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</si>
  <si>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</si>
  <si>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</si>
  <si>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</si>
  <si>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</si>
  <si>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</si>
  <si>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</si>
  <si>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</si>
  <si>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</si>
  <si>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</si>
  <si>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</si>
  <si>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</si>
  <si>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</si>
  <si>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</si>
  <si>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</si>
  <si>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</si>
  <si>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</si>
  <si>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</si>
  <si>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</si>
  <si>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</si>
  <si>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</si>
  <si>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</si>
  <si>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</si>
  <si>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</si>
  <si>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</si>
  <si>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</si>
  <si>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</si>
  <si>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</si>
  <si>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</si>
  <si>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</si>
  <si>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</si>
  <si>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</si>
  <si>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</si>
  <si>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</si>
  <si>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</si>
  <si>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</si>
  <si>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</si>
  <si>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</si>
  <si>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</si>
  <si>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</si>
  <si>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</si>
  <si>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</si>
  <si>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</si>
  <si>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</si>
  <si>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</si>
  <si>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</si>
  <si>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</si>
  <si>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</si>
  <si>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</si>
  <si>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</si>
  <si>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</si>
  <si>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</si>
  <si>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</si>
  <si>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</si>
  <si>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</si>
  <si>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</si>
  <si>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</si>
  <si>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</si>
  <si>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</si>
  <si>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</si>
  <si>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</si>
  <si>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</si>
  <si>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</si>
  <si>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</si>
  <si>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</si>
  <si>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</si>
  <si>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</si>
  <si>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</si>
  <si>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</si>
  <si>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</si>
  <si>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</si>
  <si>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</si>
  <si>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</si>
  <si>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</si>
  <si>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</si>
  <si>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</si>
  <si>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</si>
  <si>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</si>
  <si>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</si>
  <si>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</si>
  <si>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</si>
  <si>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</si>
  <si>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</si>
  <si>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</si>
  <si>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</si>
  <si>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</si>
  <si>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</si>
  <si>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</si>
  <si>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</si>
  <si>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</si>
  <si>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</si>
  <si>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</si>
  <si>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</si>
  <si>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</si>
  <si>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</si>
  <si>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</si>
  <si>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</si>
  <si>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</si>
  <si>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</si>
  <si>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</si>
  <si>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</si>
  <si>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</si>
  <si>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</si>
  <si>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</si>
  <si>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</si>
  <si>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</si>
  <si>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</si>
  <si>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</si>
  <si>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</si>
  <si>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</si>
  <si>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</si>
  <si>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</si>
  <si>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</si>
  <si>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</si>
  <si>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</si>
  <si>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</si>
  <si>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</si>
  <si>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</si>
  <si>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</si>
  <si>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</si>
  <si>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</si>
  <si>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</si>
  <si>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</si>
  <si>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</si>
  <si>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</si>
  <si>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</si>
  <si>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</si>
  <si>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</si>
  <si>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</si>
  <si>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</si>
  <si>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</si>
  <si>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</si>
  <si>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</si>
  <si>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</si>
  <si>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</si>
  <si>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</si>
  <si>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</si>
  <si>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</si>
  <si>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</si>
  <si>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</si>
  <si>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</si>
  <si>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</si>
  <si>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</si>
  <si>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</si>
  <si>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</si>
  <si>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</si>
  <si>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</si>
  <si>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</si>
  <si>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</si>
  <si>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</si>
  <si>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</si>
  <si>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</si>
  <si>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</si>
  <si>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</si>
  <si>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</si>
  <si>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</si>
  <si>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</si>
  <si>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</si>
  <si>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</si>
  <si>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</si>
  <si>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</si>
  <si>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</si>
  <si>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</si>
  <si>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</si>
  <si>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</si>
  <si>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</si>
  <si>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</si>
  <si>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</si>
  <si>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</si>
  <si>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</si>
  <si>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</si>
  <si>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</si>
  <si>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</si>
  <si>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</si>
  <si>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</si>
  <si>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</si>
  <si>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</si>
  <si>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</si>
  <si>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</si>
  <si>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</si>
  <si>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</si>
  <si>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</si>
  <si>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</si>
  <si>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</si>
  <si>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</si>
  <si>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</si>
  <si>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</si>
  <si>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</si>
  <si>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</si>
  <si>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</si>
  <si>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</si>
  <si>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</si>
  <si>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</si>
  <si>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</si>
  <si>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</si>
  <si>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</si>
  <si>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</si>
  <si>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</si>
  <si>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</si>
  <si>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</si>
  <si>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</si>
  <si>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</si>
  <si>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</si>
  <si>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</si>
  <si>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</si>
  <si>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</si>
  <si>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</si>
  <si>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</si>
  <si>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</si>
  <si>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</si>
  <si>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</si>
  <si>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</si>
  <si>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</si>
  <si>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</si>
  <si>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</si>
  <si>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</si>
  <si>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</si>
  <si>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</si>
  <si>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</si>
  <si>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</si>
  <si>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</si>
  <si>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</si>
  <si>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</si>
  <si>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</si>
  <si>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</si>
  <si>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</si>
  <si>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</si>
  <si>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</si>
  <si>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</si>
  <si>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</si>
  <si>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</si>
  <si>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</si>
  <si>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</si>
  <si>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</si>
  <si>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Confer with the Information Assurance Manager (IAM) and System Administrator (SA).  Verify that interactive sessions (TSO, TPX, etc.) are locked after a period of inactivity in accordance with IRS publication 1075 guidelines. The inactivity time should be 15 minutes or less.</t>
  </si>
  <si>
    <t>Passwords must be 14 alphanumeric characters, with a minimum of one (1) numeric character.</t>
  </si>
  <si>
    <t xml:space="preserve">RULE n LENGTH (14:14) mmmmmmmm [recommended]
-or-
RULE n LENGTH (14:14) llllllll
</t>
  </si>
  <si>
    <t>Users and privileged users are forced to change passwords at a maximum of 90 days.</t>
  </si>
  <si>
    <t>PASSWORD CHANGE INTERVAL IS 90 DAYS.</t>
  </si>
  <si>
    <t>a)     Refer to the following report produced by the RACF Data Collection:
-       RACFCMDS.RPT(SETROPTS)
Refer to the CICS Systems Programmer Worksheets filled out from previous vulnerability ZCIC0010.
b)  Ensure each CICS transaction resource class pair are active.
c)     If (b) is true, there is NO FINDING.
d)     If (b) is untrue, this is a FINDING.</t>
  </si>
  <si>
    <t>Interview the System Administrator (SA) or Information Assurance Officer (IAO) to determine if FIPS encryption is used for the authentication module.</t>
  </si>
  <si>
    <t>CMVP stopped accepting FIPS 140-2 submissions for new validation certificates on 9/21/2021. However, many 140-2 certificates will be valid through 2026. Check the NIST website for further guidance.</t>
  </si>
  <si>
    <r>
      <t>Examine configuration settings on terminal emulator to verify it is using an encrypted protocol.</t>
    </r>
    <r>
      <rPr>
        <sz val="10"/>
        <color indexed="8"/>
        <rFont val="Arial"/>
        <family val="2"/>
      </rPr>
      <t xml:space="preserve">
</t>
    </r>
  </si>
  <si>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</si>
  <si>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</si>
  <si>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</si>
  <si>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</si>
  <si>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</si>
  <si>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</si>
  <si>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</si>
  <si>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</si>
  <si>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</si>
  <si>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</si>
  <si>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The z/OS operating system version is supported by the vendor.</t>
  </si>
  <si>
    <t>1. Confer with the Systems Programmer and review the Control Options report to verify the RACF version; check the System Report  listed at the top of the report.  
2. Verify the RACF version, that it is supported by the vendor  Check the following IBM web site for product lifecycle information:
http://www-01.ibm.com/software/support/lifecycle/index_a_z.html</t>
  </si>
  <si>
    <t>Verify that the implemented release of the z/OS operating system is supported by the vendor.</t>
  </si>
  <si>
    <t>Verify that the implemented release of the RACF security product is supported by the vendor.</t>
  </si>
  <si>
    <t>The RACF security product version is supported by the vendor.</t>
  </si>
  <si>
    <t>Confer with the systems programmer to verify the z/OS operating system version in use is currently supported by IBM.  Check the following IBM web site for product lifecycle information:
https://www.ibm.com/support/pages/release-life-cycle</t>
  </si>
  <si>
    <t>CICS logonid(s) must have time-out limit set to 15 minutes.  CICS is a transaction-processing product that provides programmers with the facilities to develop interactive applications. Improperly defined or controlled CICS region userids may provide an exposure and vulnerability within the CICS environment. This could result in the compromise of the confidentiality, integrity, and availability of the CICS region, applications, and customer data.
RACF provides the PROPCNTL class to prevent userids such as the CICS region userid from being propagated/used by unauthorized userids.</t>
  </si>
  <si>
    <t>a) Refer to the following report produced by the RACF Data Collection:
- RACFCMDS.RPT(LISTUSER)
Refer to the CICS Systems Programmer Worksheets filled out from previous vulnerability ZCIC0010.
NOTE: Any userid that does not have a TIMEOUT parameter specified will obtain its TIMEOUT parameter from the default value set in ZCIC0041. Any userid that specifies a TIMEOUT parameter must meet the requirements specified below.
b)     Ensure that all userids with a CICS segment have the TIMEOUT parameter set to 15 minutes.
c)     If (b) is true for each CICS region and/or CICS user, there is NO FINDING.
NOTE: If the time-out limit is greater than 15 minutes, and the system is processing unclassified information, review the following items. If any of these is true, there is NO FINDING.
1) If a session is not terminated, but instead is locked out after 15 minutes of inactivity, a process must be in place that requires user identification and authentication before the session is unlocked. Session lock-out will be implemented through system controls or terminal screen protection.
2)     A system’s default time for terminal lock-out or session termination may be lengthened to 30 minutes at the discretion of the IAM. The IAM will maintain the documentation for each system with a time-out adjusted beyond the 15-minute recommendation to explain the basis for this decision.
3)     The IAM may set selected userids to have a time-out of up to 60 minutes in order to complete critical reports or transactions without timing out. Each exception must meet the following criteria:
(a)     The time-out exception cannot exceed 60 minutes.
(b)     A letter of justification fully documenting the user requirement(s) must be submitted and approved by the site IAM. In addition, this letter must identify an alternate means of access control for the terminal(s) involved (e.g., a room that is locked at all times, a room with a cipher lock to limit access, a password protected screen saver set to 30 minutes or less, etc.).
(c)  The requirement must be revalidated on an annual basis.
c)     If the CICS time-out limit is not specified for 15 minutes of inactivity, and the previously mentioned exceptions do not apply, this is a FINDING.</t>
  </si>
  <si>
    <t xml:space="preserve">Updated based on IRS Publication 1075 (November 2021) Internal updates and Issue Code Table updates and removed 6 month provision for support </t>
  </si>
  <si>
    <t>▪ NIST SP 800-53 Rev. 5, Recommended Security Controls for Federal Information Systems and Organizations</t>
  </si>
  <si>
    <t xml:space="preserve">▪ IRS Publication 1075, Tax Information Security Guidelines for Federal, State and Local Agencies (Rev. 11-2021) </t>
  </si>
  <si>
    <t xml:space="preserve"> ▪ SCSEM Version: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</si>
</sst>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7"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1"/>
      <color indexed="9"/>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indexed="30"/>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i/>
      <sz val="10"/>
      <name val="Arial"/>
      <family val="2"/>
    </font>
    <font>
      <b/>
      <u/>
      <sz val="10"/>
      <name val="Arial"/>
      <family val="2"/>
    </font>
    <font>
      <b/>
      <sz val="11"/>
      <color theme="1"/>
      <name val="Calibri"/>
      <family val="2"/>
      <scheme val="minor"/>
    </font>
    <font>
      <sz val="10"/>
      <color rgb="FFAC0000"/>
      <name val="Arial"/>
      <family val="2"/>
    </font>
    <font>
      <sz val="10"/>
      <color theme="1"/>
      <name val="Arial"/>
      <family val="2"/>
    </font>
    <font>
      <b/>
      <sz val="10"/>
      <color theme="1"/>
      <name val="Arial"/>
      <family val="2"/>
    </font>
    <font>
      <sz val="10"/>
      <color theme="0"/>
      <name val="Arial"/>
      <family val="2"/>
    </font>
    <font>
      <b/>
      <sz val="10"/>
      <color rgb="FFFF0000"/>
      <name val="Arial"/>
      <family val="2"/>
    </font>
    <font>
      <sz val="10"/>
      <color rgb="FFFF0000"/>
      <name val="Arial"/>
      <family val="2"/>
    </font>
    <font>
      <sz val="10"/>
      <color theme="1" tint="4.9989318521683403E-2"/>
      <name val="Arial"/>
      <family val="2"/>
    </font>
    <font>
      <sz val="12"/>
      <color theme="1"/>
      <name val="Calibri"/>
      <family val="2"/>
      <scheme val="minor"/>
    </font>
  </fonts>
  <fills count="26">
    <fill>
      <patternFill patternType="none"/>
    </fill>
    <fill>
      <patternFill patternType="gray125"/>
    </fill>
    <fill>
      <patternFill patternType="solid">
        <fgColor indexed="9"/>
      </patternFill>
    </fill>
    <fill>
      <patternFill patternType="solid">
        <fgColor indexed="47"/>
      </patternFill>
    </fill>
    <fill>
      <patternFill patternType="solid">
        <fgColor indexed="25"/>
      </patternFill>
    </fill>
    <fill>
      <patternFill patternType="solid">
        <fgColor indexed="26"/>
      </patternFill>
    </fill>
    <fill>
      <patternFill patternType="solid">
        <fgColor indexed="41"/>
      </patternFill>
    </fill>
    <fill>
      <patternFill patternType="solid">
        <fgColor indexed="31"/>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6"/>
      </bottom>
      <diagonal/>
    </border>
    <border>
      <left/>
      <right/>
      <top/>
      <bottom style="thick">
        <color indexed="22"/>
      </bottom>
      <diagonal/>
    </border>
    <border>
      <left/>
      <right/>
      <top/>
      <bottom style="medium">
        <color indexed="26"/>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6"/>
      </top>
      <bottom style="double">
        <color indexed="26"/>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bottom style="thin">
        <color indexed="63"/>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s>
  <cellStyleXfs count="46">
    <xf numFmtId="0" fontId="0" fillId="0" borderId="0"/>
    <xf numFmtId="0" fontId="1"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3" borderId="0" applyNumberFormat="0" applyBorder="0" applyAlignment="0" applyProtection="0"/>
    <xf numFmtId="0" fontId="10"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3" borderId="0" applyNumberFormat="0" applyBorder="0" applyAlignment="0" applyProtection="0"/>
    <xf numFmtId="0" fontId="10" fillId="5" borderId="0" applyNumberFormat="0" applyBorder="0" applyAlignment="0" applyProtection="0"/>
    <xf numFmtId="0" fontId="10" fillId="12" borderId="0" applyNumberFormat="0" applyBorder="0" applyAlignment="0" applyProtection="0"/>
    <xf numFmtId="0" fontId="10" fillId="4" borderId="0" applyNumberFormat="0" applyBorder="0" applyAlignment="0" applyProtection="0"/>
    <xf numFmtId="0" fontId="10" fillId="13" borderId="0" applyNumberFormat="0" applyBorder="0" applyAlignment="0" applyProtection="0"/>
    <xf numFmtId="0" fontId="10" fillId="5" borderId="0" applyNumberFormat="0" applyBorder="0" applyAlignment="0" applyProtection="0"/>
    <xf numFmtId="0" fontId="10" fillId="14" borderId="0" applyNumberFormat="0" applyBorder="0" applyAlignment="0" applyProtection="0"/>
    <xf numFmtId="0" fontId="21" fillId="15" borderId="0" applyNumberFormat="0" applyBorder="0" applyAlignment="0" applyProtection="0"/>
    <xf numFmtId="0" fontId="11" fillId="2" borderId="1" applyNumberFormat="0" applyAlignment="0" applyProtection="0"/>
    <xf numFmtId="0" fontId="12" fillId="16" borderId="2" applyNumberFormat="0" applyAlignment="0" applyProtection="0"/>
    <xf numFmtId="0" fontId="13" fillId="0" borderId="0" applyNumberFormat="0" applyFill="0" applyBorder="0" applyAlignment="0" applyProtection="0"/>
    <xf numFmtId="0" fontId="14" fillId="17"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5" fillId="3" borderId="1" applyNumberFormat="0" applyAlignment="0" applyProtection="0"/>
    <xf numFmtId="0" fontId="16" fillId="0" borderId="6" applyNumberFormat="0" applyFill="0" applyAlignment="0" applyProtection="0"/>
    <xf numFmtId="0" fontId="17" fillId="9" borderId="0" applyNumberFormat="0" applyBorder="0" applyAlignment="0" applyProtection="0"/>
    <xf numFmtId="0" fontId="7" fillId="0" borderId="0"/>
    <xf numFmtId="0" fontId="7" fillId="0" borderId="0"/>
    <xf numFmtId="0" fontId="7" fillId="0" borderId="0"/>
    <xf numFmtId="0" fontId="7" fillId="0" borderId="0"/>
    <xf numFmtId="0" fontId="7" fillId="7" borderId="7" applyNumberFormat="0" applyFont="0" applyAlignment="0" applyProtection="0"/>
    <xf numFmtId="0" fontId="18" fillId="2" borderId="8" applyNumberFormat="0" applyAlignment="0" applyProtection="0"/>
    <xf numFmtId="0" fontId="25"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cellStyleXfs>
  <cellXfs count="234">
    <xf numFmtId="0" fontId="0" fillId="0" borderId="0" xfId="0"/>
    <xf numFmtId="0" fontId="5" fillId="0" borderId="0" xfId="0" applyFont="1" applyAlignment="1">
      <alignment vertical="top" wrapText="1"/>
    </xf>
    <xf numFmtId="166" fontId="0" fillId="0" borderId="8" xfId="0" applyNumberFormat="1" applyBorder="1" applyAlignment="1">
      <alignment horizontal="left" vertical="top"/>
    </xf>
    <xf numFmtId="14" fontId="0" fillId="0" borderId="10" xfId="0" applyNumberFormat="1" applyBorder="1" applyAlignment="1">
      <alignment horizontal="left" vertical="top"/>
    </xf>
    <xf numFmtId="0" fontId="0" fillId="0" borderId="8" xfId="0" applyBorder="1" applyAlignment="1">
      <alignment horizontal="left" vertical="top"/>
    </xf>
    <xf numFmtId="14" fontId="0" fillId="0" borderId="8" xfId="0" applyNumberFormat="1" applyBorder="1" applyAlignment="1">
      <alignment horizontal="left" vertical="top"/>
    </xf>
    <xf numFmtId="14" fontId="0" fillId="0" borderId="0" xfId="0" applyNumberFormat="1"/>
    <xf numFmtId="0" fontId="3" fillId="18" borderId="10" xfId="0" applyFont="1" applyFill="1" applyBorder="1"/>
    <xf numFmtId="0" fontId="3" fillId="18" borderId="11" xfId="0" applyFont="1" applyFill="1" applyBorder="1"/>
    <xf numFmtId="0" fontId="3" fillId="18" borderId="12" xfId="0" applyFont="1" applyFill="1" applyBorder="1"/>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7" fillId="0" borderId="16" xfId="0" applyFont="1" applyBorder="1" applyAlignment="1">
      <alignment vertical="top"/>
    </xf>
    <xf numFmtId="0" fontId="7" fillId="0" borderId="0" xfId="0" applyFont="1" applyAlignment="1">
      <alignment vertical="top"/>
    </xf>
    <xf numFmtId="0" fontId="7" fillId="0" borderId="17" xfId="0" applyFont="1" applyBorder="1" applyAlignment="1">
      <alignment vertical="top"/>
    </xf>
    <xf numFmtId="0" fontId="7" fillId="0" borderId="18" xfId="0" applyFont="1" applyBorder="1" applyAlignment="1">
      <alignment vertical="top"/>
    </xf>
    <xf numFmtId="0" fontId="7" fillId="0" borderId="19" xfId="0" applyFont="1" applyBorder="1" applyAlignment="1">
      <alignment vertical="top"/>
    </xf>
    <xf numFmtId="0" fontId="5" fillId="0" borderId="0" xfId="0" applyFont="1" applyAlignment="1">
      <alignment vertical="top"/>
    </xf>
    <xf numFmtId="0" fontId="7" fillId="0" borderId="20" xfId="0" applyFont="1" applyBorder="1" applyAlignment="1">
      <alignment vertical="top"/>
    </xf>
    <xf numFmtId="0" fontId="3" fillId="21" borderId="8" xfId="0" applyFont="1" applyFill="1" applyBorder="1" applyAlignment="1">
      <alignment horizontal="left" vertical="center" wrapText="1"/>
    </xf>
    <xf numFmtId="0" fontId="0" fillId="21" borderId="12" xfId="0" applyFill="1" applyBorder="1" applyAlignment="1">
      <alignment vertical="center"/>
    </xf>
    <xf numFmtId="0" fontId="7" fillId="19" borderId="14" xfId="0" applyFont="1" applyFill="1" applyBorder="1"/>
    <xf numFmtId="0" fontId="9" fillId="19" borderId="0" xfId="0" applyFont="1" applyFill="1"/>
    <xf numFmtId="0" fontId="7" fillId="19" borderId="0" xfId="0" applyFont="1" applyFill="1"/>
    <xf numFmtId="0" fontId="0" fillId="19" borderId="20" xfId="0" applyFill="1" applyBorder="1"/>
    <xf numFmtId="0" fontId="7" fillId="19" borderId="18" xfId="0" applyFont="1" applyFill="1" applyBorder="1"/>
    <xf numFmtId="0" fontId="3" fillId="20" borderId="13" xfId="0" applyFont="1" applyFill="1" applyBorder="1" applyAlignment="1">
      <alignment vertical="center"/>
    </xf>
    <xf numFmtId="0" fontId="3" fillId="20" borderId="14" xfId="0" applyFont="1" applyFill="1" applyBorder="1" applyAlignment="1">
      <alignment vertical="center"/>
    </xf>
    <xf numFmtId="0" fontId="7" fillId="20" borderId="16" xfId="0" applyFont="1" applyFill="1" applyBorder="1" applyAlignment="1">
      <alignment vertical="top"/>
    </xf>
    <xf numFmtId="0" fontId="0" fillId="20" borderId="0" xfId="0" applyFill="1" applyAlignment="1">
      <alignment vertical="top"/>
    </xf>
    <xf numFmtId="0" fontId="0" fillId="20" borderId="20" xfId="0" applyFill="1" applyBorder="1" applyAlignment="1">
      <alignment vertical="top"/>
    </xf>
    <xf numFmtId="0" fontId="0" fillId="20" borderId="18" xfId="0" applyFill="1" applyBorder="1" applyAlignment="1">
      <alignment vertical="top"/>
    </xf>
    <xf numFmtId="0" fontId="3" fillId="18" borderId="10" xfId="0" applyFont="1" applyFill="1" applyBorder="1" applyAlignment="1">
      <alignment vertical="center"/>
    </xf>
    <xf numFmtId="0" fontId="3" fillId="18" borderId="11" xfId="0" applyFont="1" applyFill="1" applyBorder="1" applyAlignment="1">
      <alignment vertical="center"/>
    </xf>
    <xf numFmtId="0" fontId="3" fillId="0" borderId="10" xfId="0" applyFont="1" applyBorder="1" applyAlignment="1">
      <alignment vertical="center"/>
    </xf>
    <xf numFmtId="0" fontId="29" fillId="0" borderId="0" xfId="0" applyFont="1"/>
    <xf numFmtId="0" fontId="0" fillId="21" borderId="10" xfId="0" applyFill="1" applyBorder="1" applyAlignment="1">
      <alignment vertical="center"/>
    </xf>
    <xf numFmtId="0" fontId="0" fillId="21" borderId="11" xfId="0" applyFill="1" applyBorder="1" applyAlignment="1">
      <alignment vertical="center"/>
    </xf>
    <xf numFmtId="0" fontId="30" fillId="0" borderId="21" xfId="0" applyFont="1" applyBorder="1" applyAlignment="1">
      <alignment vertical="center" wrapText="1"/>
    </xf>
    <xf numFmtId="165" fontId="30" fillId="0" borderId="21" xfId="0" applyNumberFormat="1" applyFont="1" applyBorder="1" applyAlignment="1">
      <alignment vertical="center" wrapText="1"/>
    </xf>
    <xf numFmtId="0" fontId="3" fillId="21" borderId="10" xfId="0" applyFont="1" applyFill="1" applyBorder="1" applyAlignment="1">
      <alignment vertical="center"/>
    </xf>
    <xf numFmtId="0" fontId="3" fillId="21" borderId="11" xfId="0" applyFont="1" applyFill="1" applyBorder="1" applyAlignment="1">
      <alignment vertical="center"/>
    </xf>
    <xf numFmtId="0" fontId="3" fillId="21" borderId="12" xfId="0" applyFont="1" applyFill="1" applyBorder="1" applyAlignment="1">
      <alignment vertical="center"/>
    </xf>
    <xf numFmtId="0" fontId="29" fillId="0" borderId="0" xfId="0" applyFont="1" applyAlignment="1">
      <alignment vertical="top"/>
    </xf>
    <xf numFmtId="0" fontId="3" fillId="22" borderId="13" xfId="0" applyFont="1" applyFill="1" applyBorder="1" applyAlignment="1">
      <alignment vertical="top"/>
    </xf>
    <xf numFmtId="0" fontId="3" fillId="22" borderId="14" xfId="0" applyFont="1" applyFill="1" applyBorder="1" applyAlignment="1">
      <alignment vertical="top"/>
    </xf>
    <xf numFmtId="0" fontId="3" fillId="22" borderId="15" xfId="0" applyFont="1" applyFill="1" applyBorder="1" applyAlignment="1">
      <alignment vertical="top"/>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0" fontId="3" fillId="22" borderId="20" xfId="0" applyFont="1" applyFill="1" applyBorder="1" applyAlignment="1">
      <alignment vertical="top"/>
    </xf>
    <xf numFmtId="0" fontId="3" fillId="22" borderId="18" xfId="0" applyFont="1" applyFill="1" applyBorder="1" applyAlignment="1">
      <alignment vertical="top"/>
    </xf>
    <xf numFmtId="0" fontId="3" fillId="22" borderId="19" xfId="0" applyFont="1" applyFill="1" applyBorder="1" applyAlignment="1">
      <alignment vertical="top"/>
    </xf>
    <xf numFmtId="0" fontId="3" fillId="22" borderId="10" xfId="0" applyFont="1" applyFill="1" applyBorder="1" applyAlignment="1">
      <alignment vertical="top"/>
    </xf>
    <xf numFmtId="0" fontId="3" fillId="22" borderId="11" xfId="0" applyFont="1" applyFill="1" applyBorder="1" applyAlignment="1">
      <alignment vertical="top"/>
    </xf>
    <xf numFmtId="0" fontId="3" fillId="22" borderId="12" xfId="0" applyFont="1" applyFill="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7" fillId="0" borderId="12" xfId="0" applyFont="1" applyBorder="1" applyAlignment="1">
      <alignment vertical="top"/>
    </xf>
    <xf numFmtId="0" fontId="3" fillId="22" borderId="16" xfId="0" applyFont="1" applyFill="1" applyBorder="1" applyAlignment="1">
      <alignment vertical="top"/>
    </xf>
    <xf numFmtId="0" fontId="3" fillId="22" borderId="0" xfId="0" applyFont="1" applyFill="1" applyAlignment="1">
      <alignment vertical="top"/>
    </xf>
    <xf numFmtId="0" fontId="3" fillId="22" borderId="17" xfId="0" applyFont="1" applyFill="1" applyBorder="1" applyAlignment="1">
      <alignment vertical="top"/>
    </xf>
    <xf numFmtId="0" fontId="3" fillId="21" borderId="8" xfId="0" applyFont="1" applyFill="1" applyBorder="1" applyAlignment="1">
      <alignment vertical="top" wrapText="1"/>
    </xf>
    <xf numFmtId="0" fontId="4" fillId="19" borderId="13" xfId="0" applyFont="1" applyFill="1" applyBorder="1"/>
    <xf numFmtId="0" fontId="4" fillId="19" borderId="16" xfId="0" applyFont="1" applyFill="1" applyBorder="1"/>
    <xf numFmtId="0" fontId="30" fillId="19" borderId="16" xfId="0" applyFont="1" applyFill="1" applyBorder="1"/>
    <xf numFmtId="0" fontId="7" fillId="0" borderId="8" xfId="0" applyFont="1" applyBorder="1" applyAlignment="1">
      <alignment horizontal="left" vertical="top"/>
    </xf>
    <xf numFmtId="166" fontId="7" fillId="0" borderId="8" xfId="37" applyNumberFormat="1" applyBorder="1" applyAlignment="1">
      <alignment horizontal="left" vertical="top"/>
    </xf>
    <xf numFmtId="14" fontId="7" fillId="0" borderId="10" xfId="37" applyNumberFormat="1" applyBorder="1" applyAlignment="1">
      <alignment horizontal="left" vertical="top"/>
    </xf>
    <xf numFmtId="0" fontId="7" fillId="0" borderId="8" xfId="37" applyBorder="1" applyAlignment="1">
      <alignment horizontal="left" vertical="top"/>
    </xf>
    <xf numFmtId="14" fontId="7" fillId="0" borderId="8" xfId="37" applyNumberFormat="1" applyBorder="1" applyAlignment="1">
      <alignment horizontal="left" vertical="top"/>
    </xf>
    <xf numFmtId="0" fontId="7" fillId="0" borderId="8" xfId="37" applyBorder="1" applyAlignment="1">
      <alignment horizontal="left" vertical="top" wrapText="1"/>
    </xf>
    <xf numFmtId="166" fontId="7" fillId="0" borderId="8" xfId="37" applyNumberFormat="1" applyBorder="1" applyAlignment="1">
      <alignment horizontal="left" vertical="top" wrapText="1"/>
    </xf>
    <xf numFmtId="0" fontId="7" fillId="0" borderId="8" xfId="0" applyFont="1" applyBorder="1" applyAlignment="1">
      <alignment horizontal="left" vertical="top" wrapText="1"/>
    </xf>
    <xf numFmtId="14" fontId="30" fillId="0" borderId="10" xfId="0" applyNumberFormat="1" applyFont="1" applyBorder="1" applyAlignment="1">
      <alignment horizontal="left" vertical="top"/>
    </xf>
    <xf numFmtId="0" fontId="30" fillId="0" borderId="8" xfId="0" applyFont="1" applyBorder="1" applyAlignment="1">
      <alignment horizontal="left" vertical="top" wrapText="1"/>
    </xf>
    <xf numFmtId="0" fontId="7" fillId="0" borderId="0" xfId="0" applyFont="1" applyAlignment="1">
      <alignment vertical="center"/>
    </xf>
    <xf numFmtId="0" fontId="7" fillId="19" borderId="22" xfId="0" applyFont="1" applyFill="1" applyBorder="1"/>
    <xf numFmtId="0" fontId="9" fillId="19" borderId="23" xfId="0" applyFont="1" applyFill="1" applyBorder="1"/>
    <xf numFmtId="0" fontId="7" fillId="19" borderId="23" xfId="0" applyFont="1" applyFill="1" applyBorder="1"/>
    <xf numFmtId="0" fontId="7" fillId="19" borderId="24" xfId="0" applyFont="1" applyFill="1" applyBorder="1"/>
    <xf numFmtId="0" fontId="3" fillId="20" borderId="22" xfId="0" applyFont="1" applyFill="1" applyBorder="1" applyAlignment="1">
      <alignment vertical="center"/>
    </xf>
    <xf numFmtId="0" fontId="0" fillId="20" borderId="23" xfId="0" applyFill="1" applyBorder="1" applyAlignment="1">
      <alignment vertical="top"/>
    </xf>
    <xf numFmtId="0" fontId="0" fillId="20" borderId="24" xfId="0" applyFill="1" applyBorder="1" applyAlignment="1">
      <alignment vertical="top"/>
    </xf>
    <xf numFmtId="0" fontId="0" fillId="0" borderId="23" xfId="0" applyBorder="1"/>
    <xf numFmtId="0" fontId="3" fillId="18" borderId="21" xfId="0" applyFont="1" applyFill="1" applyBorder="1" applyAlignment="1">
      <alignment vertical="center"/>
    </xf>
    <xf numFmtId="0" fontId="0" fillId="0" borderId="25" xfId="0" applyBorder="1" applyAlignment="1">
      <alignment vertical="top" wrapText="1"/>
    </xf>
    <xf numFmtId="0" fontId="3" fillId="18" borderId="11" xfId="0" applyFont="1" applyFill="1" applyBorder="1" applyAlignment="1">
      <alignment vertical="top"/>
    </xf>
    <xf numFmtId="0" fontId="0" fillId="0" borderId="0" xfId="0" applyAlignment="1">
      <alignment vertical="top"/>
    </xf>
    <xf numFmtId="0" fontId="31" fillId="22" borderId="26" xfId="0" applyFont="1" applyFill="1" applyBorder="1" applyAlignment="1">
      <alignment vertical="top"/>
    </xf>
    <xf numFmtId="0" fontId="3" fillId="22" borderId="27" xfId="0" applyFont="1" applyFill="1" applyBorder="1" applyAlignment="1">
      <alignment vertical="top"/>
    </xf>
    <xf numFmtId="0" fontId="3" fillId="22" borderId="28" xfId="0" applyFont="1" applyFill="1" applyBorder="1" applyAlignment="1">
      <alignment vertical="top"/>
    </xf>
    <xf numFmtId="0" fontId="3" fillId="22" borderId="29" xfId="0" applyFont="1" applyFill="1" applyBorder="1" applyAlignment="1">
      <alignment vertical="top"/>
    </xf>
    <xf numFmtId="0" fontId="3" fillId="22" borderId="23" xfId="0" applyFont="1" applyFill="1" applyBorder="1" applyAlignment="1">
      <alignment vertical="top"/>
    </xf>
    <xf numFmtId="0" fontId="3" fillId="22" borderId="30" xfId="0" applyFont="1" applyFill="1" applyBorder="1" applyAlignment="1">
      <alignment vertical="top"/>
    </xf>
    <xf numFmtId="0" fontId="3" fillId="22" borderId="31" xfId="0" applyFont="1" applyFill="1" applyBorder="1" applyAlignment="1">
      <alignment vertical="top"/>
    </xf>
    <xf numFmtId="0" fontId="3" fillId="22" borderId="32" xfId="0" applyFont="1" applyFill="1" applyBorder="1" applyAlignment="1">
      <alignment vertical="top"/>
    </xf>
    <xf numFmtId="0" fontId="0" fillId="0" borderId="26" xfId="0" applyBorder="1"/>
    <xf numFmtId="0" fontId="0" fillId="0" borderId="27" xfId="0" applyBorder="1"/>
    <xf numFmtId="0" fontId="0" fillId="0" borderId="28" xfId="0" applyBorder="1"/>
    <xf numFmtId="0" fontId="3" fillId="23" borderId="29" xfId="0" applyFont="1" applyFill="1" applyBorder="1"/>
    <xf numFmtId="0" fontId="3" fillId="21" borderId="26" xfId="0" applyFont="1" applyFill="1" applyBorder="1"/>
    <xf numFmtId="0" fontId="3" fillId="21" borderId="27" xfId="0" applyFont="1" applyFill="1" applyBorder="1"/>
    <xf numFmtId="0" fontId="3" fillId="21" borderId="28" xfId="0" applyFont="1" applyFill="1" applyBorder="1"/>
    <xf numFmtId="0" fontId="5" fillId="23" borderId="29" xfId="0" applyFont="1" applyFill="1" applyBorder="1"/>
    <xf numFmtId="0" fontId="3" fillId="20" borderId="33" xfId="0" applyFont="1" applyFill="1" applyBorder="1"/>
    <xf numFmtId="0" fontId="0" fillId="24" borderId="34" xfId="0" applyFill="1" applyBorder="1"/>
    <xf numFmtId="0" fontId="3" fillId="20" borderId="34" xfId="0" applyFont="1" applyFill="1" applyBorder="1"/>
    <xf numFmtId="0" fontId="0" fillId="24" borderId="35" xfId="0" applyFill="1" applyBorder="1"/>
    <xf numFmtId="0" fontId="3" fillId="20" borderId="36" xfId="0" applyFont="1" applyFill="1" applyBorder="1"/>
    <xf numFmtId="0" fontId="3" fillId="20" borderId="37" xfId="0" applyFont="1" applyFill="1" applyBorder="1"/>
    <xf numFmtId="0" fontId="3" fillId="20" borderId="38" xfId="0" applyFont="1" applyFill="1" applyBorder="1"/>
    <xf numFmtId="0" fontId="0" fillId="23" borderId="29" xfId="0" applyFill="1" applyBorder="1"/>
    <xf numFmtId="0" fontId="8" fillId="21" borderId="39" xfId="0" applyFont="1" applyFill="1" applyBorder="1" applyAlignment="1">
      <alignment horizontal="center" vertical="center" wrapText="1"/>
    </xf>
    <xf numFmtId="0" fontId="8" fillId="21" borderId="40" xfId="0" applyFont="1" applyFill="1" applyBorder="1" applyAlignment="1">
      <alignment horizontal="center" vertical="center" wrapText="1"/>
    </xf>
    <xf numFmtId="0" fontId="8" fillId="21" borderId="41" xfId="0" applyFont="1" applyFill="1" applyBorder="1" applyAlignment="1">
      <alignment horizontal="center" vertical="center" wrapText="1"/>
    </xf>
    <xf numFmtId="0" fontId="7" fillId="21" borderId="42" xfId="0" applyFont="1" applyFill="1" applyBorder="1" applyAlignment="1">
      <alignment vertical="center"/>
    </xf>
    <xf numFmtId="0" fontId="8" fillId="21" borderId="8" xfId="0" applyFont="1" applyFill="1" applyBorder="1" applyAlignment="1">
      <alignment horizontal="center" vertical="center"/>
    </xf>
    <xf numFmtId="0" fontId="8" fillId="21" borderId="43" xfId="0" applyFont="1" applyFill="1" applyBorder="1" applyAlignment="1">
      <alignment horizontal="center" vertical="center"/>
    </xf>
    <xf numFmtId="0" fontId="5" fillId="23" borderId="29" xfId="0" applyFont="1" applyFill="1" applyBorder="1" applyAlignment="1">
      <alignment vertical="top"/>
    </xf>
    <xf numFmtId="0" fontId="5" fillId="0" borderId="25" xfId="0" applyFont="1" applyBorder="1" applyAlignment="1">
      <alignment horizontal="center" vertical="center"/>
    </xf>
    <xf numFmtId="0" fontId="3" fillId="0" borderId="44" xfId="0" applyFont="1" applyBorder="1" applyAlignment="1">
      <alignment vertical="center"/>
    </xf>
    <xf numFmtId="0" fontId="3" fillId="0" borderId="45" xfId="0" applyFont="1" applyBorder="1" applyAlignment="1">
      <alignment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3" fillId="0" borderId="0" xfId="0" applyFont="1"/>
    <xf numFmtId="0" fontId="3" fillId="20" borderId="35" xfId="0" applyFont="1" applyFill="1" applyBorder="1"/>
    <xf numFmtId="0" fontId="0" fillId="0" borderId="29" xfId="0" applyBorder="1"/>
    <xf numFmtId="0" fontId="8" fillId="21" borderId="48" xfId="0" applyFont="1" applyFill="1" applyBorder="1" applyAlignment="1">
      <alignment horizontal="center" vertical="center"/>
    </xf>
    <xf numFmtId="0" fontId="8" fillId="23" borderId="0" xfId="0" applyFont="1" applyFill="1" applyAlignment="1">
      <alignment horizontal="center" vertical="center"/>
    </xf>
    <xf numFmtId="0" fontId="7" fillId="0" borderId="25" xfId="0" applyFont="1" applyBorder="1" applyAlignment="1">
      <alignment horizontal="center" vertical="center"/>
    </xf>
    <xf numFmtId="0" fontId="5" fillId="0" borderId="25" xfId="0" applyFont="1" applyBorder="1" applyAlignment="1">
      <alignment horizontal="center" vertical="top" wrapText="1"/>
    </xf>
    <xf numFmtId="0" fontId="0" fillId="0" borderId="30" xfId="0" applyBorder="1"/>
    <xf numFmtId="0" fontId="0" fillId="0" borderId="31" xfId="0" applyBorder="1"/>
    <xf numFmtId="0" fontId="5" fillId="0" borderId="31" xfId="0" applyFont="1" applyBorder="1" applyAlignment="1">
      <alignment vertical="top" wrapText="1"/>
    </xf>
    <xf numFmtId="0" fontId="0" fillId="0" borderId="32" xfId="0" applyBorder="1"/>
    <xf numFmtId="0" fontId="0" fillId="0" borderId="0" xfId="0" applyProtection="1">
      <protection locked="0"/>
    </xf>
    <xf numFmtId="0" fontId="3" fillId="18" borderId="35" xfId="0" applyFont="1" applyFill="1" applyBorder="1" applyProtection="1">
      <protection locked="0"/>
    </xf>
    <xf numFmtId="0" fontId="3" fillId="21" borderId="35" xfId="0" applyFont="1" applyFill="1" applyBorder="1" applyAlignment="1" applyProtection="1">
      <alignment vertical="top" wrapText="1"/>
      <protection locked="0"/>
    </xf>
    <xf numFmtId="0" fontId="7" fillId="0" borderId="49"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50" xfId="0" applyFont="1" applyBorder="1" applyAlignment="1" applyProtection="1">
      <alignment horizontal="left" vertical="top" wrapText="1"/>
      <protection locked="0"/>
    </xf>
    <xf numFmtId="0" fontId="3" fillId="18" borderId="11" xfId="0" applyFont="1" applyFill="1" applyBorder="1" applyProtection="1">
      <protection locked="0"/>
    </xf>
    <xf numFmtId="0" fontId="3" fillId="21" borderId="25" xfId="0" applyFont="1" applyFill="1" applyBorder="1" applyAlignment="1" applyProtection="1">
      <alignment vertical="top" wrapText="1"/>
      <protection locked="0"/>
    </xf>
    <xf numFmtId="0" fontId="7" fillId="0" borderId="47" xfId="0" applyFont="1" applyBorder="1" applyAlignment="1" applyProtection="1">
      <alignment horizontal="left" vertical="top" wrapText="1"/>
      <protection locked="0"/>
    </xf>
    <xf numFmtId="0" fontId="7" fillId="23" borderId="33" xfId="0" applyFont="1" applyFill="1" applyBorder="1"/>
    <xf numFmtId="0" fontId="7" fillId="0" borderId="34" xfId="0" applyFont="1" applyBorder="1"/>
    <xf numFmtId="0" fontId="7" fillId="0" borderId="25" xfId="0" applyFont="1" applyBorder="1" applyAlignment="1">
      <alignment horizontal="center" vertical="top" wrapText="1"/>
    </xf>
    <xf numFmtId="0" fontId="7" fillId="0" borderId="25" xfId="37" applyBorder="1" applyAlignment="1">
      <alignment horizontal="center" vertical="top"/>
    </xf>
    <xf numFmtId="2" fontId="3" fillId="0" borderId="35" xfId="0" applyNumberFormat="1" applyFont="1" applyBorder="1" applyAlignment="1">
      <alignment horizontal="center"/>
    </xf>
    <xf numFmtId="166" fontId="0" fillId="0" borderId="50" xfId="0" applyNumberFormat="1" applyBorder="1" applyAlignment="1">
      <alignment horizontal="left" vertical="top"/>
    </xf>
    <xf numFmtId="14" fontId="0" fillId="0" borderId="50" xfId="0" applyNumberFormat="1" applyBorder="1" applyAlignment="1">
      <alignment horizontal="left" vertical="top"/>
    </xf>
    <xf numFmtId="0" fontId="7" fillId="0" borderId="51" xfId="37" applyBorder="1" applyAlignment="1">
      <alignment wrapText="1"/>
    </xf>
    <xf numFmtId="0" fontId="7" fillId="0" borderId="51" xfId="37" applyBorder="1" applyAlignment="1">
      <alignment horizontal="left"/>
    </xf>
    <xf numFmtId="166" fontId="0" fillId="0" borderId="25" xfId="0" applyNumberFormat="1" applyBorder="1" applyAlignment="1">
      <alignment horizontal="left" vertical="top"/>
    </xf>
    <xf numFmtId="14" fontId="0" fillId="0" borderId="25" xfId="0" applyNumberFormat="1" applyBorder="1" applyAlignment="1">
      <alignment horizontal="left" vertical="top"/>
    </xf>
    <xf numFmtId="0" fontId="7" fillId="0" borderId="25" xfId="37" applyBorder="1" applyAlignment="1">
      <alignment horizontal="left"/>
    </xf>
    <xf numFmtId="0" fontId="26" fillId="0" borderId="25" xfId="0" applyFont="1" applyBorder="1" applyAlignment="1">
      <alignment horizontal="center" vertical="center"/>
    </xf>
    <xf numFmtId="0" fontId="26" fillId="0" borderId="25" xfId="0" applyFont="1" applyBorder="1" applyAlignment="1">
      <alignment horizontal="center" vertical="center" wrapText="1"/>
    </xf>
    <xf numFmtId="9" fontId="26" fillId="0" borderId="25" xfId="0" applyNumberFormat="1" applyFont="1" applyBorder="1" applyAlignment="1">
      <alignment horizontal="center" vertical="center"/>
    </xf>
    <xf numFmtId="0" fontId="0" fillId="0" borderId="23" xfId="0" applyBorder="1" applyAlignment="1">
      <alignment horizontal="left"/>
    </xf>
    <xf numFmtId="0" fontId="3" fillId="18" borderId="21" xfId="0" applyFont="1" applyFill="1" applyBorder="1" applyAlignment="1">
      <alignment horizontal="left" vertical="center"/>
    </xf>
    <xf numFmtId="0" fontId="0" fillId="21" borderId="21" xfId="0" applyFill="1" applyBorder="1" applyAlignment="1">
      <alignment horizontal="left" vertical="center"/>
    </xf>
    <xf numFmtId="0" fontId="3" fillId="18" borderId="0" xfId="0" applyFont="1" applyFill="1" applyProtection="1">
      <protection locked="0"/>
    </xf>
    <xf numFmtId="0" fontId="3" fillId="23" borderId="12" xfId="0" applyFont="1" applyFill="1" applyBorder="1" applyAlignment="1">
      <alignment vertical="center"/>
    </xf>
    <xf numFmtId="0" fontId="3" fillId="23" borderId="10" xfId="0" applyFont="1" applyFill="1" applyBorder="1" applyAlignment="1">
      <alignment horizontal="left" vertical="center"/>
    </xf>
    <xf numFmtId="0" fontId="3" fillId="0" borderId="10" xfId="0" applyFont="1" applyBorder="1" applyAlignment="1">
      <alignment horizontal="left" vertical="center"/>
    </xf>
    <xf numFmtId="0" fontId="1" fillId="23" borderId="0" xfId="0" applyFont="1" applyFill="1"/>
    <xf numFmtId="0" fontId="26" fillId="0" borderId="25" xfId="0" applyFont="1" applyBorder="1" applyAlignment="1">
      <alignment horizontal="center"/>
    </xf>
    <xf numFmtId="0" fontId="32" fillId="23" borderId="0" xfId="0" applyFont="1" applyFill="1"/>
    <xf numFmtId="0" fontId="33" fillId="23" borderId="0" xfId="0" applyFont="1" applyFill="1"/>
    <xf numFmtId="0" fontId="0" fillId="23" borderId="0" xfId="0" applyFill="1"/>
    <xf numFmtId="0" fontId="7" fillId="0" borderId="25" xfId="0" applyFont="1" applyBorder="1" applyAlignment="1">
      <alignment wrapText="1"/>
    </xf>
    <xf numFmtId="0" fontId="3" fillId="21" borderId="13" xfId="0" applyFont="1" applyFill="1" applyBorder="1" applyAlignment="1">
      <alignment vertical="center"/>
    </xf>
    <xf numFmtId="0" fontId="3" fillId="21" borderId="14" xfId="0" applyFont="1" applyFill="1" applyBorder="1" applyAlignment="1">
      <alignment vertical="center"/>
    </xf>
    <xf numFmtId="0" fontId="3" fillId="21" borderId="15" xfId="0" applyFont="1" applyFill="1" applyBorder="1" applyAlignment="1">
      <alignment vertical="center"/>
    </xf>
    <xf numFmtId="0" fontId="7" fillId="0" borderId="26" xfId="0" applyFont="1" applyBorder="1" applyAlignment="1">
      <alignment vertical="top"/>
    </xf>
    <xf numFmtId="0" fontId="29" fillId="0" borderId="27" xfId="0" applyFont="1" applyBorder="1" applyAlignment="1">
      <alignment vertical="top"/>
    </xf>
    <xf numFmtId="0" fontId="29" fillId="0" borderId="28" xfId="0" applyFont="1" applyBorder="1" applyAlignment="1">
      <alignment vertical="top"/>
    </xf>
    <xf numFmtId="0" fontId="7" fillId="0" borderId="29" xfId="0" applyFont="1" applyBorder="1" applyAlignment="1">
      <alignment vertical="top"/>
    </xf>
    <xf numFmtId="0" fontId="29" fillId="0" borderId="23" xfId="0" applyFont="1" applyBorder="1" applyAlignment="1">
      <alignment vertical="top"/>
    </xf>
    <xf numFmtId="0" fontId="7" fillId="0" borderId="23" xfId="0" applyFont="1" applyBorder="1" applyAlignment="1">
      <alignment vertical="top"/>
    </xf>
    <xf numFmtId="0" fontId="7" fillId="0" borderId="30" xfId="0" applyFont="1" applyBorder="1" applyAlignment="1">
      <alignment vertical="top"/>
    </xf>
    <xf numFmtId="0" fontId="34" fillId="0" borderId="31" xfId="0" applyFont="1" applyBorder="1" applyAlignment="1">
      <alignment vertical="top"/>
    </xf>
    <xf numFmtId="0" fontId="34" fillId="0" borderId="32" xfId="0" applyFont="1" applyBorder="1" applyAlignment="1">
      <alignment vertical="top"/>
    </xf>
    <xf numFmtId="0" fontId="7" fillId="0" borderId="25" xfId="0" applyFont="1" applyBorder="1" applyAlignment="1" applyProtection="1">
      <alignment vertical="top" wrapText="1"/>
      <protection locked="0"/>
    </xf>
    <xf numFmtId="0" fontId="7" fillId="0" borderId="25" xfId="0" applyFont="1" applyBorder="1" applyAlignment="1" applyProtection="1">
      <alignment horizontal="left" vertical="top" wrapText="1"/>
      <protection locked="0"/>
    </xf>
    <xf numFmtId="0" fontId="5" fillId="23" borderId="8" xfId="37" applyFont="1" applyFill="1" applyBorder="1" applyAlignment="1" applyProtection="1">
      <alignment vertical="top" wrapText="1"/>
      <protection locked="0"/>
    </xf>
    <xf numFmtId="0" fontId="5" fillId="23" borderId="25" xfId="37" applyFont="1" applyFill="1" applyBorder="1" applyAlignment="1" applyProtection="1">
      <alignment vertical="top" wrapText="1"/>
      <protection locked="0"/>
    </xf>
    <xf numFmtId="166" fontId="0" fillId="0" borderId="25" xfId="0" applyNumberFormat="1" applyBorder="1" applyAlignment="1">
      <alignment horizontal="left" vertical="top" wrapText="1"/>
    </xf>
    <xf numFmtId="14" fontId="0" fillId="0" borderId="25" xfId="0" applyNumberFormat="1" applyBorder="1" applyAlignment="1">
      <alignment horizontal="left" vertical="top" wrapText="1"/>
    </xf>
    <xf numFmtId="0" fontId="7" fillId="0" borderId="25" xfId="0" applyFont="1" applyBorder="1" applyAlignment="1">
      <alignment horizontal="left" vertical="top" wrapText="1"/>
    </xf>
    <xf numFmtId="0" fontId="7" fillId="23" borderId="0" xfId="38" applyFill="1"/>
    <xf numFmtId="0" fontId="7" fillId="0" borderId="0" xfId="38"/>
    <xf numFmtId="0" fontId="7" fillId="0" borderId="43" xfId="0" applyFont="1" applyBorder="1" applyAlignment="1" applyProtection="1">
      <alignment horizontal="left" vertical="top" wrapText="1"/>
      <protection locked="0"/>
    </xf>
    <xf numFmtId="14" fontId="7" fillId="0" borderId="43" xfId="0" quotePrefix="1" applyNumberFormat="1" applyFont="1" applyBorder="1" applyAlignment="1" applyProtection="1">
      <alignment horizontal="left" vertical="top" wrapText="1"/>
      <protection locked="0"/>
    </xf>
    <xf numFmtId="164" fontId="7" fillId="0" borderId="43" xfId="0" applyNumberFormat="1" applyFont="1" applyBorder="1" applyAlignment="1" applyProtection="1">
      <alignment horizontal="left" vertical="top" wrapText="1"/>
      <protection locked="0"/>
    </xf>
    <xf numFmtId="0" fontId="30" fillId="0" borderId="21" xfId="0" applyFont="1" applyBorder="1" applyAlignment="1" applyProtection="1">
      <alignment horizontal="left" vertical="top" wrapText="1"/>
      <protection locked="0"/>
    </xf>
    <xf numFmtId="165" fontId="30" fillId="0" borderId="21" xfId="0" applyNumberFormat="1" applyFont="1" applyBorder="1" applyAlignment="1" applyProtection="1">
      <alignment horizontal="left" vertical="top" wrapText="1"/>
      <protection locked="0"/>
    </xf>
    <xf numFmtId="0" fontId="35" fillId="0" borderId="25" xfId="37" applyFont="1" applyBorder="1" applyAlignment="1" applyProtection="1">
      <alignment horizontal="left" vertical="top" wrapText="1"/>
      <protection locked="0"/>
    </xf>
    <xf numFmtId="0" fontId="35" fillId="0" borderId="25" xfId="0" applyFont="1" applyBorder="1" applyAlignment="1" applyProtection="1">
      <alignment horizontal="left" vertical="top" wrapText="1"/>
      <protection locked="0"/>
    </xf>
    <xf numFmtId="0" fontId="35" fillId="23" borderId="8" xfId="37" applyFont="1" applyFill="1" applyBorder="1" applyAlignment="1" applyProtection="1">
      <alignment horizontal="left" vertical="top" wrapText="1"/>
      <protection locked="0"/>
    </xf>
    <xf numFmtId="166" fontId="7" fillId="0" borderId="25" xfId="37" applyNumberFormat="1" applyBorder="1" applyAlignment="1">
      <alignment horizontal="left" vertical="top" wrapText="1"/>
    </xf>
    <xf numFmtId="14" fontId="7" fillId="0" borderId="25" xfId="37" applyNumberFormat="1" applyBorder="1" applyAlignment="1">
      <alignment horizontal="left" vertical="top" wrapText="1"/>
    </xf>
    <xf numFmtId="0" fontId="7" fillId="0" borderId="25" xfId="37" applyBorder="1" applyAlignment="1">
      <alignment horizontal="left" vertical="top"/>
    </xf>
    <xf numFmtId="0" fontId="28" fillId="25" borderId="25" xfId="0" applyFont="1" applyFill="1" applyBorder="1" applyAlignment="1">
      <alignment wrapText="1"/>
    </xf>
    <xf numFmtId="0" fontId="36" fillId="23" borderId="25" xfId="0" applyFont="1" applyFill="1" applyBorder="1" applyAlignment="1">
      <alignment horizontal="left" vertical="center" wrapText="1"/>
    </xf>
    <xf numFmtId="0" fontId="36" fillId="23" borderId="25" xfId="0" applyFont="1" applyFill="1" applyBorder="1" applyAlignment="1">
      <alignment horizontal="center" wrapText="1"/>
    </xf>
    <xf numFmtId="0" fontId="35" fillId="0" borderId="25" xfId="40" applyFont="1" applyBorder="1" applyAlignment="1">
      <alignment horizontal="left" vertical="top" wrapText="1"/>
    </xf>
    <xf numFmtId="0" fontId="35" fillId="0" borderId="8" xfId="37" applyFont="1" applyBorder="1" applyAlignment="1" applyProtection="1">
      <alignment horizontal="left" vertical="top" wrapText="1"/>
      <protection locked="0"/>
    </xf>
    <xf numFmtId="0" fontId="7" fillId="0" borderId="8" xfId="0" applyFont="1" applyBorder="1" applyAlignment="1" applyProtection="1">
      <alignment vertical="top" wrapText="1"/>
      <protection locked="0"/>
    </xf>
    <xf numFmtId="0" fontId="7" fillId="0" borderId="25" xfId="0" applyFont="1" applyBorder="1" applyAlignment="1">
      <alignment vertical="top" wrapText="1"/>
    </xf>
    <xf numFmtId="0" fontId="7" fillId="0" borderId="25" xfId="37" applyBorder="1" applyAlignment="1">
      <alignment horizontal="left" vertical="top" wrapText="1"/>
    </xf>
    <xf numFmtId="0" fontId="0" fillId="0" borderId="8" xfId="0" applyBorder="1" applyAlignment="1" applyProtection="1">
      <alignment horizontal="left" vertical="top" wrapText="1"/>
      <protection locked="0"/>
    </xf>
    <xf numFmtId="0" fontId="7" fillId="0" borderId="25" xfId="37" applyBorder="1" applyAlignment="1">
      <alignment vertical="top" wrapText="1"/>
    </xf>
    <xf numFmtId="0" fontId="7" fillId="0" borderId="25" xfId="37" applyBorder="1" applyAlignment="1" applyProtection="1">
      <alignment vertical="top" wrapText="1"/>
      <protection locked="0"/>
    </xf>
    <xf numFmtId="0" fontId="0" fillId="0" borderId="25" xfId="37" applyFont="1" applyBorder="1" applyAlignment="1">
      <alignment horizontal="left" vertical="top" wrapText="1"/>
    </xf>
    <xf numFmtId="0" fontId="0" fillId="0" borderId="25" xfId="37" applyFont="1" applyBorder="1" applyAlignment="1">
      <alignment vertical="top" wrapText="1"/>
    </xf>
    <xf numFmtId="0" fontId="35" fillId="0" borderId="16" xfId="37" applyFont="1" applyBorder="1" applyAlignment="1" applyProtection="1">
      <alignment horizontal="left" vertical="top" wrapText="1"/>
      <protection locked="0"/>
    </xf>
    <xf numFmtId="0" fontId="7" fillId="23" borderId="25" xfId="37" applyFill="1" applyBorder="1" applyAlignment="1" applyProtection="1">
      <alignment vertical="top" wrapText="1"/>
      <protection locked="0"/>
    </xf>
    <xf numFmtId="0" fontId="30" fillId="0" borderId="25" xfId="0" applyFont="1" applyBorder="1" applyAlignment="1">
      <alignment vertical="top" wrapText="1"/>
    </xf>
    <xf numFmtId="0" fontId="0" fillId="0" borderId="25" xfId="0" applyBorder="1" applyAlignment="1" applyProtection="1">
      <alignment vertical="top" wrapText="1"/>
      <protection locked="0"/>
    </xf>
    <xf numFmtId="0" fontId="36" fillId="0" borderId="25" xfId="0" applyFont="1" applyBorder="1" applyAlignment="1">
      <alignment horizontal="left" vertical="top" wrapText="1"/>
    </xf>
    <xf numFmtId="0" fontId="6" fillId="20" borderId="0" xfId="0" applyFont="1" applyFill="1"/>
    <xf numFmtId="0" fontId="7" fillId="0" borderId="26" xfId="0" applyFont="1" applyBorder="1" applyAlignment="1">
      <alignment horizontal="left" vertical="top" wrapText="1"/>
    </xf>
    <xf numFmtId="0" fontId="7" fillId="0" borderId="27" xfId="0" applyFont="1" applyBorder="1" applyAlignment="1">
      <alignment horizontal="left" vertical="top" wrapText="1"/>
    </xf>
    <xf numFmtId="0" fontId="7" fillId="0" borderId="28" xfId="0" applyFont="1" applyBorder="1" applyAlignment="1">
      <alignment horizontal="left" vertical="top" wrapText="1"/>
    </xf>
    <xf numFmtId="0" fontId="7" fillId="0" borderId="29" xfId="0" applyFont="1" applyBorder="1" applyAlignment="1">
      <alignment horizontal="left" vertical="top" wrapText="1"/>
    </xf>
    <xf numFmtId="0" fontId="7" fillId="0" borderId="0" xfId="0" applyFont="1" applyAlignment="1">
      <alignment horizontal="left" vertical="top" wrapText="1"/>
    </xf>
    <xf numFmtId="0" fontId="7" fillId="0" borderId="23" xfId="0" applyFont="1" applyBorder="1" applyAlignment="1">
      <alignment horizontal="left" vertical="top" wrapText="1"/>
    </xf>
    <xf numFmtId="0" fontId="7" fillId="0" borderId="30" xfId="0" applyFont="1" applyBorder="1" applyAlignment="1">
      <alignment horizontal="left"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cellXfs>
  <cellStyles count="46">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2 2" xfId="38" xr:uid="{00000000-0005-0000-0000-000026000000}"/>
    <cellStyle name="Normal 3" xfId="39" xr:uid="{00000000-0005-0000-0000-000027000000}"/>
    <cellStyle name="Normal 4" xfId="40" xr:uid="{00000000-0005-0000-0000-000028000000}"/>
    <cellStyle name="Note 2" xfId="41" xr:uid="{00000000-0005-0000-0000-000029000000}"/>
    <cellStyle name="Output 2" xfId="42" xr:uid="{00000000-0005-0000-0000-00002A000000}"/>
    <cellStyle name="Title 2" xfId="43" xr:uid="{00000000-0005-0000-0000-00002B000000}"/>
    <cellStyle name="Total 2" xfId="44" xr:uid="{00000000-0005-0000-0000-00002C000000}"/>
    <cellStyle name="Warning Text 2" xfId="45" xr:uid="{00000000-0005-0000-0000-00002D000000}"/>
  </cellStyles>
  <dxfs count="27">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8696325</xdr:colOff>
      <xdr:row>0</xdr:row>
      <xdr:rowOff>114300</xdr:rowOff>
    </xdr:from>
    <xdr:to>
      <xdr:col>3</xdr:col>
      <xdr:colOff>0</xdr:colOff>
      <xdr:row>6</xdr:row>
      <xdr:rowOff>95250</xdr:rowOff>
    </xdr:to>
    <xdr:pic>
      <xdr:nvPicPr>
        <xdr:cNvPr id="1253" name="Picture 1" descr="The official logo of the IRS">
          <a:extLst>
            <a:ext uri="{FF2B5EF4-FFF2-40B4-BE49-F238E27FC236}">
              <a16:creationId xmlns:a16="http://schemas.microsoft.com/office/drawing/2014/main" id="{44EC4FAB-0D1B-44FA-B4A6-2C888739E1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0" y="114300"/>
          <a:ext cx="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5653087</xdr:colOff>
      <xdr:row>0</xdr:row>
      <xdr:rowOff>26987</xdr:rowOff>
    </xdr:from>
    <xdr:to>
      <xdr:col>2</xdr:col>
      <xdr:colOff>6848773</xdr:colOff>
      <xdr:row>6</xdr:row>
      <xdr:rowOff>109216</xdr:rowOff>
    </xdr:to>
    <xdr:pic>
      <xdr:nvPicPr>
        <xdr:cNvPr id="3" name="Picture 2" descr="The official logo of the IRS" title="IRS Logo">
          <a:extLst>
            <a:ext uri="{FF2B5EF4-FFF2-40B4-BE49-F238E27FC236}">
              <a16:creationId xmlns:a16="http://schemas.microsoft.com/office/drawing/2014/main" id="{5581CC4F-1B66-47E3-A827-F33A92E6B284}"/>
            </a:ext>
          </a:extLst>
        </xdr:cNvPr>
        <xdr:cNvPicPr/>
      </xdr:nvPicPr>
      <xdr:blipFill>
        <a:blip xmlns:r="http://schemas.openxmlformats.org/officeDocument/2006/relationships" r:embed="rId1"/>
        <a:srcRect/>
        <a:stretch>
          <a:fillRect/>
        </a:stretch>
      </xdr:blipFill>
      <xdr:spPr bwMode="auto">
        <a:xfrm>
          <a:off x="7167562" y="23812"/>
          <a:ext cx="1186815" cy="11569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tabSelected="1" zoomScale="80" zoomScaleNormal="80" workbookViewId="0">
      <selection activeCell="A5" sqref="A5"/>
    </sheetView>
  </sheetViews>
  <sheetFormatPr defaultColWidth="11.453125" defaultRowHeight="12.5" x14ac:dyDescent="0.25"/>
  <cols>
    <col min="1" max="2" width="11.453125" customWidth="1"/>
    <col min="3" max="3" width="105.7265625" customWidth="1"/>
  </cols>
  <sheetData>
    <row r="1" spans="1:3" ht="15.5" x14ac:dyDescent="0.35">
      <c r="A1" s="64" t="s">
        <v>0</v>
      </c>
      <c r="B1" s="22"/>
      <c r="C1" s="78"/>
    </row>
    <row r="2" spans="1:3" ht="15.5" x14ac:dyDescent="0.35">
      <c r="A2" s="65" t="s">
        <v>1</v>
      </c>
      <c r="B2" s="23"/>
      <c r="C2" s="79"/>
    </row>
    <row r="3" spans="1:3" x14ac:dyDescent="0.25">
      <c r="A3" s="66"/>
      <c r="B3" s="24"/>
      <c r="C3" s="80"/>
    </row>
    <row r="4" spans="1:3" x14ac:dyDescent="0.25">
      <c r="A4" s="66" t="s">
        <v>2</v>
      </c>
      <c r="B4" s="24"/>
      <c r="C4" s="80"/>
    </row>
    <row r="5" spans="1:3" x14ac:dyDescent="0.25">
      <c r="A5" s="66" t="s">
        <v>1763</v>
      </c>
      <c r="B5" s="24"/>
      <c r="C5" s="80"/>
    </row>
    <row r="6" spans="1:3" x14ac:dyDescent="0.25">
      <c r="A6" s="66" t="s">
        <v>3</v>
      </c>
      <c r="B6" s="24"/>
      <c r="C6" s="80"/>
    </row>
    <row r="7" spans="1:3" x14ac:dyDescent="0.25">
      <c r="A7" s="25"/>
      <c r="B7" s="26"/>
      <c r="C7" s="81"/>
    </row>
    <row r="8" spans="1:3" ht="18" customHeight="1" x14ac:dyDescent="0.25">
      <c r="A8" s="27" t="s">
        <v>4</v>
      </c>
      <c r="B8" s="28"/>
      <c r="C8" s="82"/>
    </row>
    <row r="9" spans="1:3" ht="12.75" customHeight="1" x14ac:dyDescent="0.25">
      <c r="A9" s="29" t="s">
        <v>5</v>
      </c>
      <c r="B9" s="30"/>
      <c r="C9" s="83"/>
    </row>
    <row r="10" spans="1:3" x14ac:dyDescent="0.25">
      <c r="A10" s="29" t="s">
        <v>6</v>
      </c>
      <c r="B10" s="30"/>
      <c r="C10" s="83"/>
    </row>
    <row r="11" spans="1:3" x14ac:dyDescent="0.25">
      <c r="A11" s="29" t="s">
        <v>7</v>
      </c>
      <c r="B11" s="30"/>
      <c r="C11" s="83"/>
    </row>
    <row r="12" spans="1:3" x14ac:dyDescent="0.25">
      <c r="A12" s="29" t="s">
        <v>8</v>
      </c>
      <c r="B12" s="30"/>
      <c r="C12" s="83"/>
    </row>
    <row r="13" spans="1:3" x14ac:dyDescent="0.25">
      <c r="A13" s="29" t="s">
        <v>9</v>
      </c>
      <c r="B13" s="30"/>
      <c r="C13" s="83"/>
    </row>
    <row r="14" spans="1:3" x14ac:dyDescent="0.25">
      <c r="A14" s="31"/>
      <c r="B14" s="32"/>
      <c r="C14" s="84"/>
    </row>
    <row r="15" spans="1:3" x14ac:dyDescent="0.25">
      <c r="C15" s="85"/>
    </row>
    <row r="16" spans="1:3" ht="13" x14ac:dyDescent="0.25">
      <c r="A16" s="33" t="s">
        <v>10</v>
      </c>
      <c r="B16" s="34"/>
      <c r="C16" s="86"/>
    </row>
    <row r="17" spans="1:3" ht="13" x14ac:dyDescent="0.25">
      <c r="A17" s="166" t="s">
        <v>11</v>
      </c>
      <c r="B17" s="165"/>
      <c r="C17" s="195"/>
    </row>
    <row r="18" spans="1:3" ht="13" x14ac:dyDescent="0.25">
      <c r="A18" s="166" t="s">
        <v>12</v>
      </c>
      <c r="B18" s="165"/>
      <c r="C18" s="195"/>
    </row>
    <row r="19" spans="1:3" ht="13" x14ac:dyDescent="0.25">
      <c r="A19" s="166" t="s">
        <v>13</v>
      </c>
      <c r="B19" s="165"/>
      <c r="C19" s="195"/>
    </row>
    <row r="20" spans="1:3" ht="13" x14ac:dyDescent="0.25">
      <c r="A20" s="166" t="s">
        <v>14</v>
      </c>
      <c r="B20" s="165"/>
      <c r="C20" s="196"/>
    </row>
    <row r="21" spans="1:3" ht="13" x14ac:dyDescent="0.25">
      <c r="A21" s="166" t="s">
        <v>15</v>
      </c>
      <c r="B21" s="165"/>
      <c r="C21" s="197"/>
    </row>
    <row r="22" spans="1:3" ht="13" x14ac:dyDescent="0.25">
      <c r="A22" s="166" t="s">
        <v>16</v>
      </c>
      <c r="B22" s="165"/>
      <c r="C22" s="195"/>
    </row>
    <row r="23" spans="1:3" ht="13" x14ac:dyDescent="0.25">
      <c r="A23" s="166" t="s">
        <v>17</v>
      </c>
      <c r="B23" s="165"/>
      <c r="C23" s="195"/>
    </row>
    <row r="24" spans="1:3" ht="13" x14ac:dyDescent="0.25">
      <c r="A24" s="166" t="s">
        <v>18</v>
      </c>
      <c r="B24" s="165"/>
      <c r="C24" s="195"/>
    </row>
    <row r="25" spans="1:3" s="36" customFormat="1" ht="13" x14ac:dyDescent="0.25">
      <c r="A25" s="166" t="s">
        <v>19</v>
      </c>
      <c r="B25" s="165"/>
      <c r="C25" s="195"/>
    </row>
    <row r="26" spans="1:3" s="36" customFormat="1" ht="13" x14ac:dyDescent="0.25">
      <c r="A26" s="167" t="s">
        <v>20</v>
      </c>
      <c r="B26" s="165"/>
      <c r="C26" s="195"/>
    </row>
    <row r="27" spans="1:3" s="36" customFormat="1" ht="13" x14ac:dyDescent="0.25">
      <c r="A27" s="167" t="s">
        <v>21</v>
      </c>
      <c r="B27" s="165"/>
      <c r="C27" s="195"/>
    </row>
    <row r="28" spans="1:3" x14ac:dyDescent="0.25">
      <c r="C28" s="161"/>
    </row>
    <row r="29" spans="1:3" ht="13" x14ac:dyDescent="0.25">
      <c r="A29" s="33" t="s">
        <v>22</v>
      </c>
      <c r="B29" s="34"/>
      <c r="C29" s="162"/>
    </row>
    <row r="30" spans="1:3" x14ac:dyDescent="0.25">
      <c r="A30" s="37"/>
      <c r="B30" s="38"/>
      <c r="C30" s="163"/>
    </row>
    <row r="31" spans="1:3" ht="13" x14ac:dyDescent="0.25">
      <c r="A31" s="35" t="s">
        <v>23</v>
      </c>
      <c r="B31" s="39"/>
      <c r="C31" s="198"/>
    </row>
    <row r="32" spans="1:3" ht="13" x14ac:dyDescent="0.25">
      <c r="A32" s="35" t="s">
        <v>24</v>
      </c>
      <c r="B32" s="39"/>
      <c r="C32" s="198"/>
    </row>
    <row r="33" spans="1:3" ht="12.75" customHeight="1" x14ac:dyDescent="0.25">
      <c r="A33" s="35" t="s">
        <v>25</v>
      </c>
      <c r="B33" s="39"/>
      <c r="C33" s="198"/>
    </row>
    <row r="34" spans="1:3" ht="12.75" customHeight="1" x14ac:dyDescent="0.25">
      <c r="A34" s="35" t="s">
        <v>26</v>
      </c>
      <c r="B34" s="40"/>
      <c r="C34" s="199"/>
    </row>
    <row r="35" spans="1:3" ht="13" x14ac:dyDescent="0.25">
      <c r="A35" s="35" t="s">
        <v>27</v>
      </c>
      <c r="B35" s="39"/>
      <c r="C35" s="198"/>
    </row>
    <row r="36" spans="1:3" x14ac:dyDescent="0.25">
      <c r="A36" s="37"/>
      <c r="B36" s="38"/>
      <c r="C36" s="163"/>
    </row>
    <row r="37" spans="1:3" ht="13" x14ac:dyDescent="0.25">
      <c r="A37" s="35" t="s">
        <v>23</v>
      </c>
      <c r="B37" s="39"/>
      <c r="C37" s="198"/>
    </row>
    <row r="38" spans="1:3" ht="13" x14ac:dyDescent="0.25">
      <c r="A38" s="35" t="s">
        <v>24</v>
      </c>
      <c r="B38" s="39"/>
      <c r="C38" s="198"/>
    </row>
    <row r="39" spans="1:3" ht="13" x14ac:dyDescent="0.25">
      <c r="A39" s="35" t="s">
        <v>25</v>
      </c>
      <c r="B39" s="39"/>
      <c r="C39" s="198"/>
    </row>
    <row r="40" spans="1:3" ht="13" x14ac:dyDescent="0.25">
      <c r="A40" s="35" t="s">
        <v>26</v>
      </c>
      <c r="B40" s="40"/>
      <c r="C40" s="199"/>
    </row>
    <row r="41" spans="1:3" ht="13" x14ac:dyDescent="0.25">
      <c r="A41" s="35" t="s">
        <v>27</v>
      </c>
      <c r="B41" s="39"/>
      <c r="C41" s="198"/>
    </row>
    <row r="43" spans="1:3" x14ac:dyDescent="0.25">
      <c r="A43" s="77" t="s">
        <v>28</v>
      </c>
    </row>
    <row r="44" spans="1:3" x14ac:dyDescent="0.25">
      <c r="A44" s="77" t="s">
        <v>29</v>
      </c>
    </row>
    <row r="45" spans="1:3" x14ac:dyDescent="0.25">
      <c r="A45" s="77" t="s">
        <v>30</v>
      </c>
    </row>
    <row r="47" spans="1:3" ht="12.75" hidden="1" customHeight="1" x14ac:dyDescent="0.35">
      <c r="A47" s="168" t="s">
        <v>31</v>
      </c>
    </row>
    <row r="48" spans="1:3" ht="12.75" hidden="1" customHeight="1" x14ac:dyDescent="0.35">
      <c r="A48" s="168" t="s">
        <v>32</v>
      </c>
    </row>
    <row r="49" spans="1:1" ht="12.75" hidden="1" customHeight="1" x14ac:dyDescent="0.35">
      <c r="A49" s="168" t="s">
        <v>33</v>
      </c>
    </row>
  </sheetData>
  <phoneticPr fontId="2" type="noConversion"/>
  <dataValidations count="11">
    <dataValidation allowBlank="1" showInputMessage="1" showErrorMessage="1" prompt="Insert tester name and organization" sqref="C23" xr:uid="{00000000-0002-0000-0000-000000000000}"/>
    <dataValidation allowBlank="1" showInputMessage="1" showErrorMessage="1" prompt="Insert complete agency name" sqref="C17" xr:uid="{00000000-0002-0000-0000-000001000000}"/>
    <dataValidation allowBlank="1" showInputMessage="1" showErrorMessage="1" prompt="Insert complete agency code" sqref="C18" xr:uid="{00000000-0002-0000-0000-000002000000}"/>
    <dataValidation allowBlank="1" showInputMessage="1" showErrorMessage="1" prompt="Insert city, state and address or building number" sqref="C19" xr:uid="{00000000-0002-0000-0000-000003000000}"/>
    <dataValidation allowBlank="1" showInputMessage="1" showErrorMessage="1" prompt="Insert date testing occurred" sqref="C20" xr:uid="{00000000-0002-0000-0000-000004000000}"/>
    <dataValidation allowBlank="1" showInputMessage="1" showErrorMessage="1" prompt="Insert date of closing conference" sqref="C21" xr:uid="{00000000-0002-0000-0000-000005000000}"/>
    <dataValidation allowBlank="1" showInputMessage="1" showErrorMessage="1" prompt="Insert agency code(s) for all shared agencies" sqref="C22" xr:uid="{00000000-0002-0000-0000-000006000000}"/>
    <dataValidation allowBlank="1" showInputMessage="1" showErrorMessage="1" prompt="Insert device/host name" sqref="C24" xr:uid="{00000000-0002-0000-0000-000007000000}"/>
    <dataValidation allowBlank="1" showInputMessage="1" showErrorMessage="1" prompt="Insert operating system version (major and minor release/version)" sqref="C25" xr:uid="{00000000-0002-0000-0000-000008000000}"/>
    <dataValidation type="list" allowBlank="1" showInputMessage="1" showErrorMessage="1" prompt="Select logical network location of device" sqref="C26" xr:uid="{00000000-0002-0000-0000-000009000000}">
      <formula1>$A$47:$A$49</formula1>
    </dataValidation>
    <dataValidation allowBlank="1" showInputMessage="1" showErrorMessage="1" prompt="Insert device function" sqref="C27" xr:uid="{00000000-0002-0000-0000-00000A000000}"/>
  </dataValidations>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zoomScale="90" zoomScaleNormal="90" workbookViewId="0">
      <selection activeCell="F16" sqref="F16"/>
    </sheetView>
  </sheetViews>
  <sheetFormatPr defaultRowHeight="12.5" x14ac:dyDescent="0.25"/>
  <cols>
    <col min="2" max="2" width="11.7265625" customWidth="1"/>
    <col min="3" max="3" width="11.26953125" customWidth="1"/>
    <col min="4" max="4" width="12.7265625" customWidth="1"/>
    <col min="5" max="5" width="9.7265625" customWidth="1"/>
    <col min="6" max="7" width="12.26953125" customWidth="1"/>
    <col min="8" max="9" width="14.26953125" hidden="1" customWidth="1"/>
    <col min="14" max="14" width="9.26953125" customWidth="1"/>
  </cols>
  <sheetData>
    <row r="1" spans="1:16" ht="13" x14ac:dyDescent="0.3">
      <c r="A1" s="7" t="s">
        <v>34</v>
      </c>
      <c r="B1" s="8"/>
      <c r="C1" s="8"/>
      <c r="D1" s="8"/>
      <c r="E1" s="8"/>
      <c r="F1" s="8"/>
      <c r="G1" s="8"/>
      <c r="H1" s="8"/>
      <c r="I1" s="8"/>
      <c r="J1" s="8"/>
      <c r="K1" s="8"/>
      <c r="L1" s="8"/>
      <c r="M1" s="8"/>
      <c r="N1" s="8"/>
      <c r="O1" s="8"/>
      <c r="P1" s="9"/>
    </row>
    <row r="2" spans="1:16" ht="18" customHeight="1" x14ac:dyDescent="0.25">
      <c r="A2" s="10" t="s">
        <v>35</v>
      </c>
      <c r="B2" s="11"/>
      <c r="C2" s="11"/>
      <c r="D2" s="11"/>
      <c r="E2" s="11"/>
      <c r="F2" s="11"/>
      <c r="G2" s="11"/>
      <c r="H2" s="11"/>
      <c r="I2" s="11"/>
      <c r="J2" s="11"/>
      <c r="K2" s="11"/>
      <c r="L2" s="11"/>
      <c r="M2" s="11"/>
      <c r="N2" s="11"/>
      <c r="O2" s="11"/>
      <c r="P2" s="12"/>
    </row>
    <row r="3" spans="1:16" ht="12.75" customHeight="1" x14ac:dyDescent="0.25">
      <c r="A3" s="13" t="s">
        <v>36</v>
      </c>
      <c r="B3" s="14"/>
      <c r="C3" s="14"/>
      <c r="D3" s="14"/>
      <c r="E3" s="14"/>
      <c r="F3" s="14"/>
      <c r="G3" s="14"/>
      <c r="H3" s="14"/>
      <c r="I3" s="14"/>
      <c r="J3" s="14"/>
      <c r="K3" s="14"/>
      <c r="L3" s="14"/>
      <c r="M3" s="14"/>
      <c r="N3" s="14"/>
      <c r="O3" s="14"/>
      <c r="P3" s="15"/>
    </row>
    <row r="4" spans="1:16" x14ac:dyDescent="0.25">
      <c r="A4" s="13"/>
      <c r="B4" s="14"/>
      <c r="C4" s="14"/>
      <c r="D4" s="14"/>
      <c r="E4" s="14"/>
      <c r="F4" s="14"/>
      <c r="G4" s="14"/>
      <c r="H4" s="14"/>
      <c r="I4" s="14"/>
      <c r="J4" s="14"/>
      <c r="K4" s="14"/>
      <c r="L4" s="14"/>
      <c r="M4" s="14"/>
      <c r="N4" s="14"/>
      <c r="O4" s="14"/>
      <c r="P4" s="15"/>
    </row>
    <row r="5" spans="1:16" x14ac:dyDescent="0.25">
      <c r="A5" s="13" t="s">
        <v>37</v>
      </c>
      <c r="B5" s="14"/>
      <c r="C5" s="14"/>
      <c r="D5" s="14"/>
      <c r="E5" s="14"/>
      <c r="F5" s="14"/>
      <c r="G5" s="14"/>
      <c r="H5" s="14"/>
      <c r="I5" s="14"/>
      <c r="J5" s="14"/>
      <c r="K5" s="14"/>
      <c r="L5" s="14"/>
      <c r="M5" s="14"/>
      <c r="N5" s="14"/>
      <c r="O5" s="14"/>
      <c r="P5" s="15"/>
    </row>
    <row r="6" spans="1:16" x14ac:dyDescent="0.25">
      <c r="A6" s="13" t="s">
        <v>38</v>
      </c>
      <c r="B6" s="14"/>
      <c r="C6" s="14"/>
      <c r="D6" s="14"/>
      <c r="E6" s="14"/>
      <c r="F6" s="14"/>
      <c r="G6" s="14"/>
      <c r="H6" s="14"/>
      <c r="I6" s="14"/>
      <c r="J6" s="14"/>
      <c r="K6" s="14"/>
      <c r="L6" s="14"/>
      <c r="M6" s="14"/>
      <c r="N6" s="14"/>
      <c r="O6" s="14"/>
      <c r="P6" s="15"/>
    </row>
    <row r="7" spans="1:16" x14ac:dyDescent="0.25">
      <c r="A7" s="19"/>
      <c r="B7" s="16"/>
      <c r="C7" s="16"/>
      <c r="D7" s="16"/>
      <c r="E7" s="16"/>
      <c r="F7" s="16"/>
      <c r="G7" s="16"/>
      <c r="H7" s="16"/>
      <c r="I7" s="16"/>
      <c r="J7" s="16"/>
      <c r="K7" s="16"/>
      <c r="L7" s="16"/>
      <c r="M7" s="16"/>
      <c r="N7" s="16"/>
      <c r="O7" s="16"/>
      <c r="P7" s="17"/>
    </row>
    <row r="8" spans="1:16" x14ac:dyDescent="0.25">
      <c r="A8" s="98"/>
      <c r="B8" s="99"/>
      <c r="C8" s="99"/>
      <c r="D8" s="99"/>
      <c r="E8" s="99"/>
      <c r="F8" s="99"/>
      <c r="G8" s="99"/>
      <c r="H8" s="99"/>
      <c r="I8" s="99"/>
      <c r="J8" s="99"/>
      <c r="K8" s="99"/>
      <c r="L8" s="99"/>
      <c r="M8" s="99"/>
      <c r="N8" s="99"/>
      <c r="O8" s="99"/>
      <c r="P8" s="100"/>
    </row>
    <row r="9" spans="1:16" ht="12.75" customHeight="1" x14ac:dyDescent="0.3">
      <c r="A9" s="101"/>
      <c r="B9" s="102" t="s">
        <v>39</v>
      </c>
      <c r="C9" s="103"/>
      <c r="D9" s="103"/>
      <c r="E9" s="103"/>
      <c r="F9" s="103"/>
      <c r="G9" s="104"/>
      <c r="P9" s="85"/>
    </row>
    <row r="10" spans="1:16" ht="12.75" customHeight="1" x14ac:dyDescent="0.3">
      <c r="A10" s="105" t="s">
        <v>40</v>
      </c>
      <c r="B10" s="106" t="s">
        <v>41</v>
      </c>
      <c r="C10" s="107"/>
      <c r="D10" s="108"/>
      <c r="E10" s="108"/>
      <c r="F10" s="108"/>
      <c r="G10" s="109"/>
      <c r="K10" s="110" t="s">
        <v>42</v>
      </c>
      <c r="L10" s="111"/>
      <c r="M10" s="111"/>
      <c r="N10" s="111"/>
      <c r="O10" s="112"/>
      <c r="P10" s="85"/>
    </row>
    <row r="11" spans="1:16" ht="36" x14ac:dyDescent="0.25">
      <c r="A11" s="113"/>
      <c r="B11" s="114" t="s">
        <v>43</v>
      </c>
      <c r="C11" s="115" t="s">
        <v>44</v>
      </c>
      <c r="D11" s="115" t="s">
        <v>45</v>
      </c>
      <c r="E11" s="115" t="s">
        <v>46</v>
      </c>
      <c r="F11" s="115" t="s">
        <v>47</v>
      </c>
      <c r="G11" s="116" t="s">
        <v>48</v>
      </c>
      <c r="K11" s="117" t="s">
        <v>49</v>
      </c>
      <c r="L11" s="21"/>
      <c r="M11" s="118" t="s">
        <v>50</v>
      </c>
      <c r="N11" s="118" t="s">
        <v>51</v>
      </c>
      <c r="O11" s="119" t="s">
        <v>52</v>
      </c>
      <c r="P11" s="85"/>
    </row>
    <row r="12" spans="1:16" ht="12.75" customHeight="1" x14ac:dyDescent="0.3">
      <c r="A12" s="120"/>
      <c r="B12" s="158">
        <f>COUNTIF('Test Cases'!J3:J308,"Pass")</f>
        <v>0</v>
      </c>
      <c r="C12" s="159">
        <f>COUNTIF('Test Cases'!J3:J308,"Fail")</f>
        <v>0</v>
      </c>
      <c r="D12" s="169">
        <f>COUNTIF('Test Cases'!J3:J308,"Info")</f>
        <v>0</v>
      </c>
      <c r="E12" s="158">
        <f>COUNTIF('Test Cases'!J3:J308,"N/A")</f>
        <v>0</v>
      </c>
      <c r="F12" s="158">
        <f>B12+C12</f>
        <v>0</v>
      </c>
      <c r="G12" s="160">
        <f>D24/100</f>
        <v>0</v>
      </c>
      <c r="K12" s="122" t="s">
        <v>53</v>
      </c>
      <c r="L12" s="123"/>
      <c r="M12" s="124">
        <f>COUNTA('Test Cases'!J3:J308)</f>
        <v>0</v>
      </c>
      <c r="N12" s="124">
        <f>O12-M12</f>
        <v>105</v>
      </c>
      <c r="O12" s="125">
        <f>COUNTA('Test Cases'!A3:A308)</f>
        <v>105</v>
      </c>
      <c r="P12" s="85"/>
    </row>
    <row r="13" spans="1:16" ht="12.75" customHeight="1" x14ac:dyDescent="0.3">
      <c r="A13" s="120"/>
      <c r="B13" s="126"/>
      <c r="K13" s="18"/>
      <c r="L13" s="18"/>
      <c r="M13" s="18"/>
      <c r="N13" s="18"/>
      <c r="O13" s="18"/>
      <c r="P13" s="85"/>
    </row>
    <row r="14" spans="1:16" ht="12.75" customHeight="1" x14ac:dyDescent="0.3">
      <c r="A14" s="120"/>
      <c r="B14" s="106" t="s">
        <v>54</v>
      </c>
      <c r="C14" s="108"/>
      <c r="D14" s="108"/>
      <c r="E14" s="108"/>
      <c r="F14" s="108"/>
      <c r="G14" s="127"/>
      <c r="K14" s="18"/>
      <c r="L14" s="18"/>
      <c r="M14" s="18"/>
      <c r="N14" s="18"/>
      <c r="O14" s="18"/>
      <c r="P14" s="85"/>
    </row>
    <row r="15" spans="1:16" ht="12.75" customHeight="1" x14ac:dyDescent="0.25">
      <c r="A15" s="128"/>
      <c r="B15" s="129" t="s">
        <v>55</v>
      </c>
      <c r="C15" s="129" t="s">
        <v>56</v>
      </c>
      <c r="D15" s="129" t="s">
        <v>57</v>
      </c>
      <c r="E15" s="129" t="s">
        <v>58</v>
      </c>
      <c r="F15" s="129" t="s">
        <v>46</v>
      </c>
      <c r="G15" s="129" t="s">
        <v>59</v>
      </c>
      <c r="H15" s="130" t="s">
        <v>60</v>
      </c>
      <c r="I15" s="130" t="s">
        <v>61</v>
      </c>
      <c r="K15" s="1"/>
      <c r="L15" s="1"/>
      <c r="M15" s="1"/>
      <c r="N15" s="1"/>
      <c r="O15" s="1"/>
      <c r="P15" s="85"/>
    </row>
    <row r="16" spans="1:16" ht="12.75" customHeight="1" x14ac:dyDescent="0.25">
      <c r="A16" s="128"/>
      <c r="B16" s="131">
        <v>8</v>
      </c>
      <c r="C16" s="132">
        <f>COUNTIF('Test Cases'!AA:AA,B16)</f>
        <v>0</v>
      </c>
      <c r="D16" s="121">
        <f>COUNTIFS('Test Cases'!AA:AA,B16,'Test Cases'!J:J,$D$15)</f>
        <v>0</v>
      </c>
      <c r="E16" s="121">
        <f>COUNTIFS('Test Cases'!AA:AA,B16,'Test Cases'!J:J,$E$15)</f>
        <v>0</v>
      </c>
      <c r="F16" s="121">
        <f>COUNTIFS('Test Cases'!AA:AA,B16,'Test Cases'!J:J,$F$15)</f>
        <v>0</v>
      </c>
      <c r="G16" s="148">
        <v>1500</v>
      </c>
      <c r="H16">
        <f t="shared" ref="H16:H23" si="0">(C16-F16)*(G16)</f>
        <v>0</v>
      </c>
      <c r="I16">
        <f t="shared" ref="I16:I23" si="1">D16*G16</f>
        <v>0</v>
      </c>
      <c r="P16" s="85"/>
    </row>
    <row r="17" spans="1:16" ht="12.75" customHeight="1" x14ac:dyDescent="0.25">
      <c r="A17" s="128"/>
      <c r="B17" s="131">
        <v>7</v>
      </c>
      <c r="C17" s="132">
        <f>COUNTIF('Test Cases'!AA:AA,B17)</f>
        <v>12</v>
      </c>
      <c r="D17" s="121">
        <f>COUNTIFS('Test Cases'!AA:AA,B17,'Test Cases'!J:J,$D$15)</f>
        <v>0</v>
      </c>
      <c r="E17" s="121">
        <f>COUNTIFS('Test Cases'!AA:AA,B17,'Test Cases'!J:J,$E$15)</f>
        <v>0</v>
      </c>
      <c r="F17" s="121">
        <f>COUNTIFS('Test Cases'!AA:AA,B17,'Test Cases'!J:J,$F$15)</f>
        <v>0</v>
      </c>
      <c r="G17" s="148">
        <v>750</v>
      </c>
      <c r="H17">
        <f t="shared" si="0"/>
        <v>9000</v>
      </c>
      <c r="I17">
        <f t="shared" si="1"/>
        <v>0</v>
      </c>
      <c r="P17" s="85"/>
    </row>
    <row r="18" spans="1:16" ht="12.75" customHeight="1" x14ac:dyDescent="0.25">
      <c r="A18" s="128"/>
      <c r="B18" s="131">
        <v>6</v>
      </c>
      <c r="C18" s="132">
        <f>COUNTIF('Test Cases'!AA:AA,B18)</f>
        <v>9</v>
      </c>
      <c r="D18" s="121">
        <f>COUNTIFS('Test Cases'!AA:AA,B18,'Test Cases'!J:J,$D$15)</f>
        <v>0</v>
      </c>
      <c r="E18" s="121">
        <f>COUNTIFS('Test Cases'!AA:AA,B18,'Test Cases'!J:J,$E$15)</f>
        <v>0</v>
      </c>
      <c r="F18" s="121">
        <f>COUNTIFS('Test Cases'!AA:AA,B18,'Test Cases'!J:J,$F$15)</f>
        <v>0</v>
      </c>
      <c r="G18" s="148">
        <v>100</v>
      </c>
      <c r="H18">
        <f t="shared" si="0"/>
        <v>900</v>
      </c>
      <c r="I18">
        <f t="shared" si="1"/>
        <v>0</v>
      </c>
      <c r="P18" s="85"/>
    </row>
    <row r="19" spans="1:16" ht="12.75" customHeight="1" x14ac:dyDescent="0.25">
      <c r="A19" s="128"/>
      <c r="B19" s="131">
        <v>5</v>
      </c>
      <c r="C19" s="132">
        <f>COUNTIF('Test Cases'!AA:AA,B19)</f>
        <v>48</v>
      </c>
      <c r="D19" s="121">
        <f>COUNTIFS('Test Cases'!AA:AA,B19,'Test Cases'!J:J,$D$15)</f>
        <v>0</v>
      </c>
      <c r="E19" s="121">
        <f>COUNTIFS('Test Cases'!AA:AA,B19,'Test Cases'!J:J,$E$15)</f>
        <v>0</v>
      </c>
      <c r="F19" s="121">
        <f>COUNTIFS('Test Cases'!AA:AA,B19,'Test Cases'!J:J,$F$15)</f>
        <v>0</v>
      </c>
      <c r="G19" s="148">
        <v>50</v>
      </c>
      <c r="H19">
        <f t="shared" si="0"/>
        <v>2400</v>
      </c>
      <c r="I19">
        <f t="shared" si="1"/>
        <v>0</v>
      </c>
      <c r="P19" s="85"/>
    </row>
    <row r="20" spans="1:16" ht="12.75" customHeight="1" x14ac:dyDescent="0.25">
      <c r="A20" s="128"/>
      <c r="B20" s="131">
        <v>4</v>
      </c>
      <c r="C20" s="132">
        <f>COUNTIF('Test Cases'!AA:AA,B20)</f>
        <v>19</v>
      </c>
      <c r="D20" s="121">
        <f>COUNTIFS('Test Cases'!AA:AA,B20,'Test Cases'!J:J,$D$15)</f>
        <v>0</v>
      </c>
      <c r="E20" s="121">
        <f>COUNTIFS('Test Cases'!AA:AA,B20,'Test Cases'!J:J,$E$15)</f>
        <v>0</v>
      </c>
      <c r="F20" s="121">
        <f>COUNTIFS('Test Cases'!AA:AA,B20,'Test Cases'!J:J,$F$15)</f>
        <v>0</v>
      </c>
      <c r="G20" s="148">
        <v>10</v>
      </c>
      <c r="H20">
        <f t="shared" si="0"/>
        <v>190</v>
      </c>
      <c r="I20">
        <f t="shared" si="1"/>
        <v>0</v>
      </c>
      <c r="P20" s="85"/>
    </row>
    <row r="21" spans="1:16" ht="12.75" customHeight="1" x14ac:dyDescent="0.25">
      <c r="A21" s="128"/>
      <c r="B21" s="131">
        <v>3</v>
      </c>
      <c r="C21" s="132">
        <f>COUNTIF('Test Cases'!AA:AA,B21)</f>
        <v>2</v>
      </c>
      <c r="D21" s="121">
        <f>COUNTIFS('Test Cases'!AA:AA,B21,'Test Cases'!J:J,$D$15)</f>
        <v>0</v>
      </c>
      <c r="E21" s="121">
        <f>COUNTIFS('Test Cases'!AA:AA,B21,'Test Cases'!J:J,$E$15)</f>
        <v>0</v>
      </c>
      <c r="F21" s="121">
        <f>COUNTIFS('Test Cases'!AA:AA,B21,'Test Cases'!J:J,$F$15)</f>
        <v>0</v>
      </c>
      <c r="G21" s="148">
        <v>5</v>
      </c>
      <c r="H21">
        <f t="shared" si="0"/>
        <v>10</v>
      </c>
      <c r="I21">
        <f t="shared" si="1"/>
        <v>0</v>
      </c>
      <c r="P21" s="85"/>
    </row>
    <row r="22" spans="1:16" ht="13.5" customHeight="1" x14ac:dyDescent="0.25">
      <c r="A22" s="128"/>
      <c r="B22" s="131">
        <v>2</v>
      </c>
      <c r="C22" s="132">
        <f>COUNTIF('Test Cases'!AA:AA,B22)</f>
        <v>3</v>
      </c>
      <c r="D22" s="121">
        <f>COUNTIFS('Test Cases'!AA:AA,B22,'Test Cases'!J:J,$D$15)</f>
        <v>0</v>
      </c>
      <c r="E22" s="121">
        <f>COUNTIFS('Test Cases'!AA:AA,B22,'Test Cases'!J:J,$E$15)</f>
        <v>0</v>
      </c>
      <c r="F22" s="121">
        <f>COUNTIFS('Test Cases'!AA:AA,B22,'Test Cases'!J:J,$F$15)</f>
        <v>0</v>
      </c>
      <c r="G22" s="148">
        <v>2</v>
      </c>
      <c r="H22">
        <f t="shared" si="0"/>
        <v>6</v>
      </c>
      <c r="I22">
        <f t="shared" si="1"/>
        <v>0</v>
      </c>
      <c r="P22" s="85"/>
    </row>
    <row r="23" spans="1:16" ht="12.75" customHeight="1" x14ac:dyDescent="0.25">
      <c r="A23" s="128"/>
      <c r="B23" s="131">
        <v>1</v>
      </c>
      <c r="C23" s="132">
        <f>COUNTIF('Test Cases'!AA:AA,B23)</f>
        <v>1</v>
      </c>
      <c r="D23" s="121">
        <f>COUNTIFS('Test Cases'!AA:AA,B23,'Test Cases'!J:J,$D$15)</f>
        <v>0</v>
      </c>
      <c r="E23" s="121">
        <f>COUNTIFS('Test Cases'!AA:AA,B23,'Test Cases'!J:J,$E$15)</f>
        <v>0</v>
      </c>
      <c r="F23" s="121">
        <f>COUNTIFS('Test Cases'!AA:AA,B23,'Test Cases'!J:J,$F$15)</f>
        <v>0</v>
      </c>
      <c r="G23" s="148">
        <v>1</v>
      </c>
      <c r="H23">
        <f t="shared" si="0"/>
        <v>1</v>
      </c>
      <c r="I23">
        <f t="shared" si="1"/>
        <v>0</v>
      </c>
      <c r="P23" s="85"/>
    </row>
    <row r="24" spans="1:16" ht="13" hidden="1" x14ac:dyDescent="0.3">
      <c r="A24" s="128"/>
      <c r="B24" s="146" t="s">
        <v>62</v>
      </c>
      <c r="C24" s="147"/>
      <c r="D24" s="150">
        <f>SUM(I16:I23)/SUM(H16:H23)*100</f>
        <v>0</v>
      </c>
      <c r="P24" s="85"/>
    </row>
    <row r="25" spans="1:16" ht="13" x14ac:dyDescent="0.25">
      <c r="A25" s="133"/>
      <c r="B25" s="134"/>
      <c r="C25" s="134"/>
      <c r="D25" s="134"/>
      <c r="E25" s="134"/>
      <c r="F25" s="134"/>
      <c r="G25" s="134"/>
      <c r="H25" s="134"/>
      <c r="I25" s="134"/>
      <c r="J25" s="134"/>
      <c r="K25" s="135"/>
      <c r="L25" s="135"/>
      <c r="M25" s="135"/>
      <c r="N25" s="135"/>
      <c r="O25" s="135"/>
      <c r="P25" s="136"/>
    </row>
    <row r="27" spans="1:16" ht="13" x14ac:dyDescent="0.3">
      <c r="A27" s="170">
        <f>D12+N12</f>
        <v>105</v>
      </c>
      <c r="B27" s="171" t="str">
        <f>"WARNING: THERE IS AT LEAST ONE TEST CASE WITH AN 'INFO' OR BLANK STATUS (SEE ABOVE)"</f>
        <v>WARNING: THERE IS AT LEAST ONE TEST CASE WITH AN 'INFO' OR BLANK STATUS (SEE ABOVE)</v>
      </c>
    </row>
    <row r="28" spans="1:16" ht="12.75" customHeight="1" x14ac:dyDescent="0.25">
      <c r="B28" s="172"/>
    </row>
    <row r="29" spans="1:16" ht="12.75" customHeight="1" x14ac:dyDescent="0.3">
      <c r="A29" s="170">
        <f>SUMPRODUCT(--ISERROR('Test Cases'!AA3:AA297))</f>
        <v>11</v>
      </c>
      <c r="B29" s="171" t="str">
        <f>"WARNING: THERE IS AT LEAST ONE TEST CASE WITH MULTIPLE OR INVALID ISSUE CODES (SEE TEST CASES TAB)"</f>
        <v>WARNING: THERE IS AT LEAST ONE TEST CASE WITH MULTIPLE OR INVALID ISSUE CODES (SEE TEST CASES TAB)</v>
      </c>
    </row>
    <row r="30" spans="1:16" ht="12.75" customHeight="1" x14ac:dyDescent="0.25"/>
  </sheetData>
  <phoneticPr fontId="2" type="noConversion"/>
  <conditionalFormatting sqref="D12">
    <cfRule type="cellIs" dxfId="26" priority="5" stopIfTrue="1" operator="greaterThan">
      <formula>0</formula>
    </cfRule>
  </conditionalFormatting>
  <conditionalFormatting sqref="N12">
    <cfRule type="cellIs" dxfId="25" priority="3" stopIfTrue="1" operator="greaterThan">
      <formula>0</formula>
    </cfRule>
    <cfRule type="cellIs" dxfId="24" priority="4" stopIfTrue="1" operator="lessThan">
      <formula>0</formula>
    </cfRule>
  </conditionalFormatting>
  <conditionalFormatting sqref="B27">
    <cfRule type="expression" dxfId="23" priority="2" stopIfTrue="1">
      <formula>$A$27=0</formula>
    </cfRule>
  </conditionalFormatting>
  <conditionalFormatting sqref="B29">
    <cfRule type="expression" dxfId="22" priority="1" stopIfTrue="1">
      <formula>$A$29=0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3"/>
  <sheetViews>
    <sheetView showGridLines="0" zoomScale="80" zoomScaleNormal="80" workbookViewId="0">
      <pane ySplit="1" topLeftCell="A2" activePane="bottomLeft" state="frozen"/>
      <selection pane="bottomLeft" activeCell="A10" sqref="A10"/>
    </sheetView>
  </sheetViews>
  <sheetFormatPr defaultColWidth="11.453125" defaultRowHeight="12.5" x14ac:dyDescent="0.25"/>
  <cols>
    <col min="1" max="13" width="11.453125" customWidth="1"/>
    <col min="14" max="14" width="9.26953125" customWidth="1"/>
  </cols>
  <sheetData>
    <row r="1" spans="1:14" ht="13" x14ac:dyDescent="0.3">
      <c r="A1" s="7" t="s">
        <v>63</v>
      </c>
      <c r="B1" s="8"/>
      <c r="C1" s="8"/>
      <c r="D1" s="8"/>
      <c r="E1" s="8"/>
      <c r="F1" s="8"/>
      <c r="G1" s="8"/>
      <c r="H1" s="8"/>
      <c r="I1" s="8"/>
      <c r="J1" s="8"/>
      <c r="K1" s="8"/>
      <c r="L1" s="8"/>
      <c r="M1" s="8"/>
      <c r="N1" s="9"/>
    </row>
    <row r="2" spans="1:14" ht="12.75" customHeight="1" x14ac:dyDescent="0.25">
      <c r="A2" s="174" t="s">
        <v>64</v>
      </c>
      <c r="B2" s="175"/>
      <c r="C2" s="175"/>
      <c r="D2" s="175"/>
      <c r="E2" s="175"/>
      <c r="F2" s="175"/>
      <c r="G2" s="175"/>
      <c r="H2" s="175"/>
      <c r="I2" s="175"/>
      <c r="J2" s="175"/>
      <c r="K2" s="175"/>
      <c r="L2" s="175"/>
      <c r="M2" s="175"/>
      <c r="N2" s="176"/>
    </row>
    <row r="3" spans="1:14" s="36" customFormat="1" ht="12.75" customHeight="1" x14ac:dyDescent="0.25">
      <c r="A3" s="177" t="s">
        <v>65</v>
      </c>
      <c r="B3" s="178"/>
      <c r="C3" s="178"/>
      <c r="D3" s="178"/>
      <c r="E3" s="178"/>
      <c r="F3" s="178"/>
      <c r="G3" s="178"/>
      <c r="H3" s="178"/>
      <c r="I3" s="178"/>
      <c r="J3" s="178"/>
      <c r="K3" s="178"/>
      <c r="L3" s="178"/>
      <c r="M3" s="178"/>
      <c r="N3" s="179"/>
    </row>
    <row r="4" spans="1:14" s="36" customFormat="1" x14ac:dyDescent="0.25">
      <c r="A4" s="180" t="s">
        <v>66</v>
      </c>
      <c r="B4" s="44"/>
      <c r="C4" s="44"/>
      <c r="D4" s="44"/>
      <c r="E4" s="44"/>
      <c r="F4" s="44"/>
      <c r="G4" s="44"/>
      <c r="H4" s="44"/>
      <c r="I4" s="44"/>
      <c r="J4" s="44"/>
      <c r="K4" s="44"/>
      <c r="L4" s="44"/>
      <c r="M4" s="44"/>
      <c r="N4" s="181"/>
    </row>
    <row r="5" spans="1:14" s="36" customFormat="1" x14ac:dyDescent="0.25">
      <c r="A5" s="180"/>
      <c r="B5" s="44"/>
      <c r="C5" s="44"/>
      <c r="D5" s="44"/>
      <c r="E5" s="44"/>
      <c r="F5" s="44"/>
      <c r="G5" s="44"/>
      <c r="H5" s="44"/>
      <c r="I5" s="44"/>
      <c r="J5" s="44"/>
      <c r="K5" s="44"/>
      <c r="L5" s="44"/>
      <c r="M5" s="44"/>
      <c r="N5" s="181"/>
    </row>
    <row r="6" spans="1:14" s="36" customFormat="1" x14ac:dyDescent="0.25">
      <c r="A6" s="180" t="s">
        <v>67</v>
      </c>
      <c r="B6" s="44"/>
      <c r="C6" s="44"/>
      <c r="D6" s="44"/>
      <c r="E6" s="44"/>
      <c r="F6" s="44"/>
      <c r="G6" s="44"/>
      <c r="H6" s="44"/>
      <c r="I6" s="44"/>
      <c r="J6" s="44"/>
      <c r="K6" s="44"/>
      <c r="L6" s="44"/>
      <c r="M6" s="44"/>
      <c r="N6" s="181"/>
    </row>
    <row r="7" spans="1:14" s="36" customFormat="1" x14ac:dyDescent="0.25">
      <c r="A7" s="180" t="s">
        <v>68</v>
      </c>
      <c r="B7" s="44"/>
      <c r="C7" s="44"/>
      <c r="D7" s="44"/>
      <c r="E7" s="44"/>
      <c r="F7" s="44"/>
      <c r="G7" s="44"/>
      <c r="H7" s="44"/>
      <c r="I7" s="44"/>
      <c r="J7" s="44"/>
      <c r="K7" s="44"/>
      <c r="L7" s="44"/>
      <c r="M7" s="44"/>
      <c r="N7" s="181"/>
    </row>
    <row r="8" spans="1:14" s="36" customFormat="1" x14ac:dyDescent="0.25">
      <c r="A8" s="180" t="s">
        <v>69</v>
      </c>
      <c r="B8" s="44"/>
      <c r="C8" s="44"/>
      <c r="D8" s="44"/>
      <c r="E8" s="44"/>
      <c r="F8" s="44"/>
      <c r="G8" s="44"/>
      <c r="H8" s="44"/>
      <c r="I8" s="44"/>
      <c r="J8" s="44"/>
      <c r="K8" s="44"/>
      <c r="L8" s="44"/>
      <c r="M8" s="44"/>
      <c r="N8" s="181"/>
    </row>
    <row r="9" spans="1:14" s="36" customFormat="1" x14ac:dyDescent="0.25">
      <c r="A9" s="180"/>
      <c r="B9" s="44"/>
      <c r="C9" s="44"/>
      <c r="D9" s="44"/>
      <c r="E9" s="44"/>
      <c r="F9" s="44"/>
      <c r="G9" s="44"/>
      <c r="H9" s="44"/>
      <c r="I9" s="44"/>
      <c r="J9" s="44"/>
      <c r="K9" s="44"/>
      <c r="L9" s="44"/>
      <c r="M9" s="44"/>
      <c r="N9" s="181"/>
    </row>
    <row r="10" spans="1:14" ht="12.75" customHeight="1" x14ac:dyDescent="0.25">
      <c r="A10" s="180" t="s">
        <v>70</v>
      </c>
      <c r="B10" s="14"/>
      <c r="C10" s="14"/>
      <c r="D10" s="14"/>
      <c r="E10" s="14"/>
      <c r="F10" s="14"/>
      <c r="G10" s="14"/>
      <c r="H10" s="14"/>
      <c r="I10" s="14"/>
      <c r="J10" s="14"/>
      <c r="K10" s="14"/>
      <c r="L10" s="14"/>
      <c r="M10" s="14"/>
      <c r="N10" s="182"/>
    </row>
    <row r="11" spans="1:14" x14ac:dyDescent="0.25">
      <c r="A11" s="180" t="s">
        <v>1762</v>
      </c>
      <c r="B11" s="14"/>
      <c r="C11" s="14"/>
      <c r="D11" s="14"/>
      <c r="E11" s="14"/>
      <c r="F11" s="14"/>
      <c r="G11" s="14"/>
      <c r="H11" s="14"/>
      <c r="I11" s="14"/>
      <c r="J11" s="14"/>
      <c r="K11" s="14"/>
      <c r="L11" s="14"/>
      <c r="M11" s="14"/>
      <c r="N11" s="182"/>
    </row>
    <row r="12" spans="1:14" x14ac:dyDescent="0.25">
      <c r="A12" s="180" t="s">
        <v>1761</v>
      </c>
      <c r="B12" s="14"/>
      <c r="C12" s="14"/>
      <c r="D12" s="14"/>
      <c r="E12" s="14"/>
      <c r="F12" s="14"/>
      <c r="G12" s="14"/>
      <c r="H12" s="14"/>
      <c r="I12" s="14"/>
      <c r="J12" s="14"/>
      <c r="K12" s="14"/>
      <c r="L12" s="14"/>
      <c r="M12" s="14"/>
      <c r="N12" s="182"/>
    </row>
    <row r="13" spans="1:14" x14ac:dyDescent="0.25">
      <c r="A13" s="180" t="s">
        <v>71</v>
      </c>
      <c r="B13" s="14"/>
      <c r="C13" s="14"/>
      <c r="D13" s="14"/>
      <c r="E13" s="14"/>
      <c r="F13" s="14"/>
      <c r="G13" s="14"/>
      <c r="H13" s="14"/>
      <c r="I13" s="14"/>
      <c r="J13" s="14"/>
      <c r="K13" s="14"/>
      <c r="L13" s="14"/>
      <c r="M13" s="14"/>
      <c r="N13" s="182"/>
    </row>
    <row r="14" spans="1:14" x14ac:dyDescent="0.25">
      <c r="A14" s="183"/>
      <c r="B14" s="184"/>
      <c r="C14" s="184"/>
      <c r="D14" s="184"/>
      <c r="E14" s="184"/>
      <c r="F14" s="184"/>
      <c r="G14" s="184"/>
      <c r="H14" s="184"/>
      <c r="I14" s="184"/>
      <c r="J14" s="184"/>
      <c r="K14" s="184"/>
      <c r="L14" s="184"/>
      <c r="M14" s="184"/>
      <c r="N14" s="185"/>
    </row>
    <row r="16" spans="1:14" ht="12.75" customHeight="1" x14ac:dyDescent="0.25">
      <c r="A16" s="41" t="s">
        <v>72</v>
      </c>
      <c r="B16" s="42"/>
      <c r="C16" s="42"/>
      <c r="D16" s="42"/>
      <c r="E16" s="42"/>
      <c r="F16" s="42"/>
      <c r="G16" s="42"/>
      <c r="H16" s="42"/>
      <c r="I16" s="42"/>
      <c r="J16" s="42"/>
      <c r="K16" s="42"/>
      <c r="L16" s="42"/>
      <c r="M16" s="42"/>
      <c r="N16" s="43"/>
    </row>
    <row r="17" spans="1:14" ht="12.75" customHeight="1" x14ac:dyDescent="0.25">
      <c r="A17" s="45" t="s">
        <v>73</v>
      </c>
      <c r="B17" s="46"/>
      <c r="C17" s="47"/>
      <c r="D17" s="48" t="s">
        <v>74</v>
      </c>
      <c r="E17" s="49"/>
      <c r="F17" s="49"/>
      <c r="G17" s="49"/>
      <c r="H17" s="49"/>
      <c r="I17" s="49"/>
      <c r="J17" s="49"/>
      <c r="K17" s="49"/>
      <c r="L17" s="49"/>
      <c r="M17" s="49"/>
      <c r="N17" s="50"/>
    </row>
    <row r="18" spans="1:14" ht="13" x14ac:dyDescent="0.25">
      <c r="A18" s="51"/>
      <c r="B18" s="52"/>
      <c r="C18" s="53"/>
      <c r="D18" s="19" t="s">
        <v>75</v>
      </c>
      <c r="E18" s="16"/>
      <c r="F18" s="16"/>
      <c r="G18" s="16"/>
      <c r="H18" s="16"/>
      <c r="I18" s="16"/>
      <c r="J18" s="16"/>
      <c r="K18" s="16"/>
      <c r="L18" s="16"/>
      <c r="M18" s="16"/>
      <c r="N18" s="17"/>
    </row>
    <row r="19" spans="1:14" ht="12.75" customHeight="1" x14ac:dyDescent="0.25">
      <c r="A19" s="54" t="s">
        <v>76</v>
      </c>
      <c r="B19" s="55"/>
      <c r="C19" s="56"/>
      <c r="D19" s="57" t="s">
        <v>77</v>
      </c>
      <c r="E19" s="58"/>
      <c r="F19" s="58"/>
      <c r="G19" s="58"/>
      <c r="H19" s="58"/>
      <c r="I19" s="58"/>
      <c r="J19" s="58"/>
      <c r="K19" s="58"/>
      <c r="L19" s="58"/>
      <c r="M19" s="58"/>
      <c r="N19" s="59"/>
    </row>
    <row r="20" spans="1:14" ht="12.75" customHeight="1" x14ac:dyDescent="0.25">
      <c r="A20" s="45" t="s">
        <v>78</v>
      </c>
      <c r="B20" s="46"/>
      <c r="C20" s="47"/>
      <c r="D20" s="48" t="s">
        <v>79</v>
      </c>
      <c r="E20" s="49"/>
      <c r="F20" s="49"/>
      <c r="G20" s="49"/>
      <c r="H20" s="49"/>
      <c r="I20" s="49"/>
      <c r="J20" s="49"/>
      <c r="K20" s="49"/>
      <c r="L20" s="49"/>
      <c r="M20" s="49"/>
      <c r="N20" s="50"/>
    </row>
    <row r="21" spans="1:14" ht="12.75" customHeight="1" x14ac:dyDescent="0.25">
      <c r="A21" s="45" t="s">
        <v>80</v>
      </c>
      <c r="B21" s="46"/>
      <c r="C21" s="47"/>
      <c r="D21" s="48" t="s">
        <v>81</v>
      </c>
      <c r="E21" s="49"/>
      <c r="F21" s="49"/>
      <c r="G21" s="49"/>
      <c r="H21" s="49"/>
      <c r="I21" s="49"/>
      <c r="J21" s="49"/>
      <c r="K21" s="49"/>
      <c r="L21" s="49"/>
      <c r="M21" s="49"/>
      <c r="N21" s="50"/>
    </row>
    <row r="22" spans="1:14" ht="13" x14ac:dyDescent="0.25">
      <c r="A22" s="60"/>
      <c r="B22" s="61"/>
      <c r="C22" s="62"/>
      <c r="D22" s="13" t="s">
        <v>82</v>
      </c>
      <c r="E22" s="14"/>
      <c r="F22" s="14"/>
      <c r="G22" s="14"/>
      <c r="H22" s="14"/>
      <c r="I22" s="14"/>
      <c r="J22" s="14"/>
      <c r="K22" s="14"/>
      <c r="L22" s="14"/>
      <c r="M22" s="14"/>
      <c r="N22" s="15"/>
    </row>
    <row r="23" spans="1:14" ht="12.75" customHeight="1" x14ac:dyDescent="0.25">
      <c r="A23" s="51"/>
      <c r="B23" s="52"/>
      <c r="C23" s="53"/>
      <c r="D23" s="19" t="s">
        <v>83</v>
      </c>
      <c r="E23" s="16"/>
      <c r="F23" s="16"/>
      <c r="G23" s="16"/>
      <c r="H23" s="16"/>
      <c r="I23" s="16"/>
      <c r="J23" s="16"/>
      <c r="K23" s="16"/>
      <c r="L23" s="16"/>
      <c r="M23" s="16"/>
      <c r="N23" s="17"/>
    </row>
    <row r="24" spans="1:14" ht="12.75" customHeight="1" x14ac:dyDescent="0.25">
      <c r="A24" s="45" t="s">
        <v>84</v>
      </c>
      <c r="B24" s="46"/>
      <c r="C24" s="47"/>
      <c r="D24" s="48" t="s">
        <v>85</v>
      </c>
      <c r="E24" s="49"/>
      <c r="F24" s="49"/>
      <c r="G24" s="49"/>
      <c r="H24" s="49"/>
      <c r="I24" s="49"/>
      <c r="J24" s="49"/>
      <c r="K24" s="49"/>
      <c r="L24" s="49"/>
      <c r="M24" s="49"/>
      <c r="N24" s="50"/>
    </row>
    <row r="25" spans="1:14" ht="13" x14ac:dyDescent="0.25">
      <c r="A25" s="51"/>
      <c r="B25" s="52"/>
      <c r="C25" s="53"/>
      <c r="D25" s="19" t="s">
        <v>86</v>
      </c>
      <c r="E25" s="16"/>
      <c r="F25" s="16"/>
      <c r="G25" s="16"/>
      <c r="H25" s="16"/>
      <c r="I25" s="16"/>
      <c r="J25" s="16"/>
      <c r="K25" s="16"/>
      <c r="L25" s="16"/>
      <c r="M25" s="16"/>
      <c r="N25" s="17"/>
    </row>
    <row r="26" spans="1:14" ht="12.75" customHeight="1" x14ac:dyDescent="0.25">
      <c r="A26" s="45" t="s">
        <v>87</v>
      </c>
      <c r="B26" s="46"/>
      <c r="C26" s="47"/>
      <c r="D26" s="48" t="s">
        <v>88</v>
      </c>
      <c r="E26" s="49"/>
      <c r="F26" s="49"/>
      <c r="G26" s="49"/>
      <c r="H26" s="49"/>
      <c r="I26" s="49"/>
      <c r="J26" s="49"/>
      <c r="K26" s="49"/>
      <c r="L26" s="49"/>
      <c r="M26" s="49"/>
      <c r="N26" s="50"/>
    </row>
    <row r="27" spans="1:14" ht="13" x14ac:dyDescent="0.25">
      <c r="A27" s="51"/>
      <c r="B27" s="52"/>
      <c r="C27" s="53"/>
      <c r="D27" s="19" t="s">
        <v>89</v>
      </c>
      <c r="E27" s="16"/>
      <c r="F27" s="16"/>
      <c r="G27" s="16"/>
      <c r="H27" s="16"/>
      <c r="I27" s="16"/>
      <c r="J27" s="16"/>
      <c r="K27" s="16"/>
      <c r="L27" s="16"/>
      <c r="M27" s="16"/>
      <c r="N27" s="17"/>
    </row>
    <row r="28" spans="1:14" ht="12.75" customHeight="1" x14ac:dyDescent="0.25">
      <c r="A28" s="54" t="s">
        <v>90</v>
      </c>
      <c r="B28" s="55"/>
      <c r="C28" s="56"/>
      <c r="D28" s="57" t="s">
        <v>91</v>
      </c>
      <c r="E28" s="58"/>
      <c r="F28" s="58"/>
      <c r="G28" s="58"/>
      <c r="H28" s="58"/>
      <c r="I28" s="58"/>
      <c r="J28" s="58"/>
      <c r="K28" s="58"/>
      <c r="L28" s="58"/>
      <c r="M28" s="58"/>
      <c r="N28" s="59"/>
    </row>
    <row r="29" spans="1:14" ht="12.75" customHeight="1" x14ac:dyDescent="0.25">
      <c r="A29" s="45" t="s">
        <v>92</v>
      </c>
      <c r="B29" s="46"/>
      <c r="C29" s="47"/>
      <c r="D29" s="48" t="s">
        <v>93</v>
      </c>
      <c r="E29" s="49"/>
      <c r="F29" s="49"/>
      <c r="G29" s="49"/>
      <c r="H29" s="49"/>
      <c r="I29" s="49"/>
      <c r="J29" s="49"/>
      <c r="K29" s="49"/>
      <c r="L29" s="49"/>
      <c r="M29" s="49"/>
      <c r="N29" s="50"/>
    </row>
    <row r="30" spans="1:14" ht="13" x14ac:dyDescent="0.25">
      <c r="A30" s="51"/>
      <c r="B30" s="52"/>
      <c r="C30" s="53"/>
      <c r="D30" s="19" t="s">
        <v>94</v>
      </c>
      <c r="E30" s="16"/>
      <c r="F30" s="16"/>
      <c r="G30" s="16"/>
      <c r="H30" s="16"/>
      <c r="I30" s="16"/>
      <c r="J30" s="16"/>
      <c r="K30" s="16"/>
      <c r="L30" s="16"/>
      <c r="M30" s="16"/>
      <c r="N30" s="17"/>
    </row>
    <row r="31" spans="1:14" ht="12.75" customHeight="1" x14ac:dyDescent="0.25">
      <c r="A31" s="45" t="s">
        <v>95</v>
      </c>
      <c r="B31" s="46"/>
      <c r="C31" s="47"/>
      <c r="D31" s="48" t="s">
        <v>96</v>
      </c>
      <c r="E31" s="49"/>
      <c r="F31" s="49"/>
      <c r="G31" s="49"/>
      <c r="H31" s="49"/>
      <c r="I31" s="49"/>
      <c r="J31" s="49"/>
      <c r="K31" s="49"/>
      <c r="L31" s="49"/>
      <c r="M31" s="49"/>
      <c r="N31" s="50"/>
    </row>
    <row r="32" spans="1:14" ht="13" x14ac:dyDescent="0.25">
      <c r="A32" s="60"/>
      <c r="B32" s="61"/>
      <c r="C32" s="62"/>
      <c r="D32" s="13" t="s">
        <v>97</v>
      </c>
      <c r="E32" s="14"/>
      <c r="F32" s="14"/>
      <c r="G32" s="14"/>
      <c r="H32" s="14"/>
      <c r="I32" s="14"/>
      <c r="J32" s="14"/>
      <c r="K32" s="14"/>
      <c r="L32" s="14"/>
      <c r="M32" s="14"/>
      <c r="N32" s="15"/>
    </row>
    <row r="33" spans="1:14" ht="13" x14ac:dyDescent="0.25">
      <c r="A33" s="60"/>
      <c r="B33" s="61"/>
      <c r="C33" s="62"/>
      <c r="D33" s="13" t="s">
        <v>98</v>
      </c>
      <c r="E33" s="14"/>
      <c r="F33" s="14"/>
      <c r="G33" s="14"/>
      <c r="H33" s="14"/>
      <c r="I33" s="14"/>
      <c r="J33" s="14"/>
      <c r="K33" s="14"/>
      <c r="L33" s="14"/>
      <c r="M33" s="14"/>
      <c r="N33" s="15"/>
    </row>
    <row r="34" spans="1:14" ht="13" x14ac:dyDescent="0.25">
      <c r="A34" s="60"/>
      <c r="B34" s="61"/>
      <c r="C34" s="62"/>
      <c r="D34" s="13" t="s">
        <v>99</v>
      </c>
      <c r="E34" s="14"/>
      <c r="F34" s="14"/>
      <c r="G34" s="14"/>
      <c r="H34" s="14"/>
      <c r="I34" s="14"/>
      <c r="J34" s="14"/>
      <c r="K34" s="14"/>
      <c r="L34" s="14"/>
      <c r="M34" s="14"/>
      <c r="N34" s="15"/>
    </row>
    <row r="35" spans="1:14" ht="13" x14ac:dyDescent="0.25">
      <c r="A35" s="51"/>
      <c r="B35" s="52"/>
      <c r="C35" s="53"/>
      <c r="D35" s="19" t="s">
        <v>100</v>
      </c>
      <c r="E35" s="16"/>
      <c r="F35" s="16"/>
      <c r="G35" s="16"/>
      <c r="H35" s="16"/>
      <c r="I35" s="16"/>
      <c r="J35" s="16"/>
      <c r="K35" s="16"/>
      <c r="L35" s="16"/>
      <c r="M35" s="16"/>
      <c r="N35" s="17"/>
    </row>
    <row r="36" spans="1:14" ht="12.75" customHeight="1" x14ac:dyDescent="0.25">
      <c r="A36" s="45" t="s">
        <v>101</v>
      </c>
      <c r="B36" s="46"/>
      <c r="C36" s="47"/>
      <c r="D36" s="48" t="s">
        <v>102</v>
      </c>
      <c r="E36" s="49"/>
      <c r="F36" s="49"/>
      <c r="G36" s="49"/>
      <c r="H36" s="49"/>
      <c r="I36" s="49"/>
      <c r="J36" s="49"/>
      <c r="K36" s="49"/>
      <c r="L36" s="49"/>
      <c r="M36" s="49"/>
      <c r="N36" s="50"/>
    </row>
    <row r="37" spans="1:14" ht="13" x14ac:dyDescent="0.25">
      <c r="A37" s="51"/>
      <c r="B37" s="52"/>
      <c r="C37" s="53"/>
      <c r="D37" s="19" t="s">
        <v>103</v>
      </c>
      <c r="E37" s="16"/>
      <c r="F37" s="16"/>
      <c r="G37" s="16"/>
      <c r="H37" s="16"/>
      <c r="I37" s="16"/>
      <c r="J37" s="16"/>
      <c r="K37" s="16"/>
      <c r="L37" s="16"/>
      <c r="M37" s="16"/>
      <c r="N37" s="17"/>
    </row>
    <row r="38" spans="1:14" ht="12.75" customHeight="1" x14ac:dyDescent="0.25">
      <c r="A38" s="54" t="s">
        <v>104</v>
      </c>
      <c r="B38" s="55"/>
      <c r="C38" s="56"/>
      <c r="D38" s="57" t="s">
        <v>105</v>
      </c>
      <c r="E38" s="58"/>
      <c r="F38" s="58"/>
      <c r="G38" s="58"/>
      <c r="H38" s="58"/>
      <c r="I38" s="58"/>
      <c r="J38" s="58"/>
      <c r="K38" s="58"/>
      <c r="L38" s="58"/>
      <c r="M38" s="58"/>
      <c r="N38" s="59"/>
    </row>
    <row r="39" spans="1:14" ht="13" x14ac:dyDescent="0.25">
      <c r="A39" s="90" t="s">
        <v>106</v>
      </c>
      <c r="B39" s="91"/>
      <c r="C39" s="92"/>
      <c r="D39" s="225" t="s">
        <v>107</v>
      </c>
      <c r="E39" s="226"/>
      <c r="F39" s="226"/>
      <c r="G39" s="226"/>
      <c r="H39" s="226"/>
      <c r="I39" s="226"/>
      <c r="J39" s="226"/>
      <c r="K39" s="226"/>
      <c r="L39" s="226"/>
      <c r="M39" s="226"/>
      <c r="N39" s="227"/>
    </row>
    <row r="40" spans="1:14" ht="13" x14ac:dyDescent="0.25">
      <c r="A40" s="93"/>
      <c r="B40" s="61"/>
      <c r="C40" s="94"/>
      <c r="D40" s="228"/>
      <c r="E40" s="229"/>
      <c r="F40" s="229"/>
      <c r="G40" s="229"/>
      <c r="H40" s="229"/>
      <c r="I40" s="229"/>
      <c r="J40" s="229"/>
      <c r="K40" s="229"/>
      <c r="L40" s="229"/>
      <c r="M40" s="229"/>
      <c r="N40" s="230"/>
    </row>
    <row r="41" spans="1:14" ht="13" x14ac:dyDescent="0.25">
      <c r="A41" s="95"/>
      <c r="B41" s="96"/>
      <c r="C41" s="97"/>
      <c r="D41" s="231"/>
      <c r="E41" s="232"/>
      <c r="F41" s="232"/>
      <c r="G41" s="232"/>
      <c r="H41" s="232"/>
      <c r="I41" s="232"/>
      <c r="J41" s="232"/>
      <c r="K41" s="232"/>
      <c r="L41" s="232"/>
      <c r="M41" s="232"/>
      <c r="N41" s="233"/>
    </row>
    <row r="42" spans="1:14" ht="13" x14ac:dyDescent="0.25">
      <c r="A42" s="90" t="s">
        <v>108</v>
      </c>
      <c r="B42" s="91"/>
      <c r="C42" s="92"/>
      <c r="D42" s="225" t="s">
        <v>109</v>
      </c>
      <c r="E42" s="226"/>
      <c r="F42" s="226"/>
      <c r="G42" s="226"/>
      <c r="H42" s="226"/>
      <c r="I42" s="226"/>
      <c r="J42" s="226"/>
      <c r="K42" s="226"/>
      <c r="L42" s="226"/>
      <c r="M42" s="226"/>
      <c r="N42" s="227"/>
    </row>
    <row r="43" spans="1:14" ht="13" x14ac:dyDescent="0.25">
      <c r="A43" s="95"/>
      <c r="B43" s="96"/>
      <c r="C43" s="97"/>
      <c r="D43" s="231"/>
      <c r="E43" s="232"/>
      <c r="F43" s="232"/>
      <c r="G43" s="232"/>
      <c r="H43" s="232"/>
      <c r="I43" s="232"/>
      <c r="J43" s="232"/>
      <c r="K43" s="232"/>
      <c r="L43" s="232"/>
      <c r="M43" s="232"/>
      <c r="N43" s="233"/>
    </row>
  </sheetData>
  <mergeCells count="2">
    <mergeCell ref="D39:N41"/>
    <mergeCell ref="D42:N43"/>
  </mergeCells>
  <phoneticPr fontId="2" type="noConversion"/>
  <printOptions horizontalCentered="1"/>
  <pageMargins left="0.25" right="0.25" top="0.5" bottom="0.5" header="0.25" footer="0.25"/>
  <pageSetup orientation="landscape" horizontalDpi="1200" verticalDpi="1200"/>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121"/>
  <sheetViews>
    <sheetView showGridLines="0" zoomScale="90" zoomScaleNormal="90" workbookViewId="0">
      <pane ySplit="2" topLeftCell="A3" activePane="bottomLeft" state="frozen"/>
      <selection pane="bottomLeft" activeCell="J3" sqref="J3:J8"/>
    </sheetView>
  </sheetViews>
  <sheetFormatPr defaultColWidth="11.453125" defaultRowHeight="12.5" x14ac:dyDescent="0.25"/>
  <cols>
    <col min="1" max="1" width="10.26953125" customWidth="1"/>
    <col min="2" max="2" width="8.7265625" customWidth="1"/>
    <col min="3" max="3" width="18.7265625" customWidth="1"/>
    <col min="4" max="4" width="10.26953125" customWidth="1"/>
    <col min="5" max="5" width="11.453125" customWidth="1"/>
    <col min="6" max="6" width="31.453125" customWidth="1"/>
    <col min="7" max="7" width="45.453125" customWidth="1"/>
    <col min="8" max="8" width="30.7265625" customWidth="1"/>
    <col min="9" max="9" width="18.453125" customWidth="1"/>
    <col min="10" max="10" width="10.26953125" customWidth="1"/>
    <col min="11" max="11" width="36.54296875" style="89" customWidth="1"/>
    <col min="12" max="12" width="14.26953125" customWidth="1"/>
    <col min="13" max="13" width="12.7265625" style="137" customWidth="1"/>
    <col min="14" max="14" width="15.54296875" style="137" customWidth="1"/>
    <col min="15" max="15" width="86.453125" style="137" customWidth="1"/>
    <col min="27" max="27" width="13" hidden="1" customWidth="1"/>
  </cols>
  <sheetData>
    <row r="1" spans="1:27" ht="13" x14ac:dyDescent="0.3">
      <c r="A1" s="7" t="s">
        <v>56</v>
      </c>
      <c r="B1" s="8"/>
      <c r="C1" s="8"/>
      <c r="D1" s="8"/>
      <c r="E1" s="8"/>
      <c r="F1" s="8"/>
      <c r="G1" s="8"/>
      <c r="H1" s="8"/>
      <c r="I1" s="8"/>
      <c r="J1" s="8"/>
      <c r="K1" s="88"/>
      <c r="L1" s="8"/>
      <c r="M1" s="138"/>
      <c r="N1" s="143"/>
      <c r="O1" s="164"/>
      <c r="AA1" s="8"/>
    </row>
    <row r="2" spans="1:27" ht="39" customHeight="1" x14ac:dyDescent="0.25">
      <c r="A2" s="63" t="s">
        <v>110</v>
      </c>
      <c r="B2" s="63" t="s">
        <v>111</v>
      </c>
      <c r="C2" s="63" t="s">
        <v>112</v>
      </c>
      <c r="D2" s="63" t="s">
        <v>113</v>
      </c>
      <c r="E2" s="63" t="s">
        <v>114</v>
      </c>
      <c r="F2" s="63" t="s">
        <v>115</v>
      </c>
      <c r="G2" s="63" t="s">
        <v>116</v>
      </c>
      <c r="H2" s="63" t="s">
        <v>117</v>
      </c>
      <c r="I2" s="63" t="s">
        <v>118</v>
      </c>
      <c r="J2" s="63" t="s">
        <v>119</v>
      </c>
      <c r="K2" s="63" t="s">
        <v>120</v>
      </c>
      <c r="L2" s="63" t="s">
        <v>121</v>
      </c>
      <c r="M2" s="139" t="s">
        <v>122</v>
      </c>
      <c r="N2" s="144" t="s">
        <v>123</v>
      </c>
      <c r="O2" s="144" t="s">
        <v>124</v>
      </c>
      <c r="AA2" s="144" t="s">
        <v>125</v>
      </c>
    </row>
    <row r="3" spans="1:27" ht="80.150000000000006" customHeight="1" x14ac:dyDescent="0.25">
      <c r="A3" s="200" t="s">
        <v>126</v>
      </c>
      <c r="B3" s="209" t="s">
        <v>127</v>
      </c>
      <c r="C3" s="209" t="s">
        <v>128</v>
      </c>
      <c r="D3" s="200" t="s">
        <v>129</v>
      </c>
      <c r="E3" s="210" t="s">
        <v>129</v>
      </c>
      <c r="F3" s="200" t="s">
        <v>1754</v>
      </c>
      <c r="G3" s="200" t="s">
        <v>1757</v>
      </c>
      <c r="H3" s="200" t="s">
        <v>1752</v>
      </c>
      <c r="I3" s="187"/>
      <c r="J3" s="211"/>
      <c r="K3" s="200"/>
      <c r="L3" s="187"/>
      <c r="M3" s="140" t="s">
        <v>130</v>
      </c>
      <c r="N3" s="212" t="s">
        <v>131</v>
      </c>
      <c r="O3" s="187" t="s">
        <v>132</v>
      </c>
      <c r="AA3" s="149" t="e">
        <f>IF(OR(J3="Fail",ISBLANK(J3)),INDEX('Issue Code Table'!C:C,MATCH(N:N,'Issue Code Table'!A:A,0)),IF(M3="Critical",6,IF(M3="Significant",5,IF(M3="Moderate",3,2))))</f>
        <v>#N/A</v>
      </c>
    </row>
    <row r="4" spans="1:27" ht="80.150000000000006" customHeight="1" x14ac:dyDescent="0.25">
      <c r="A4" s="200" t="s">
        <v>133</v>
      </c>
      <c r="B4" s="209" t="s">
        <v>127</v>
      </c>
      <c r="C4" s="209" t="s">
        <v>128</v>
      </c>
      <c r="D4" s="200" t="s">
        <v>134</v>
      </c>
      <c r="E4" s="210" t="s">
        <v>135</v>
      </c>
      <c r="F4" s="200" t="s">
        <v>1755</v>
      </c>
      <c r="G4" s="200" t="s">
        <v>1753</v>
      </c>
      <c r="H4" s="200" t="s">
        <v>1756</v>
      </c>
      <c r="I4" s="187"/>
      <c r="J4" s="211"/>
      <c r="K4" s="200"/>
      <c r="L4" s="187"/>
      <c r="M4" s="141" t="s">
        <v>130</v>
      </c>
      <c r="N4" s="212" t="s">
        <v>136</v>
      </c>
      <c r="O4" s="186" t="s">
        <v>137</v>
      </c>
      <c r="AA4" s="149" t="e">
        <f>IF(OR(J4="Fail",ISBLANK(J4)),INDEX('Issue Code Table'!C:C,MATCH(N:N,'Issue Code Table'!A:A,0)),IF(M4="Critical",6,IF(M4="Significant",5,IF(M4="Moderate",3,2))))</f>
        <v>#N/A</v>
      </c>
    </row>
    <row r="5" spans="1:27" ht="80.150000000000006" customHeight="1" x14ac:dyDescent="0.25">
      <c r="A5" s="200" t="s">
        <v>138</v>
      </c>
      <c r="B5" s="210" t="s">
        <v>139</v>
      </c>
      <c r="C5" s="200" t="s">
        <v>140</v>
      </c>
      <c r="D5" s="200" t="s">
        <v>141</v>
      </c>
      <c r="E5" s="210" t="s">
        <v>129</v>
      </c>
      <c r="F5" s="200" t="s">
        <v>142</v>
      </c>
      <c r="G5" s="200" t="s">
        <v>1733</v>
      </c>
      <c r="H5" s="210" t="s">
        <v>143</v>
      </c>
      <c r="I5" s="141"/>
      <c r="J5" s="211"/>
      <c r="K5" s="213"/>
      <c r="L5" s="213"/>
      <c r="M5" s="141" t="s">
        <v>144</v>
      </c>
      <c r="N5" s="212" t="s">
        <v>145</v>
      </c>
      <c r="O5" s="186" t="s">
        <v>146</v>
      </c>
      <c r="AA5" s="149">
        <f>IF(OR(J5="Fail",ISBLANK(J5)),INDEX('Issue Code Table'!C:C,MATCH(N:N,'Issue Code Table'!A:A,0)),IF(M5="Critical",6,IF(M5="Significant",5,IF(M5="Moderate",3,2))))</f>
        <v>4</v>
      </c>
    </row>
    <row r="6" spans="1:27" ht="49.5" customHeight="1" x14ac:dyDescent="0.25">
      <c r="A6" s="200" t="s">
        <v>147</v>
      </c>
      <c r="B6" s="210" t="s">
        <v>148</v>
      </c>
      <c r="C6" s="209" t="s">
        <v>149</v>
      </c>
      <c r="D6" s="200" t="s">
        <v>134</v>
      </c>
      <c r="E6" s="210" t="s">
        <v>135</v>
      </c>
      <c r="F6" s="200" t="s">
        <v>150</v>
      </c>
      <c r="G6" s="200" t="s">
        <v>151</v>
      </c>
      <c r="H6" s="210" t="s">
        <v>152</v>
      </c>
      <c r="I6" s="141"/>
      <c r="J6" s="211"/>
      <c r="K6" s="213"/>
      <c r="L6" s="141"/>
      <c r="M6" s="141" t="s">
        <v>144</v>
      </c>
      <c r="N6" s="212" t="s">
        <v>153</v>
      </c>
      <c r="O6" s="186" t="s">
        <v>154</v>
      </c>
      <c r="AA6" s="149">
        <f>IF(OR(J6="Fail",ISBLANK(J6)),INDEX('Issue Code Table'!C:C,MATCH(N:N,'Issue Code Table'!A:A,0)),IF(M6="Critical",6,IF(M6="Significant",5,IF(M6="Moderate",3,2))))</f>
        <v>6</v>
      </c>
    </row>
    <row r="7" spans="1:27" ht="80.150000000000006" customHeight="1" x14ac:dyDescent="0.25">
      <c r="A7" s="200" t="s">
        <v>155</v>
      </c>
      <c r="B7" s="210" t="s">
        <v>148</v>
      </c>
      <c r="C7" s="209" t="s">
        <v>149</v>
      </c>
      <c r="D7" s="200" t="s">
        <v>129</v>
      </c>
      <c r="E7" s="210"/>
      <c r="F7" s="200" t="s">
        <v>156</v>
      </c>
      <c r="G7" s="200" t="s">
        <v>157</v>
      </c>
      <c r="H7" s="210" t="s">
        <v>158</v>
      </c>
      <c r="I7" s="214"/>
      <c r="J7" s="211"/>
      <c r="K7" s="213" t="s">
        <v>159</v>
      </c>
      <c r="L7" s="141"/>
      <c r="M7" s="141" t="s">
        <v>160</v>
      </c>
      <c r="N7" s="212" t="s">
        <v>161</v>
      </c>
      <c r="O7" s="186" t="s">
        <v>162</v>
      </c>
      <c r="AA7" s="149">
        <f>IF(OR(J7="Fail",ISBLANK(J7)),INDEX('Issue Code Table'!C:C,MATCH(N:N,'Issue Code Table'!A:A,0)),IF(M7="Critical",6,IF(M7="Significant",5,IF(M7="Moderate",3,2))))</f>
        <v>5</v>
      </c>
    </row>
    <row r="8" spans="1:27" ht="80.150000000000006" customHeight="1" x14ac:dyDescent="0.25">
      <c r="A8" s="200" t="s">
        <v>163</v>
      </c>
      <c r="B8" s="210" t="s">
        <v>164</v>
      </c>
      <c r="C8" s="209" t="s">
        <v>165</v>
      </c>
      <c r="D8" s="200" t="s">
        <v>141</v>
      </c>
      <c r="E8" s="210" t="s">
        <v>166</v>
      </c>
      <c r="F8" s="200" t="s">
        <v>167</v>
      </c>
      <c r="G8" s="200" t="s">
        <v>168</v>
      </c>
      <c r="H8" s="210" t="s">
        <v>169</v>
      </c>
      <c r="I8" s="141"/>
      <c r="J8" s="211"/>
      <c r="K8" s="215"/>
      <c r="L8" s="141"/>
      <c r="M8" s="141" t="s">
        <v>160</v>
      </c>
      <c r="N8" s="212" t="s">
        <v>170</v>
      </c>
      <c r="O8" s="186" t="s">
        <v>171</v>
      </c>
      <c r="AA8" s="149">
        <f>IF(OR(J8="Fail",ISBLANK(J8)),INDEX('Issue Code Table'!C:C,MATCH(N:N,'Issue Code Table'!A:A,0)),IF(M8="Critical",6,IF(M8="Significant",5,IF(M8="Moderate",3,2))))</f>
        <v>5</v>
      </c>
    </row>
    <row r="9" spans="1:27" ht="80.150000000000006" customHeight="1" x14ac:dyDescent="0.25">
      <c r="A9" s="200" t="s">
        <v>172</v>
      </c>
      <c r="B9" s="210" t="s">
        <v>164</v>
      </c>
      <c r="C9" s="209" t="s">
        <v>165</v>
      </c>
      <c r="D9" s="200" t="s">
        <v>129</v>
      </c>
      <c r="E9" s="210" t="s">
        <v>135</v>
      </c>
      <c r="F9" s="200" t="s">
        <v>173</v>
      </c>
      <c r="G9" s="200" t="s">
        <v>174</v>
      </c>
      <c r="H9" s="210" t="s">
        <v>175</v>
      </c>
      <c r="I9" s="141"/>
      <c r="J9" s="211"/>
      <c r="K9" s="215"/>
      <c r="L9" s="141"/>
      <c r="M9" s="141" t="s">
        <v>160</v>
      </c>
      <c r="N9" s="212" t="s">
        <v>176</v>
      </c>
      <c r="O9" s="186" t="s">
        <v>177</v>
      </c>
      <c r="AA9" s="149">
        <f>IF(OR(J9="Fail",ISBLANK(J9)),INDEX('Issue Code Table'!C:C,MATCH(N:N,'Issue Code Table'!A:A,0)),IF(M9="Critical",6,IF(M9="Significant",5,IF(M9="Moderate",3,2))))</f>
        <v>5</v>
      </c>
    </row>
    <row r="10" spans="1:27" ht="80.150000000000006" customHeight="1" x14ac:dyDescent="0.25">
      <c r="A10" s="200" t="s">
        <v>178</v>
      </c>
      <c r="B10" s="210" t="s">
        <v>164</v>
      </c>
      <c r="C10" s="209" t="s">
        <v>165</v>
      </c>
      <c r="D10" s="200" t="s">
        <v>141</v>
      </c>
      <c r="E10" s="210" t="s">
        <v>135</v>
      </c>
      <c r="F10" s="200" t="s">
        <v>179</v>
      </c>
      <c r="G10" s="200" t="s">
        <v>180</v>
      </c>
      <c r="H10" s="210" t="s">
        <v>181</v>
      </c>
      <c r="I10" s="141"/>
      <c r="J10" s="211"/>
      <c r="K10" s="215"/>
      <c r="L10" s="141"/>
      <c r="M10" s="141" t="s">
        <v>160</v>
      </c>
      <c r="N10" s="212" t="s">
        <v>182</v>
      </c>
      <c r="O10" s="186" t="s">
        <v>183</v>
      </c>
      <c r="AA10" s="149">
        <f>IF(OR(J10="Fail",ISBLANK(J10)),INDEX('Issue Code Table'!C:C,MATCH(N:N,'Issue Code Table'!A:A,0)),IF(M10="Critical",6,IF(M10="Significant",5,IF(M10="Moderate",3,2))))</f>
        <v>5</v>
      </c>
    </row>
    <row r="11" spans="1:27" ht="80.150000000000006" customHeight="1" x14ac:dyDescent="0.25">
      <c r="A11" s="200" t="s">
        <v>184</v>
      </c>
      <c r="B11" s="210" t="s">
        <v>164</v>
      </c>
      <c r="C11" s="209" t="s">
        <v>165</v>
      </c>
      <c r="D11" s="200" t="s">
        <v>141</v>
      </c>
      <c r="E11" s="210" t="s">
        <v>135</v>
      </c>
      <c r="F11" s="200" t="s">
        <v>185</v>
      </c>
      <c r="G11" s="200" t="s">
        <v>186</v>
      </c>
      <c r="H11" s="210" t="s">
        <v>187</v>
      </c>
      <c r="I11" s="141"/>
      <c r="J11" s="211"/>
      <c r="K11" s="215"/>
      <c r="L11" s="141"/>
      <c r="M11" s="141" t="s">
        <v>160</v>
      </c>
      <c r="N11" s="212" t="s">
        <v>182</v>
      </c>
      <c r="O11" s="186" t="s">
        <v>183</v>
      </c>
      <c r="AA11" s="149">
        <f>IF(OR(J11="Fail",ISBLANK(J11)),INDEX('Issue Code Table'!C:C,MATCH(N:N,'Issue Code Table'!A:A,0)),IF(M11="Critical",6,IF(M11="Significant",5,IF(M11="Moderate",3,2))))</f>
        <v>5</v>
      </c>
    </row>
    <row r="12" spans="1:27" ht="80.150000000000006" customHeight="1" x14ac:dyDescent="0.25">
      <c r="A12" s="200" t="s">
        <v>188</v>
      </c>
      <c r="B12" s="210" t="s">
        <v>164</v>
      </c>
      <c r="C12" s="209" t="s">
        <v>165</v>
      </c>
      <c r="D12" s="200" t="s">
        <v>141</v>
      </c>
      <c r="E12" s="210" t="s">
        <v>135</v>
      </c>
      <c r="F12" s="200" t="s">
        <v>189</v>
      </c>
      <c r="G12" s="200" t="s">
        <v>190</v>
      </c>
      <c r="H12" s="210" t="s">
        <v>191</v>
      </c>
      <c r="I12" s="141"/>
      <c r="J12" s="211"/>
      <c r="K12" s="215"/>
      <c r="L12" s="141"/>
      <c r="M12" s="141" t="s">
        <v>160</v>
      </c>
      <c r="N12" s="212" t="s">
        <v>182</v>
      </c>
      <c r="O12" s="186" t="s">
        <v>183</v>
      </c>
      <c r="AA12" s="149">
        <f>IF(OR(J12="Fail",ISBLANK(J12)),INDEX('Issue Code Table'!C:C,MATCH(N:N,'Issue Code Table'!A:A,0)),IF(M12="Critical",6,IF(M12="Significant",5,IF(M12="Moderate",3,2))))</f>
        <v>5</v>
      </c>
    </row>
    <row r="13" spans="1:27" ht="80.150000000000006" customHeight="1" x14ac:dyDescent="0.25">
      <c r="A13" s="200" t="s">
        <v>192</v>
      </c>
      <c r="B13" s="210" t="s">
        <v>164</v>
      </c>
      <c r="C13" s="209" t="s">
        <v>165</v>
      </c>
      <c r="D13" s="200" t="s">
        <v>141</v>
      </c>
      <c r="E13" s="210" t="s">
        <v>166</v>
      </c>
      <c r="F13" s="200" t="s">
        <v>193</v>
      </c>
      <c r="G13" s="200" t="s">
        <v>194</v>
      </c>
      <c r="H13" s="210" t="s">
        <v>195</v>
      </c>
      <c r="I13" s="141"/>
      <c r="J13" s="211"/>
      <c r="K13" s="215"/>
      <c r="L13" s="141"/>
      <c r="M13" s="141" t="s">
        <v>160</v>
      </c>
      <c r="N13" s="212" t="s">
        <v>196</v>
      </c>
      <c r="O13" s="186" t="s">
        <v>197</v>
      </c>
      <c r="AA13" s="149">
        <f>IF(OR(J13="Fail",ISBLANK(J13)),INDEX('Issue Code Table'!C:C,MATCH(N:N,'Issue Code Table'!A:A,0)),IF(M13="Critical",6,IF(M13="Significant",5,IF(M13="Moderate",3,2))))</f>
        <v>5</v>
      </c>
    </row>
    <row r="14" spans="1:27" ht="80.150000000000006" customHeight="1" x14ac:dyDescent="0.25">
      <c r="A14" s="200" t="s">
        <v>198</v>
      </c>
      <c r="B14" s="210" t="s">
        <v>164</v>
      </c>
      <c r="C14" s="209" t="s">
        <v>165</v>
      </c>
      <c r="D14" s="200" t="s">
        <v>141</v>
      </c>
      <c r="E14" s="210" t="s">
        <v>166</v>
      </c>
      <c r="F14" s="200" t="s">
        <v>199</v>
      </c>
      <c r="G14" s="200" t="s">
        <v>200</v>
      </c>
      <c r="H14" s="210" t="s">
        <v>201</v>
      </c>
      <c r="I14" s="141"/>
      <c r="J14" s="211"/>
      <c r="K14" s="215"/>
      <c r="L14" s="141"/>
      <c r="M14" s="141" t="s">
        <v>160</v>
      </c>
      <c r="N14" s="212" t="s">
        <v>170</v>
      </c>
      <c r="O14" s="186" t="s">
        <v>171</v>
      </c>
      <c r="AA14" s="149">
        <f>IF(OR(J14="Fail",ISBLANK(J14)),INDEX('Issue Code Table'!C:C,MATCH(N:N,'Issue Code Table'!A:A,0)),IF(M14="Critical",6,IF(M14="Significant",5,IF(M14="Moderate",3,2))))</f>
        <v>5</v>
      </c>
    </row>
    <row r="15" spans="1:27" ht="80.150000000000006" customHeight="1" x14ac:dyDescent="0.25">
      <c r="A15" s="200" t="s">
        <v>202</v>
      </c>
      <c r="B15" s="210" t="s">
        <v>164</v>
      </c>
      <c r="C15" s="209" t="s">
        <v>165</v>
      </c>
      <c r="D15" s="200" t="s">
        <v>141</v>
      </c>
      <c r="E15" s="210" t="s">
        <v>166</v>
      </c>
      <c r="F15" s="200" t="s">
        <v>203</v>
      </c>
      <c r="G15" s="200" t="s">
        <v>204</v>
      </c>
      <c r="H15" s="210" t="s">
        <v>205</v>
      </c>
      <c r="I15" s="141"/>
      <c r="J15" s="211"/>
      <c r="K15" s="215"/>
      <c r="L15" s="141"/>
      <c r="M15" s="141" t="s">
        <v>160</v>
      </c>
      <c r="N15" s="212" t="s">
        <v>170</v>
      </c>
      <c r="O15" s="186" t="s">
        <v>171</v>
      </c>
      <c r="AA15" s="149">
        <f>IF(OR(J15="Fail",ISBLANK(J15)),INDEX('Issue Code Table'!C:C,MATCH(N:N,'Issue Code Table'!A:A,0)),IF(M15="Critical",6,IF(M15="Significant",5,IF(M15="Moderate",3,2))))</f>
        <v>5</v>
      </c>
    </row>
    <row r="16" spans="1:27" ht="80.150000000000006" customHeight="1" x14ac:dyDescent="0.25">
      <c r="A16" s="200" t="s">
        <v>206</v>
      </c>
      <c r="B16" s="210" t="s">
        <v>164</v>
      </c>
      <c r="C16" s="209" t="s">
        <v>165</v>
      </c>
      <c r="D16" s="200" t="s">
        <v>141</v>
      </c>
      <c r="E16" s="210" t="s">
        <v>166</v>
      </c>
      <c r="F16" s="200" t="s">
        <v>207</v>
      </c>
      <c r="G16" s="200" t="s">
        <v>208</v>
      </c>
      <c r="H16" s="210" t="s">
        <v>209</v>
      </c>
      <c r="I16" s="141"/>
      <c r="J16" s="211"/>
      <c r="K16" s="215"/>
      <c r="L16" s="141"/>
      <c r="M16" s="141" t="s">
        <v>160</v>
      </c>
      <c r="N16" s="212" t="s">
        <v>170</v>
      </c>
      <c r="O16" s="186" t="s">
        <v>171</v>
      </c>
      <c r="AA16" s="149">
        <f>IF(OR(J16="Fail",ISBLANK(J16)),INDEX('Issue Code Table'!C:C,MATCH(N:N,'Issue Code Table'!A:A,0)),IF(M16="Critical",6,IF(M16="Significant",5,IF(M16="Moderate",3,2))))</f>
        <v>5</v>
      </c>
    </row>
    <row r="17" spans="1:27" ht="80.150000000000006" customHeight="1" x14ac:dyDescent="0.25">
      <c r="A17" s="200" t="s">
        <v>210</v>
      </c>
      <c r="B17" s="210" t="s">
        <v>164</v>
      </c>
      <c r="C17" s="209" t="s">
        <v>165</v>
      </c>
      <c r="D17" s="200" t="s">
        <v>141</v>
      </c>
      <c r="E17" s="210" t="s">
        <v>166</v>
      </c>
      <c r="F17" s="200" t="s">
        <v>211</v>
      </c>
      <c r="G17" s="200" t="s">
        <v>212</v>
      </c>
      <c r="H17" s="210" t="s">
        <v>213</v>
      </c>
      <c r="I17" s="141"/>
      <c r="J17" s="211"/>
      <c r="K17" s="215"/>
      <c r="L17" s="141"/>
      <c r="M17" s="141" t="s">
        <v>160</v>
      </c>
      <c r="N17" s="212" t="s">
        <v>170</v>
      </c>
      <c r="O17" s="186" t="s">
        <v>171</v>
      </c>
      <c r="AA17" s="149">
        <f>IF(OR(J17="Fail",ISBLANK(J17)),INDEX('Issue Code Table'!C:C,MATCH(N:N,'Issue Code Table'!A:A,0)),IF(M17="Critical",6,IF(M17="Significant",5,IF(M17="Moderate",3,2))))</f>
        <v>5</v>
      </c>
    </row>
    <row r="18" spans="1:27" ht="80.150000000000006" customHeight="1" x14ac:dyDescent="0.25">
      <c r="A18" s="200" t="s">
        <v>214</v>
      </c>
      <c r="B18" s="210" t="s">
        <v>164</v>
      </c>
      <c r="C18" s="209" t="s">
        <v>165</v>
      </c>
      <c r="D18" s="200" t="s">
        <v>141</v>
      </c>
      <c r="E18" s="210" t="s">
        <v>166</v>
      </c>
      <c r="F18" s="200" t="s">
        <v>215</v>
      </c>
      <c r="G18" s="200" t="s">
        <v>216</v>
      </c>
      <c r="H18" s="210" t="s">
        <v>217</v>
      </c>
      <c r="I18" s="141"/>
      <c r="J18" s="211"/>
      <c r="K18" s="215"/>
      <c r="L18" s="141"/>
      <c r="M18" s="141" t="s">
        <v>160</v>
      </c>
      <c r="N18" s="212" t="s">
        <v>170</v>
      </c>
      <c r="O18" s="186" t="s">
        <v>171</v>
      </c>
      <c r="AA18" s="149">
        <f>IF(OR(J18="Fail",ISBLANK(J18)),INDEX('Issue Code Table'!C:C,MATCH(N:N,'Issue Code Table'!A:A,0)),IF(M18="Critical",6,IF(M18="Significant",5,IF(M18="Moderate",3,2))))</f>
        <v>5</v>
      </c>
    </row>
    <row r="19" spans="1:27" ht="80.150000000000006" customHeight="1" x14ac:dyDescent="0.25">
      <c r="A19" s="200" t="s">
        <v>218</v>
      </c>
      <c r="B19" s="210" t="s">
        <v>164</v>
      </c>
      <c r="C19" s="209" t="s">
        <v>165</v>
      </c>
      <c r="D19" s="200" t="s">
        <v>141</v>
      </c>
      <c r="E19" s="210" t="s">
        <v>166</v>
      </c>
      <c r="F19" s="200" t="s">
        <v>219</v>
      </c>
      <c r="G19" s="200" t="s">
        <v>220</v>
      </c>
      <c r="H19" s="210" t="s">
        <v>221</v>
      </c>
      <c r="I19" s="141"/>
      <c r="J19" s="211"/>
      <c r="K19" s="213"/>
      <c r="L19" s="141"/>
      <c r="M19" s="141" t="s">
        <v>160</v>
      </c>
      <c r="N19" s="212" t="s">
        <v>170</v>
      </c>
      <c r="O19" s="186" t="s">
        <v>171</v>
      </c>
      <c r="AA19" s="149">
        <f>IF(OR(J19="Fail",ISBLANK(J19)),INDEX('Issue Code Table'!C:C,MATCH(N:N,'Issue Code Table'!A:A,0)),IF(M19="Critical",6,IF(M19="Significant",5,IF(M19="Moderate",3,2))))</f>
        <v>5</v>
      </c>
    </row>
    <row r="20" spans="1:27" ht="80.150000000000006" customHeight="1" x14ac:dyDescent="0.25">
      <c r="A20" s="200" t="s">
        <v>222</v>
      </c>
      <c r="B20" s="210" t="s">
        <v>164</v>
      </c>
      <c r="C20" s="209" t="s">
        <v>165</v>
      </c>
      <c r="D20" s="200" t="s">
        <v>134</v>
      </c>
      <c r="E20" s="210"/>
      <c r="F20" s="200" t="s">
        <v>223</v>
      </c>
      <c r="G20" s="200" t="s">
        <v>224</v>
      </c>
      <c r="H20" s="210" t="s">
        <v>225</v>
      </c>
      <c r="I20" s="141"/>
      <c r="J20" s="211"/>
      <c r="K20" s="87" t="s">
        <v>226</v>
      </c>
      <c r="L20" s="141"/>
      <c r="M20" s="141" t="s">
        <v>160</v>
      </c>
      <c r="N20" s="212" t="s">
        <v>227</v>
      </c>
      <c r="O20" s="186" t="s">
        <v>228</v>
      </c>
      <c r="AA20" s="149">
        <f>IF(OR(J20="Fail",ISBLANK(J20)),INDEX('Issue Code Table'!C:C,MATCH(N:N,'Issue Code Table'!A:A,0)),IF(M20="Critical",6,IF(M20="Significant",5,IF(M20="Moderate",3,2))))</f>
        <v>4</v>
      </c>
    </row>
    <row r="21" spans="1:27" ht="80.150000000000006" customHeight="1" x14ac:dyDescent="0.25">
      <c r="A21" s="200" t="s">
        <v>229</v>
      </c>
      <c r="B21" s="210" t="s">
        <v>164</v>
      </c>
      <c r="C21" s="209" t="s">
        <v>165</v>
      </c>
      <c r="D21" s="200" t="s">
        <v>141</v>
      </c>
      <c r="E21" s="210" t="s">
        <v>166</v>
      </c>
      <c r="F21" s="200" t="s">
        <v>230</v>
      </c>
      <c r="G21" s="200" t="s">
        <v>231</v>
      </c>
      <c r="H21" s="210" t="s">
        <v>232</v>
      </c>
      <c r="I21" s="141"/>
      <c r="J21" s="211"/>
      <c r="K21" s="213"/>
      <c r="L21" s="141"/>
      <c r="M21" s="141" t="s">
        <v>144</v>
      </c>
      <c r="N21" s="212" t="s">
        <v>233</v>
      </c>
      <c r="O21" s="186" t="s">
        <v>234</v>
      </c>
      <c r="AA21" s="149">
        <f>IF(OR(J21="Fail",ISBLANK(J21)),INDEX('Issue Code Table'!C:C,MATCH(N:N,'Issue Code Table'!A:A,0)),IF(M21="Critical",6,IF(M21="Significant",5,IF(M21="Moderate",3,2))))</f>
        <v>5</v>
      </c>
    </row>
    <row r="22" spans="1:27" ht="80.150000000000006" customHeight="1" x14ac:dyDescent="0.25">
      <c r="A22" s="200" t="s">
        <v>235</v>
      </c>
      <c r="B22" s="210" t="s">
        <v>164</v>
      </c>
      <c r="C22" s="209" t="s">
        <v>165</v>
      </c>
      <c r="D22" s="200" t="s">
        <v>141</v>
      </c>
      <c r="E22" s="210"/>
      <c r="F22" s="200" t="s">
        <v>236</v>
      </c>
      <c r="G22" s="200" t="s">
        <v>237</v>
      </c>
      <c r="H22" s="210" t="s">
        <v>238</v>
      </c>
      <c r="I22" s="141"/>
      <c r="J22" s="211"/>
      <c r="K22" s="213"/>
      <c r="L22" s="141"/>
      <c r="M22" s="141" t="s">
        <v>160</v>
      </c>
      <c r="N22" s="212" t="s">
        <v>239</v>
      </c>
      <c r="O22" s="186" t="s">
        <v>240</v>
      </c>
      <c r="AA22" s="149">
        <f>IF(OR(J22="Fail",ISBLANK(J22)),INDEX('Issue Code Table'!C:C,MATCH(N:N,'Issue Code Table'!A:A,0)),IF(M22="Critical",6,IF(M22="Significant",5,IF(M22="Moderate",3,2))))</f>
        <v>6</v>
      </c>
    </row>
    <row r="23" spans="1:27" ht="80.150000000000006" customHeight="1" x14ac:dyDescent="0.25">
      <c r="A23" s="200" t="s">
        <v>241</v>
      </c>
      <c r="B23" s="210" t="s">
        <v>164</v>
      </c>
      <c r="C23" s="209" t="s">
        <v>165</v>
      </c>
      <c r="D23" s="200" t="s">
        <v>141</v>
      </c>
      <c r="E23" s="210" t="s">
        <v>166</v>
      </c>
      <c r="F23" s="200" t="s">
        <v>242</v>
      </c>
      <c r="G23" s="200" t="s">
        <v>243</v>
      </c>
      <c r="H23" s="210" t="s">
        <v>244</v>
      </c>
      <c r="I23" s="141"/>
      <c r="J23" s="211"/>
      <c r="K23" s="215"/>
      <c r="L23" s="141"/>
      <c r="M23" s="142" t="s">
        <v>160</v>
      </c>
      <c r="N23" s="212" t="s">
        <v>245</v>
      </c>
      <c r="O23" s="186" t="s">
        <v>246</v>
      </c>
      <c r="AA23" s="149">
        <f>IF(OR(J23="Fail",ISBLANK(J23)),INDEX('Issue Code Table'!C:C,MATCH(N:N,'Issue Code Table'!A:A,0)),IF(M23="Critical",6,IF(M23="Significant",5,IF(M23="Moderate",3,2))))</f>
        <v>7</v>
      </c>
    </row>
    <row r="24" spans="1:27" ht="80.150000000000006" customHeight="1" x14ac:dyDescent="0.25">
      <c r="A24" s="200" t="s">
        <v>247</v>
      </c>
      <c r="B24" s="210" t="s">
        <v>164</v>
      </c>
      <c r="C24" s="209" t="s">
        <v>165</v>
      </c>
      <c r="D24" s="200" t="s">
        <v>141</v>
      </c>
      <c r="E24" s="210" t="s">
        <v>166</v>
      </c>
      <c r="F24" s="200" t="s">
        <v>248</v>
      </c>
      <c r="G24" s="200" t="s">
        <v>249</v>
      </c>
      <c r="H24" s="210" t="s">
        <v>250</v>
      </c>
      <c r="I24" s="141"/>
      <c r="J24" s="211"/>
      <c r="K24" s="216"/>
      <c r="L24" s="141"/>
      <c r="M24" s="141" t="s">
        <v>160</v>
      </c>
      <c r="N24" s="212" t="s">
        <v>245</v>
      </c>
      <c r="O24" s="186" t="s">
        <v>246</v>
      </c>
      <c r="AA24" s="149">
        <f>IF(OR(J24="Fail",ISBLANK(J24)),INDEX('Issue Code Table'!C:C,MATCH(N:N,'Issue Code Table'!A:A,0)),IF(M24="Critical",6,IF(M24="Significant",5,IF(M24="Moderate",3,2))))</f>
        <v>7</v>
      </c>
    </row>
    <row r="25" spans="1:27" ht="80.150000000000006" customHeight="1" x14ac:dyDescent="0.25">
      <c r="A25" s="200" t="s">
        <v>251</v>
      </c>
      <c r="B25" s="210" t="s">
        <v>252</v>
      </c>
      <c r="C25" s="209" t="s">
        <v>253</v>
      </c>
      <c r="D25" s="200" t="s">
        <v>254</v>
      </c>
      <c r="E25" s="210" t="s">
        <v>255</v>
      </c>
      <c r="F25" s="200" t="s">
        <v>256</v>
      </c>
      <c r="G25" s="200" t="s">
        <v>257</v>
      </c>
      <c r="H25" s="210" t="s">
        <v>258</v>
      </c>
      <c r="I25" s="214"/>
      <c r="J25" s="211"/>
      <c r="K25" s="215" t="s">
        <v>259</v>
      </c>
      <c r="L25" s="141"/>
      <c r="M25" s="142" t="s">
        <v>260</v>
      </c>
      <c r="N25" s="212" t="s">
        <v>261</v>
      </c>
      <c r="O25" s="186" t="s">
        <v>262</v>
      </c>
      <c r="AA25" s="149">
        <f>IF(OR(J25="Fail",ISBLANK(J25)),INDEX('Issue Code Table'!C:C,MATCH(N:N,'Issue Code Table'!A:A,0)),IF(M25="Critical",6,IF(M25="Significant",5,IF(M25="Moderate",3,2))))</f>
        <v>2</v>
      </c>
    </row>
    <row r="26" spans="1:27" ht="80.150000000000006" customHeight="1" x14ac:dyDescent="0.25">
      <c r="A26" s="200" t="s">
        <v>263</v>
      </c>
      <c r="B26" s="210" t="s">
        <v>252</v>
      </c>
      <c r="C26" s="209" t="s">
        <v>253</v>
      </c>
      <c r="D26" s="200" t="s">
        <v>254</v>
      </c>
      <c r="E26" s="210" t="s">
        <v>255</v>
      </c>
      <c r="F26" s="200" t="s">
        <v>264</v>
      </c>
      <c r="G26" s="200" t="s">
        <v>265</v>
      </c>
      <c r="H26" s="210" t="s">
        <v>266</v>
      </c>
      <c r="I26" s="214"/>
      <c r="J26" s="211"/>
      <c r="K26" s="213" t="s">
        <v>267</v>
      </c>
      <c r="L26" s="141"/>
      <c r="M26" s="142" t="s">
        <v>260</v>
      </c>
      <c r="N26" s="212" t="s">
        <v>261</v>
      </c>
      <c r="O26" s="186" t="s">
        <v>262</v>
      </c>
      <c r="AA26" s="149">
        <f>IF(OR(J26="Fail",ISBLANK(J26)),INDEX('Issue Code Table'!C:C,MATCH(N:N,'Issue Code Table'!A:A,0)),IF(M26="Critical",6,IF(M26="Significant",5,IF(M26="Moderate",3,2))))</f>
        <v>2</v>
      </c>
    </row>
    <row r="27" spans="1:27" ht="128.25" customHeight="1" x14ac:dyDescent="0.25">
      <c r="A27" s="200" t="s">
        <v>268</v>
      </c>
      <c r="B27" s="210" t="s">
        <v>269</v>
      </c>
      <c r="C27" s="209" t="s">
        <v>270</v>
      </c>
      <c r="D27" s="200" t="s">
        <v>134</v>
      </c>
      <c r="E27" s="210" t="s">
        <v>135</v>
      </c>
      <c r="F27" s="200" t="s">
        <v>271</v>
      </c>
      <c r="G27" s="200" t="s">
        <v>272</v>
      </c>
      <c r="H27" s="210" t="s">
        <v>271</v>
      </c>
      <c r="I27" s="141"/>
      <c r="J27" s="211"/>
      <c r="K27" s="215"/>
      <c r="L27" s="141"/>
      <c r="M27" s="141" t="s">
        <v>160</v>
      </c>
      <c r="N27" s="212" t="s">
        <v>182</v>
      </c>
      <c r="O27" s="186" t="s">
        <v>183</v>
      </c>
      <c r="AA27" s="149">
        <f>IF(OR(J27="Fail",ISBLANK(J27)),INDEX('Issue Code Table'!C:C,MATCH(N:N,'Issue Code Table'!A:A,0)),IF(M27="Critical",6,IF(M27="Significant",5,IF(M27="Moderate",3,2))))</f>
        <v>5</v>
      </c>
    </row>
    <row r="28" spans="1:27" ht="80.150000000000006" customHeight="1" x14ac:dyDescent="0.25">
      <c r="A28" s="200" t="s">
        <v>273</v>
      </c>
      <c r="B28" s="210" t="s">
        <v>269</v>
      </c>
      <c r="C28" s="209" t="s">
        <v>270</v>
      </c>
      <c r="D28" s="200" t="s">
        <v>134</v>
      </c>
      <c r="E28" s="210" t="s">
        <v>135</v>
      </c>
      <c r="F28" s="200" t="s">
        <v>274</v>
      </c>
      <c r="G28" s="200" t="s">
        <v>275</v>
      </c>
      <c r="H28" s="210" t="s">
        <v>274</v>
      </c>
      <c r="I28" s="141"/>
      <c r="J28" s="211"/>
      <c r="K28" s="215"/>
      <c r="L28" s="141"/>
      <c r="M28" s="141" t="s">
        <v>160</v>
      </c>
      <c r="N28" s="212" t="s">
        <v>182</v>
      </c>
      <c r="O28" s="186" t="s">
        <v>183</v>
      </c>
      <c r="AA28" s="149">
        <f>IF(OR(J28="Fail",ISBLANK(J28)),INDEX('Issue Code Table'!C:C,MATCH(N:N,'Issue Code Table'!A:A,0)),IF(M28="Critical",6,IF(M28="Significant",5,IF(M28="Moderate",3,2))))</f>
        <v>5</v>
      </c>
    </row>
    <row r="29" spans="1:27" ht="80.150000000000006" customHeight="1" x14ac:dyDescent="0.25">
      <c r="A29" s="200" t="s">
        <v>276</v>
      </c>
      <c r="B29" s="210" t="s">
        <v>269</v>
      </c>
      <c r="C29" s="209" t="s">
        <v>270</v>
      </c>
      <c r="D29" s="200" t="s">
        <v>134</v>
      </c>
      <c r="E29" s="210" t="s">
        <v>135</v>
      </c>
      <c r="F29" s="200" t="s">
        <v>277</v>
      </c>
      <c r="G29" s="200" t="s">
        <v>278</v>
      </c>
      <c r="H29" s="210" t="s">
        <v>277</v>
      </c>
      <c r="I29" s="141"/>
      <c r="J29" s="211"/>
      <c r="K29" s="215"/>
      <c r="L29" s="141"/>
      <c r="M29" s="141" t="s">
        <v>160</v>
      </c>
      <c r="N29" s="212" t="s">
        <v>182</v>
      </c>
      <c r="O29" s="186" t="s">
        <v>183</v>
      </c>
      <c r="AA29" s="149">
        <f>IF(OR(J29="Fail",ISBLANK(J29)),INDEX('Issue Code Table'!C:C,MATCH(N:N,'Issue Code Table'!A:A,0)),IF(M29="Critical",6,IF(M29="Significant",5,IF(M29="Moderate",3,2))))</f>
        <v>5</v>
      </c>
    </row>
    <row r="30" spans="1:27" ht="80.150000000000006" customHeight="1" x14ac:dyDescent="0.25">
      <c r="A30" s="200" t="s">
        <v>279</v>
      </c>
      <c r="B30" s="210" t="s">
        <v>269</v>
      </c>
      <c r="C30" s="209" t="s">
        <v>270</v>
      </c>
      <c r="D30" s="200" t="s">
        <v>141</v>
      </c>
      <c r="E30" s="210"/>
      <c r="F30" s="200" t="s">
        <v>280</v>
      </c>
      <c r="G30" s="200" t="s">
        <v>281</v>
      </c>
      <c r="H30" s="210" t="s">
        <v>280</v>
      </c>
      <c r="I30" s="141"/>
      <c r="J30" s="211"/>
      <c r="K30" s="215"/>
      <c r="L30" s="141"/>
      <c r="M30" s="141" t="s">
        <v>160</v>
      </c>
      <c r="N30" s="212" t="s">
        <v>282</v>
      </c>
      <c r="O30" s="186" t="s">
        <v>283</v>
      </c>
      <c r="AA30" s="149">
        <f>IF(OR(J30="Fail",ISBLANK(J30)),INDEX('Issue Code Table'!C:C,MATCH(N:N,'Issue Code Table'!A:A,0)),IF(M30="Critical",6,IF(M30="Significant",5,IF(M30="Moderate",3,2))))</f>
        <v>4</v>
      </c>
    </row>
    <row r="31" spans="1:27" ht="80.150000000000006" customHeight="1" x14ac:dyDescent="0.25">
      <c r="A31" s="200" t="s">
        <v>284</v>
      </c>
      <c r="B31" s="210" t="s">
        <v>285</v>
      </c>
      <c r="C31" s="209" t="s">
        <v>286</v>
      </c>
      <c r="D31" s="200" t="s">
        <v>254</v>
      </c>
      <c r="E31" s="210" t="s">
        <v>287</v>
      </c>
      <c r="F31" s="200" t="s">
        <v>288</v>
      </c>
      <c r="G31" s="200" t="s">
        <v>289</v>
      </c>
      <c r="H31" s="210" t="s">
        <v>290</v>
      </c>
      <c r="I31" s="141"/>
      <c r="J31" s="211"/>
      <c r="K31" s="215"/>
      <c r="L31" s="141"/>
      <c r="M31" s="142" t="s">
        <v>160</v>
      </c>
      <c r="N31" s="212" t="s">
        <v>182</v>
      </c>
      <c r="O31" s="186" t="s">
        <v>183</v>
      </c>
      <c r="AA31" s="149">
        <f>IF(OR(J31="Fail",ISBLANK(J31)),INDEX('Issue Code Table'!C:C,MATCH(N:N,'Issue Code Table'!A:A,0)),IF(M31="Critical",6,IF(M31="Significant",5,IF(M31="Moderate",3,2))))</f>
        <v>5</v>
      </c>
    </row>
    <row r="32" spans="1:27" ht="80.150000000000006" customHeight="1" x14ac:dyDescent="0.25">
      <c r="A32" s="200" t="s">
        <v>291</v>
      </c>
      <c r="B32" s="210" t="s">
        <v>285</v>
      </c>
      <c r="C32" s="209" t="s">
        <v>286</v>
      </c>
      <c r="D32" s="200" t="s">
        <v>141</v>
      </c>
      <c r="E32" s="210" t="s">
        <v>135</v>
      </c>
      <c r="F32" s="200" t="s">
        <v>292</v>
      </c>
      <c r="G32" s="200" t="s">
        <v>293</v>
      </c>
      <c r="H32" s="210" t="s">
        <v>294</v>
      </c>
      <c r="I32" s="141"/>
      <c r="J32" s="211"/>
      <c r="K32" s="215"/>
      <c r="L32" s="141"/>
      <c r="M32" s="141" t="s">
        <v>160</v>
      </c>
      <c r="N32" s="212" t="s">
        <v>182</v>
      </c>
      <c r="O32" s="186" t="s">
        <v>183</v>
      </c>
      <c r="AA32" s="149">
        <f>IF(OR(J32="Fail",ISBLANK(J32)),INDEX('Issue Code Table'!C:C,MATCH(N:N,'Issue Code Table'!A:A,0)),IF(M32="Critical",6,IF(M32="Significant",5,IF(M32="Moderate",3,2))))</f>
        <v>5</v>
      </c>
    </row>
    <row r="33" spans="1:27" ht="80.150000000000006" customHeight="1" x14ac:dyDescent="0.25">
      <c r="A33" s="200" t="s">
        <v>295</v>
      </c>
      <c r="B33" s="210" t="s">
        <v>285</v>
      </c>
      <c r="C33" s="209" t="s">
        <v>286</v>
      </c>
      <c r="D33" s="200" t="s">
        <v>141</v>
      </c>
      <c r="E33" s="210" t="s">
        <v>166</v>
      </c>
      <c r="F33" s="200" t="s">
        <v>296</v>
      </c>
      <c r="G33" s="200" t="s">
        <v>297</v>
      </c>
      <c r="H33" s="210" t="s">
        <v>298</v>
      </c>
      <c r="I33" s="141"/>
      <c r="J33" s="211"/>
      <c r="K33" s="215" t="s">
        <v>299</v>
      </c>
      <c r="L33" s="141"/>
      <c r="M33" s="141" t="s">
        <v>160</v>
      </c>
      <c r="N33" s="212" t="s">
        <v>170</v>
      </c>
      <c r="O33" s="186" t="s">
        <v>171</v>
      </c>
      <c r="AA33" s="149">
        <f>IF(OR(J33="Fail",ISBLANK(J33)),INDEX('Issue Code Table'!C:C,MATCH(N:N,'Issue Code Table'!A:A,0)),IF(M33="Critical",6,IF(M33="Significant",5,IF(M33="Moderate",3,2))))</f>
        <v>5</v>
      </c>
    </row>
    <row r="34" spans="1:27" ht="80.150000000000006" customHeight="1" x14ac:dyDescent="0.25">
      <c r="A34" s="200" t="s">
        <v>300</v>
      </c>
      <c r="B34" s="210" t="s">
        <v>285</v>
      </c>
      <c r="C34" s="209" t="s">
        <v>286</v>
      </c>
      <c r="D34" s="200" t="s">
        <v>141</v>
      </c>
      <c r="E34" s="210" t="s">
        <v>166</v>
      </c>
      <c r="F34" s="200" t="s">
        <v>301</v>
      </c>
      <c r="G34" s="200" t="s">
        <v>302</v>
      </c>
      <c r="H34" s="210" t="s">
        <v>303</v>
      </c>
      <c r="I34" s="141"/>
      <c r="J34" s="211"/>
      <c r="K34" s="215"/>
      <c r="L34" s="141"/>
      <c r="M34" s="141" t="s">
        <v>160</v>
      </c>
      <c r="N34" s="212" t="s">
        <v>170</v>
      </c>
      <c r="O34" s="186" t="s">
        <v>171</v>
      </c>
      <c r="AA34" s="149">
        <f>IF(OR(J34="Fail",ISBLANK(J34)),INDEX('Issue Code Table'!C:C,MATCH(N:N,'Issue Code Table'!A:A,0)),IF(M34="Critical",6,IF(M34="Significant",5,IF(M34="Moderate",3,2))))</f>
        <v>5</v>
      </c>
    </row>
    <row r="35" spans="1:27" ht="80.150000000000006" customHeight="1" x14ac:dyDescent="0.25">
      <c r="A35" s="200" t="s">
        <v>304</v>
      </c>
      <c r="B35" s="210" t="s">
        <v>285</v>
      </c>
      <c r="C35" s="209" t="s">
        <v>286</v>
      </c>
      <c r="D35" s="200" t="s">
        <v>141</v>
      </c>
      <c r="E35" s="210"/>
      <c r="F35" s="200" t="s">
        <v>305</v>
      </c>
      <c r="G35" s="200" t="s">
        <v>306</v>
      </c>
      <c r="H35" s="210" t="s">
        <v>307</v>
      </c>
      <c r="I35" s="141"/>
      <c r="J35" s="211"/>
      <c r="K35" s="215"/>
      <c r="L35" s="141"/>
      <c r="M35" s="141" t="s">
        <v>160</v>
      </c>
      <c r="N35" s="212" t="s">
        <v>182</v>
      </c>
      <c r="O35" s="186" t="s">
        <v>183</v>
      </c>
      <c r="AA35" s="149">
        <f>IF(OR(J35="Fail",ISBLANK(J35)),INDEX('Issue Code Table'!C:C,MATCH(N:N,'Issue Code Table'!A:A,0)),IF(M35="Critical",6,IF(M35="Significant",5,IF(M35="Moderate",3,2))))</f>
        <v>5</v>
      </c>
    </row>
    <row r="36" spans="1:27" ht="80.150000000000006" customHeight="1" x14ac:dyDescent="0.25">
      <c r="A36" s="200" t="s">
        <v>308</v>
      </c>
      <c r="B36" s="210" t="s">
        <v>285</v>
      </c>
      <c r="C36" s="209" t="s">
        <v>286</v>
      </c>
      <c r="D36" s="200" t="s">
        <v>141</v>
      </c>
      <c r="E36" s="210" t="s">
        <v>135</v>
      </c>
      <c r="F36" s="200" t="s">
        <v>309</v>
      </c>
      <c r="G36" s="200" t="s">
        <v>310</v>
      </c>
      <c r="H36" s="210" t="s">
        <v>311</v>
      </c>
      <c r="I36" s="141"/>
      <c r="J36" s="211"/>
      <c r="K36" s="215"/>
      <c r="L36" s="141"/>
      <c r="M36" s="141" t="s">
        <v>160</v>
      </c>
      <c r="N36" s="212" t="s">
        <v>170</v>
      </c>
      <c r="O36" s="186" t="s">
        <v>171</v>
      </c>
      <c r="AA36" s="149">
        <f>IF(OR(J36="Fail",ISBLANK(J36)),INDEX('Issue Code Table'!C:C,MATCH(N:N,'Issue Code Table'!A:A,0)),IF(M36="Critical",6,IF(M36="Significant",5,IF(M36="Moderate",3,2))))</f>
        <v>5</v>
      </c>
    </row>
    <row r="37" spans="1:27" ht="80.150000000000006" customHeight="1" x14ac:dyDescent="0.25">
      <c r="A37" s="200" t="s">
        <v>312</v>
      </c>
      <c r="B37" s="210" t="s">
        <v>285</v>
      </c>
      <c r="C37" s="209" t="s">
        <v>286</v>
      </c>
      <c r="D37" s="200" t="s">
        <v>134</v>
      </c>
      <c r="E37" s="210"/>
      <c r="F37" s="200" t="s">
        <v>313</v>
      </c>
      <c r="G37" s="200" t="s">
        <v>314</v>
      </c>
      <c r="H37" s="210" t="s">
        <v>315</v>
      </c>
      <c r="I37" s="214"/>
      <c r="J37" s="211"/>
      <c r="K37" s="215" t="s">
        <v>316</v>
      </c>
      <c r="L37" s="141"/>
      <c r="M37" s="141" t="s">
        <v>160</v>
      </c>
      <c r="N37" s="212" t="s">
        <v>170</v>
      </c>
      <c r="O37" s="186" t="s">
        <v>171</v>
      </c>
      <c r="AA37" s="149">
        <f>IF(OR(J37="Fail",ISBLANK(J37)),INDEX('Issue Code Table'!C:C,MATCH(N:N,'Issue Code Table'!A:A,0)),IF(M37="Critical",6,IF(M37="Significant",5,IF(M37="Moderate",3,2))))</f>
        <v>5</v>
      </c>
    </row>
    <row r="38" spans="1:27" ht="80.150000000000006" customHeight="1" x14ac:dyDescent="0.25">
      <c r="A38" s="200" t="s">
        <v>317</v>
      </c>
      <c r="B38" s="210" t="s">
        <v>285</v>
      </c>
      <c r="C38" s="209" t="s">
        <v>286</v>
      </c>
      <c r="D38" s="200" t="s">
        <v>141</v>
      </c>
      <c r="E38" s="210"/>
      <c r="F38" s="200" t="s">
        <v>318</v>
      </c>
      <c r="G38" s="200" t="s">
        <v>319</v>
      </c>
      <c r="H38" s="210" t="s">
        <v>320</v>
      </c>
      <c r="I38" s="214"/>
      <c r="J38" s="211"/>
      <c r="K38" s="215" t="s">
        <v>316</v>
      </c>
      <c r="L38" s="141"/>
      <c r="M38" s="141" t="s">
        <v>160</v>
      </c>
      <c r="N38" s="212" t="s">
        <v>182</v>
      </c>
      <c r="O38" s="186" t="s">
        <v>183</v>
      </c>
      <c r="AA38" s="149">
        <f>IF(OR(J38="Fail",ISBLANK(J38)),INDEX('Issue Code Table'!C:C,MATCH(N:N,'Issue Code Table'!A:A,0)),IF(M38="Critical",6,IF(M38="Significant",5,IF(M38="Moderate",3,2))))</f>
        <v>5</v>
      </c>
    </row>
    <row r="39" spans="1:27" ht="80.150000000000006" customHeight="1" x14ac:dyDescent="0.25">
      <c r="A39" s="200" t="s">
        <v>321</v>
      </c>
      <c r="B39" s="210" t="s">
        <v>285</v>
      </c>
      <c r="C39" s="209" t="s">
        <v>286</v>
      </c>
      <c r="D39" s="200" t="s">
        <v>141</v>
      </c>
      <c r="E39" s="210"/>
      <c r="F39" s="200" t="s">
        <v>322</v>
      </c>
      <c r="G39" s="200" t="s">
        <v>323</v>
      </c>
      <c r="H39" s="210" t="s">
        <v>324</v>
      </c>
      <c r="I39" s="141"/>
      <c r="J39" s="211"/>
      <c r="K39" s="215"/>
      <c r="L39" s="141"/>
      <c r="M39" s="141" t="s">
        <v>160</v>
      </c>
      <c r="N39" s="212" t="s">
        <v>325</v>
      </c>
      <c r="O39" s="186" t="s">
        <v>326</v>
      </c>
      <c r="AA39" s="149">
        <f>IF(OR(J39="Fail",ISBLANK(J39)),INDEX('Issue Code Table'!C:C,MATCH(N:N,'Issue Code Table'!A:A,0)),IF(M39="Critical",6,IF(M39="Significant",5,IF(M39="Moderate",3,2))))</f>
        <v>6</v>
      </c>
    </row>
    <row r="40" spans="1:27" ht="80.150000000000006" customHeight="1" x14ac:dyDescent="0.25">
      <c r="A40" s="200" t="s">
        <v>327</v>
      </c>
      <c r="B40" s="210" t="s">
        <v>285</v>
      </c>
      <c r="C40" s="209" t="s">
        <v>286</v>
      </c>
      <c r="D40" s="200" t="s">
        <v>141</v>
      </c>
      <c r="E40" s="210"/>
      <c r="F40" s="200" t="s">
        <v>328</v>
      </c>
      <c r="G40" s="200" t="s">
        <v>329</v>
      </c>
      <c r="H40" s="210" t="s">
        <v>330</v>
      </c>
      <c r="I40" s="141"/>
      <c r="J40" s="211"/>
      <c r="K40" s="217" t="s">
        <v>331</v>
      </c>
      <c r="L40" s="141"/>
      <c r="M40" s="141" t="s">
        <v>160</v>
      </c>
      <c r="N40" s="212" t="s">
        <v>182</v>
      </c>
      <c r="O40" s="186" t="s">
        <v>183</v>
      </c>
      <c r="AA40" s="149">
        <f>IF(OR(J40="Fail",ISBLANK(J40)),INDEX('Issue Code Table'!C:C,MATCH(N:N,'Issue Code Table'!A:A,0)),IF(M40="Critical",6,IF(M40="Significant",5,IF(M40="Moderate",3,2))))</f>
        <v>5</v>
      </c>
    </row>
    <row r="41" spans="1:27" ht="80.150000000000006" customHeight="1" x14ac:dyDescent="0.25">
      <c r="A41" s="200" t="s">
        <v>332</v>
      </c>
      <c r="B41" s="210" t="s">
        <v>285</v>
      </c>
      <c r="C41" s="209" t="s">
        <v>286</v>
      </c>
      <c r="D41" s="200" t="s">
        <v>141</v>
      </c>
      <c r="E41" s="210" t="s">
        <v>135</v>
      </c>
      <c r="F41" s="200" t="s">
        <v>333</v>
      </c>
      <c r="G41" s="200" t="s">
        <v>334</v>
      </c>
      <c r="H41" s="210" t="s">
        <v>335</v>
      </c>
      <c r="I41" s="141"/>
      <c r="J41" s="211"/>
      <c r="K41" s="215"/>
      <c r="L41" s="141"/>
      <c r="M41" s="141" t="s">
        <v>160</v>
      </c>
      <c r="N41" s="212" t="s">
        <v>182</v>
      </c>
      <c r="O41" s="186" t="s">
        <v>183</v>
      </c>
      <c r="AA41" s="149">
        <f>IF(OR(J41="Fail",ISBLANK(J41)),INDEX('Issue Code Table'!C:C,MATCH(N:N,'Issue Code Table'!A:A,0)),IF(M41="Critical",6,IF(M41="Significant",5,IF(M41="Moderate",3,2))))</f>
        <v>5</v>
      </c>
    </row>
    <row r="42" spans="1:27" ht="80.150000000000006" customHeight="1" x14ac:dyDescent="0.25">
      <c r="A42" s="200" t="s">
        <v>336</v>
      </c>
      <c r="B42" s="210" t="s">
        <v>285</v>
      </c>
      <c r="C42" s="209" t="s">
        <v>286</v>
      </c>
      <c r="D42" s="200" t="s">
        <v>141</v>
      </c>
      <c r="E42" s="210" t="s">
        <v>337</v>
      </c>
      <c r="F42" s="200" t="s">
        <v>338</v>
      </c>
      <c r="G42" s="200" t="s">
        <v>339</v>
      </c>
      <c r="H42" s="210" t="s">
        <v>340</v>
      </c>
      <c r="I42" s="141"/>
      <c r="J42" s="211"/>
      <c r="K42" s="215"/>
      <c r="L42" s="141"/>
      <c r="M42" s="141" t="s">
        <v>160</v>
      </c>
      <c r="N42" s="212" t="s">
        <v>282</v>
      </c>
      <c r="O42" s="186" t="s">
        <v>283</v>
      </c>
      <c r="AA42" s="149">
        <f>IF(OR(J42="Fail",ISBLANK(J42)),INDEX('Issue Code Table'!C:C,MATCH(N:N,'Issue Code Table'!A:A,0)),IF(M42="Critical",6,IF(M42="Significant",5,IF(M42="Moderate",3,2))))</f>
        <v>4</v>
      </c>
    </row>
    <row r="43" spans="1:27" ht="80.150000000000006" customHeight="1" x14ac:dyDescent="0.25">
      <c r="A43" s="200" t="s">
        <v>341</v>
      </c>
      <c r="B43" s="210" t="s">
        <v>285</v>
      </c>
      <c r="C43" s="209" t="s">
        <v>286</v>
      </c>
      <c r="D43" s="200" t="s">
        <v>254</v>
      </c>
      <c r="E43" s="210"/>
      <c r="F43" s="200" t="s">
        <v>342</v>
      </c>
      <c r="G43" s="200" t="s">
        <v>343</v>
      </c>
      <c r="H43" s="210" t="s">
        <v>344</v>
      </c>
      <c r="I43" s="214"/>
      <c r="J43" s="211"/>
      <c r="K43" s="215" t="s">
        <v>345</v>
      </c>
      <c r="L43" s="141"/>
      <c r="M43" s="141" t="s">
        <v>160</v>
      </c>
      <c r="N43" s="212" t="s">
        <v>182</v>
      </c>
      <c r="O43" s="186" t="s">
        <v>183</v>
      </c>
      <c r="AA43" s="149">
        <f>IF(OR(J43="Fail",ISBLANK(J43)),INDEX('Issue Code Table'!C:C,MATCH(N:N,'Issue Code Table'!A:A,0)),IF(M43="Critical",6,IF(M43="Significant",5,IF(M43="Moderate",3,2))))</f>
        <v>5</v>
      </c>
    </row>
    <row r="44" spans="1:27" ht="80.150000000000006" customHeight="1" x14ac:dyDescent="0.25">
      <c r="A44" s="200" t="s">
        <v>346</v>
      </c>
      <c r="B44" s="210" t="s">
        <v>347</v>
      </c>
      <c r="C44" s="209" t="s">
        <v>348</v>
      </c>
      <c r="D44" s="200" t="s">
        <v>141</v>
      </c>
      <c r="E44" s="210" t="s">
        <v>166</v>
      </c>
      <c r="F44" s="200" t="s">
        <v>349</v>
      </c>
      <c r="G44" s="200" t="s">
        <v>350</v>
      </c>
      <c r="H44" s="210" t="s">
        <v>351</v>
      </c>
      <c r="I44" s="141"/>
      <c r="J44" s="211"/>
      <c r="K44" s="215"/>
      <c r="L44" s="141"/>
      <c r="M44" s="142" t="s">
        <v>160</v>
      </c>
      <c r="N44" s="212" t="s">
        <v>352</v>
      </c>
      <c r="O44" s="186" t="s">
        <v>353</v>
      </c>
      <c r="AA44" s="149">
        <f>IF(OR(J44="Fail",ISBLANK(J44)),INDEX('Issue Code Table'!C:C,MATCH(N:N,'Issue Code Table'!A:A,0)),IF(M44="Critical",6,IF(M44="Significant",5,IF(M44="Moderate",3,2))))</f>
        <v>5</v>
      </c>
    </row>
    <row r="45" spans="1:27" ht="80.150000000000006" customHeight="1" x14ac:dyDescent="0.25">
      <c r="A45" s="200" t="s">
        <v>354</v>
      </c>
      <c r="B45" s="210" t="s">
        <v>355</v>
      </c>
      <c r="C45" s="209" t="s">
        <v>356</v>
      </c>
      <c r="D45" s="200" t="s">
        <v>141</v>
      </c>
      <c r="E45" s="210"/>
      <c r="F45" s="200" t="s">
        <v>357</v>
      </c>
      <c r="G45" s="200" t="s">
        <v>358</v>
      </c>
      <c r="H45" s="210" t="s">
        <v>359</v>
      </c>
      <c r="I45" s="141"/>
      <c r="J45" s="211"/>
      <c r="K45" s="218" t="s">
        <v>360</v>
      </c>
      <c r="L45" s="141"/>
      <c r="M45" s="142" t="s">
        <v>260</v>
      </c>
      <c r="N45" s="212" t="s">
        <v>361</v>
      </c>
      <c r="O45" s="186" t="s">
        <v>362</v>
      </c>
      <c r="AA45" s="149" t="e">
        <f>IF(OR(J45="Fail",ISBLANK(J45)),INDEX('Issue Code Table'!C:C,MATCH(N:N,'Issue Code Table'!A:A,0)),IF(M45="Critical",6,IF(M45="Significant",5,IF(M45="Moderate",3,2))))</f>
        <v>#N/A</v>
      </c>
    </row>
    <row r="46" spans="1:27" ht="80.150000000000006" customHeight="1" x14ac:dyDescent="0.25">
      <c r="A46" s="200" t="s">
        <v>363</v>
      </c>
      <c r="B46" s="200" t="s">
        <v>364</v>
      </c>
      <c r="C46" s="209" t="s">
        <v>365</v>
      </c>
      <c r="D46" s="200" t="s">
        <v>129</v>
      </c>
      <c r="E46" s="200"/>
      <c r="F46" s="200" t="s">
        <v>366</v>
      </c>
      <c r="G46" s="200" t="s">
        <v>367</v>
      </c>
      <c r="H46" s="200" t="s">
        <v>368</v>
      </c>
      <c r="I46" s="187"/>
      <c r="J46" s="211"/>
      <c r="K46" s="218" t="s">
        <v>369</v>
      </c>
      <c r="L46" s="187"/>
      <c r="M46" s="142" t="s">
        <v>144</v>
      </c>
      <c r="N46" s="212" t="s">
        <v>370</v>
      </c>
      <c r="O46" s="186" t="s">
        <v>371</v>
      </c>
      <c r="AA46" s="149">
        <f>IF(OR(J46="Fail",ISBLANK(J46)),INDEX('Issue Code Table'!C:C,MATCH(N:N,'Issue Code Table'!A:A,0)),IF(M46="Critical",6,IF(M46="Significant",5,IF(M46="Moderate",3,2))))</f>
        <v>2</v>
      </c>
    </row>
    <row r="47" spans="1:27" ht="80.150000000000006" customHeight="1" x14ac:dyDescent="0.25">
      <c r="A47" s="200" t="s">
        <v>372</v>
      </c>
      <c r="B47" s="210" t="s">
        <v>373</v>
      </c>
      <c r="C47" s="209" t="s">
        <v>374</v>
      </c>
      <c r="D47" s="200" t="s">
        <v>129</v>
      </c>
      <c r="E47" s="210"/>
      <c r="F47" s="200" t="s">
        <v>375</v>
      </c>
      <c r="G47" s="200" t="s">
        <v>376</v>
      </c>
      <c r="H47" s="210" t="s">
        <v>377</v>
      </c>
      <c r="I47" s="141"/>
      <c r="J47" s="211"/>
      <c r="K47" s="215" t="s">
        <v>378</v>
      </c>
      <c r="L47" s="141"/>
      <c r="M47" s="142" t="s">
        <v>160</v>
      </c>
      <c r="N47" s="212" t="s">
        <v>379</v>
      </c>
      <c r="O47" s="186" t="s">
        <v>380</v>
      </c>
      <c r="AA47" s="149">
        <f>IF(OR(J47="Fail",ISBLANK(J47)),INDEX('Issue Code Table'!C:C,MATCH(N:N,'Issue Code Table'!A:A,0)),IF(M47="Critical",6,IF(M47="Significant",5,IF(M47="Moderate",3,2))))</f>
        <v>6</v>
      </c>
    </row>
    <row r="48" spans="1:27" ht="80.150000000000006" customHeight="1" x14ac:dyDescent="0.25">
      <c r="A48" s="200" t="s">
        <v>381</v>
      </c>
      <c r="B48" s="210" t="s">
        <v>382</v>
      </c>
      <c r="C48" s="209" t="s">
        <v>383</v>
      </c>
      <c r="D48" s="200" t="s">
        <v>384</v>
      </c>
      <c r="E48" s="210" t="s">
        <v>166</v>
      </c>
      <c r="F48" s="200" t="s">
        <v>385</v>
      </c>
      <c r="G48" s="200" t="s">
        <v>386</v>
      </c>
      <c r="H48" s="210" t="s">
        <v>387</v>
      </c>
      <c r="I48" s="141"/>
      <c r="J48" s="211"/>
      <c r="K48" s="215"/>
      <c r="L48" s="141"/>
      <c r="M48" s="142" t="s">
        <v>144</v>
      </c>
      <c r="N48" s="212" t="s">
        <v>388</v>
      </c>
      <c r="O48" s="186" t="s">
        <v>389</v>
      </c>
      <c r="AA48" s="149">
        <f>IF(OR(J48="Fail",ISBLANK(J48)),INDEX('Issue Code Table'!C:C,MATCH(N:N,'Issue Code Table'!A:A,0)),IF(M48="Critical",6,IF(M48="Significant",5,IF(M48="Moderate",3,2))))</f>
        <v>5</v>
      </c>
    </row>
    <row r="49" spans="1:27" ht="80.150000000000006" customHeight="1" x14ac:dyDescent="0.25">
      <c r="A49" s="200" t="s">
        <v>390</v>
      </c>
      <c r="B49" s="210" t="s">
        <v>382</v>
      </c>
      <c r="C49" s="209" t="s">
        <v>383</v>
      </c>
      <c r="D49" s="200" t="s">
        <v>384</v>
      </c>
      <c r="E49" s="210" t="s">
        <v>166</v>
      </c>
      <c r="F49" s="200" t="s">
        <v>391</v>
      </c>
      <c r="G49" s="200" t="s">
        <v>392</v>
      </c>
      <c r="H49" s="210" t="s">
        <v>393</v>
      </c>
      <c r="I49" s="141"/>
      <c r="J49" s="211"/>
      <c r="K49" s="215"/>
      <c r="L49" s="141"/>
      <c r="M49" s="142" t="s">
        <v>144</v>
      </c>
      <c r="N49" s="212" t="s">
        <v>394</v>
      </c>
      <c r="O49" s="186" t="s">
        <v>395</v>
      </c>
      <c r="AA49" s="149" t="e">
        <f>IF(OR(J49="Fail",ISBLANK(J49)),INDEX('Issue Code Table'!C:C,MATCH(N:N,'Issue Code Table'!A:A,0)),IF(M49="Critical",6,IF(M49="Significant",5,IF(M49="Moderate",3,2))))</f>
        <v>#N/A</v>
      </c>
    </row>
    <row r="50" spans="1:27" ht="80.150000000000006" customHeight="1" x14ac:dyDescent="0.25">
      <c r="A50" s="200" t="s">
        <v>396</v>
      </c>
      <c r="B50" s="210" t="s">
        <v>382</v>
      </c>
      <c r="C50" s="209" t="s">
        <v>383</v>
      </c>
      <c r="D50" s="200" t="s">
        <v>384</v>
      </c>
      <c r="E50" s="210" t="s">
        <v>166</v>
      </c>
      <c r="F50" s="200" t="s">
        <v>397</v>
      </c>
      <c r="G50" s="200" t="s">
        <v>398</v>
      </c>
      <c r="H50" s="210" t="s">
        <v>399</v>
      </c>
      <c r="I50" s="141"/>
      <c r="J50" s="211"/>
      <c r="K50" s="215"/>
      <c r="L50" s="141"/>
      <c r="M50" s="142" t="s">
        <v>144</v>
      </c>
      <c r="N50" s="212" t="s">
        <v>394</v>
      </c>
      <c r="O50" s="186" t="s">
        <v>395</v>
      </c>
      <c r="AA50" s="149" t="e">
        <f>IF(OR(J50="Fail",ISBLANK(J50)),INDEX('Issue Code Table'!C:C,MATCH(N:N,'Issue Code Table'!A:A,0)),IF(M50="Critical",6,IF(M50="Significant",5,IF(M50="Moderate",3,2))))</f>
        <v>#N/A</v>
      </c>
    </row>
    <row r="51" spans="1:27" ht="80.150000000000006" customHeight="1" x14ac:dyDescent="0.25">
      <c r="A51" s="200" t="s">
        <v>400</v>
      </c>
      <c r="B51" s="210" t="s">
        <v>382</v>
      </c>
      <c r="C51" s="209" t="s">
        <v>383</v>
      </c>
      <c r="D51" s="200" t="s">
        <v>384</v>
      </c>
      <c r="E51" s="210" t="s">
        <v>166</v>
      </c>
      <c r="F51" s="200" t="s">
        <v>401</v>
      </c>
      <c r="G51" s="200" t="s">
        <v>402</v>
      </c>
      <c r="H51" s="210" t="s">
        <v>403</v>
      </c>
      <c r="I51" s="141"/>
      <c r="J51" s="211"/>
      <c r="K51" s="216"/>
      <c r="L51" s="141"/>
      <c r="M51" s="142" t="s">
        <v>144</v>
      </c>
      <c r="N51" s="212" t="s">
        <v>394</v>
      </c>
      <c r="O51" s="186" t="s">
        <v>395</v>
      </c>
      <c r="AA51" s="149" t="e">
        <f>IF(OR(J51="Fail",ISBLANK(J51)),INDEX('Issue Code Table'!C:C,MATCH(N:N,'Issue Code Table'!A:A,0)),IF(M51="Critical",6,IF(M51="Significant",5,IF(M51="Moderate",3,2))))</f>
        <v>#N/A</v>
      </c>
    </row>
    <row r="52" spans="1:27" ht="80.150000000000006" customHeight="1" x14ac:dyDescent="0.25">
      <c r="A52" s="200" t="s">
        <v>404</v>
      </c>
      <c r="B52" s="210" t="s">
        <v>382</v>
      </c>
      <c r="C52" s="209" t="s">
        <v>383</v>
      </c>
      <c r="D52" s="200" t="s">
        <v>141</v>
      </c>
      <c r="E52" s="210" t="s">
        <v>405</v>
      </c>
      <c r="F52" s="200" t="s">
        <v>406</v>
      </c>
      <c r="G52" s="200" t="s">
        <v>407</v>
      </c>
      <c r="H52" s="210" t="s">
        <v>408</v>
      </c>
      <c r="I52" s="141"/>
      <c r="J52" s="211"/>
      <c r="K52" s="215"/>
      <c r="L52" s="141"/>
      <c r="M52" s="142" t="s">
        <v>144</v>
      </c>
      <c r="N52" s="212" t="s">
        <v>409</v>
      </c>
      <c r="O52" s="186" t="s">
        <v>410</v>
      </c>
      <c r="AA52" s="149">
        <f>IF(OR(J52="Fail",ISBLANK(J52)),INDEX('Issue Code Table'!C:C,MATCH(N:N,'Issue Code Table'!A:A,0)),IF(M52="Critical",6,IF(M52="Significant",5,IF(M52="Moderate",3,2))))</f>
        <v>5</v>
      </c>
    </row>
    <row r="53" spans="1:27" ht="80.150000000000006" customHeight="1" x14ac:dyDescent="0.25">
      <c r="A53" s="200" t="s">
        <v>411</v>
      </c>
      <c r="B53" s="210" t="s">
        <v>412</v>
      </c>
      <c r="C53" s="209" t="s">
        <v>413</v>
      </c>
      <c r="D53" s="200" t="s">
        <v>141</v>
      </c>
      <c r="E53" s="210"/>
      <c r="F53" s="200" t="s">
        <v>414</v>
      </c>
      <c r="G53" s="200" t="s">
        <v>415</v>
      </c>
      <c r="H53" s="210" t="s">
        <v>416</v>
      </c>
      <c r="I53" s="141"/>
      <c r="J53" s="211"/>
      <c r="K53" s="215"/>
      <c r="L53" s="141"/>
      <c r="M53" s="142" t="s">
        <v>144</v>
      </c>
      <c r="N53" s="212" t="s">
        <v>417</v>
      </c>
      <c r="O53" s="186" t="s">
        <v>418</v>
      </c>
      <c r="AA53" s="149">
        <f>IF(OR(J53="Fail",ISBLANK(J53)),INDEX('Issue Code Table'!C:C,MATCH(N:N,'Issue Code Table'!A:A,0)),IF(M53="Critical",6,IF(M53="Significant",5,IF(M53="Moderate",3,2))))</f>
        <v>4</v>
      </c>
    </row>
    <row r="54" spans="1:27" ht="80.150000000000006" customHeight="1" x14ac:dyDescent="0.25">
      <c r="A54" s="200" t="s">
        <v>419</v>
      </c>
      <c r="B54" s="210" t="s">
        <v>420</v>
      </c>
      <c r="C54" s="209" t="s">
        <v>421</v>
      </c>
      <c r="D54" s="200" t="s">
        <v>129</v>
      </c>
      <c r="E54" s="210"/>
      <c r="F54" s="200" t="s">
        <v>422</v>
      </c>
      <c r="G54" s="200" t="s">
        <v>423</v>
      </c>
      <c r="H54" s="210" t="s">
        <v>424</v>
      </c>
      <c r="I54" s="141"/>
      <c r="J54" s="211"/>
      <c r="K54" s="215"/>
      <c r="L54" s="141"/>
      <c r="M54" s="142" t="s">
        <v>260</v>
      </c>
      <c r="N54" s="212" t="s">
        <v>425</v>
      </c>
      <c r="O54" s="186" t="s">
        <v>426</v>
      </c>
      <c r="AA54" s="149" t="e">
        <f>IF(OR(J54="Fail",ISBLANK(J54)),INDEX('Issue Code Table'!C:C,MATCH(N:N,'Issue Code Table'!A:A,0)),IF(M54="Critical",6,IF(M54="Significant",5,IF(M54="Moderate",3,2))))</f>
        <v>#N/A</v>
      </c>
    </row>
    <row r="55" spans="1:27" ht="152.25" customHeight="1" x14ac:dyDescent="0.25">
      <c r="A55" s="200" t="s">
        <v>427</v>
      </c>
      <c r="B55" s="210" t="s">
        <v>428</v>
      </c>
      <c r="C55" s="209" t="s">
        <v>429</v>
      </c>
      <c r="D55" s="200" t="s">
        <v>129</v>
      </c>
      <c r="E55" s="210"/>
      <c r="F55" s="200" t="s">
        <v>430</v>
      </c>
      <c r="G55" s="200" t="s">
        <v>431</v>
      </c>
      <c r="H55" s="210" t="s">
        <v>432</v>
      </c>
      <c r="I55" s="141"/>
      <c r="J55" s="211"/>
      <c r="K55" s="215"/>
      <c r="L55" s="141"/>
      <c r="M55" s="142" t="s">
        <v>144</v>
      </c>
      <c r="N55" s="212" t="s">
        <v>433</v>
      </c>
      <c r="O55" s="186" t="s">
        <v>434</v>
      </c>
      <c r="AA55" s="149">
        <f>IF(OR(J55="Fail",ISBLANK(J55)),INDEX('Issue Code Table'!C:C,MATCH(N:N,'Issue Code Table'!A:A,0)),IF(M55="Critical",6,IF(M55="Significant",5,IF(M55="Moderate",3,2))))</f>
        <v>4</v>
      </c>
    </row>
    <row r="56" spans="1:27" ht="80.150000000000006" customHeight="1" x14ac:dyDescent="0.25">
      <c r="A56" s="200" t="s">
        <v>435</v>
      </c>
      <c r="B56" s="210" t="s">
        <v>436</v>
      </c>
      <c r="C56" s="209" t="s">
        <v>437</v>
      </c>
      <c r="D56" s="200" t="s">
        <v>129</v>
      </c>
      <c r="E56" s="210"/>
      <c r="F56" s="200" t="s">
        <v>438</v>
      </c>
      <c r="G56" s="200" t="s">
        <v>439</v>
      </c>
      <c r="H56" s="210" t="s">
        <v>440</v>
      </c>
      <c r="I56" s="141"/>
      <c r="J56" s="211"/>
      <c r="K56" s="215"/>
      <c r="L56" s="141"/>
      <c r="M56" s="142" t="s">
        <v>144</v>
      </c>
      <c r="N56" s="212" t="s">
        <v>441</v>
      </c>
      <c r="O56" s="186" t="s">
        <v>442</v>
      </c>
      <c r="AA56" s="149" t="e">
        <f>IF(OR(J56="Fail",ISBLANK(J56)),INDEX('Issue Code Table'!C:C,MATCH(N:N,'Issue Code Table'!A:A,0)),IF(M56="Critical",6,IF(M56="Significant",5,IF(M56="Moderate",3,2))))</f>
        <v>#N/A</v>
      </c>
    </row>
    <row r="57" spans="1:27" ht="114" customHeight="1" x14ac:dyDescent="0.25">
      <c r="A57" s="200" t="s">
        <v>443</v>
      </c>
      <c r="B57" s="210" t="s">
        <v>444</v>
      </c>
      <c r="C57" s="209" t="s">
        <v>445</v>
      </c>
      <c r="D57" s="200" t="s">
        <v>141</v>
      </c>
      <c r="E57" s="210"/>
      <c r="F57" s="200" t="s">
        <v>446</v>
      </c>
      <c r="G57" s="200" t="s">
        <v>447</v>
      </c>
      <c r="H57" s="210" t="s">
        <v>448</v>
      </c>
      <c r="I57" s="141"/>
      <c r="J57" s="211"/>
      <c r="K57" s="87" t="s">
        <v>449</v>
      </c>
      <c r="L57" s="141"/>
      <c r="M57" s="142" t="s">
        <v>144</v>
      </c>
      <c r="N57" s="212" t="s">
        <v>450</v>
      </c>
      <c r="O57" s="186" t="s">
        <v>451</v>
      </c>
      <c r="AA57" s="149">
        <f>IF(OR(J57="Fail",ISBLANK(J57)),INDEX('Issue Code Table'!C:C,MATCH(N:N,'Issue Code Table'!A:A,0)),IF(M57="Critical",6,IF(M57="Significant",5,IF(M57="Moderate",3,2))))</f>
        <v>4</v>
      </c>
    </row>
    <row r="58" spans="1:27" ht="80.150000000000006" customHeight="1" x14ac:dyDescent="0.25">
      <c r="A58" s="200" t="s">
        <v>452</v>
      </c>
      <c r="B58" s="210" t="s">
        <v>444</v>
      </c>
      <c r="C58" s="209" t="s">
        <v>445</v>
      </c>
      <c r="D58" s="200" t="s">
        <v>141</v>
      </c>
      <c r="E58" s="210" t="s">
        <v>135</v>
      </c>
      <c r="F58" s="200" t="s">
        <v>453</v>
      </c>
      <c r="G58" s="200" t="s">
        <v>454</v>
      </c>
      <c r="H58" s="200" t="s">
        <v>455</v>
      </c>
      <c r="I58" s="141"/>
      <c r="J58" s="211"/>
      <c r="K58" s="87" t="s">
        <v>449</v>
      </c>
      <c r="L58" s="141"/>
      <c r="M58" s="142" t="s">
        <v>144</v>
      </c>
      <c r="N58" s="212" t="s">
        <v>450</v>
      </c>
      <c r="O58" s="186" t="s">
        <v>451</v>
      </c>
      <c r="AA58" s="149">
        <f>IF(OR(J58="Fail",ISBLANK(J58)),INDEX('Issue Code Table'!C:C,MATCH(N:N,'Issue Code Table'!A:A,0)),IF(M58="Critical",6,IF(M58="Significant",5,IF(M58="Moderate",3,2))))</f>
        <v>4</v>
      </c>
    </row>
    <row r="59" spans="1:27" ht="80.150000000000006" customHeight="1" x14ac:dyDescent="0.25">
      <c r="A59" s="200" t="s">
        <v>456</v>
      </c>
      <c r="B59" s="210" t="s">
        <v>444</v>
      </c>
      <c r="C59" s="209" t="s">
        <v>445</v>
      </c>
      <c r="D59" s="200" t="s">
        <v>141</v>
      </c>
      <c r="E59" s="210"/>
      <c r="F59" s="200" t="s">
        <v>457</v>
      </c>
      <c r="G59" s="200" t="s">
        <v>458</v>
      </c>
      <c r="H59" s="219" t="s">
        <v>459</v>
      </c>
      <c r="I59" s="141"/>
      <c r="J59" s="211"/>
      <c r="K59" s="215"/>
      <c r="L59" s="141"/>
      <c r="M59" s="142" t="s">
        <v>144</v>
      </c>
      <c r="N59" s="212" t="s">
        <v>460</v>
      </c>
      <c r="O59" s="186" t="s">
        <v>461</v>
      </c>
      <c r="AA59" s="149" t="e">
        <f>IF(OR(J59="Fail",ISBLANK(J59)),INDEX('Issue Code Table'!C:C,MATCH(N:N,'Issue Code Table'!A:A,0)),IF(M59="Critical",6,IF(M59="Significant",5,IF(M59="Moderate",3,2))))</f>
        <v>#N/A</v>
      </c>
    </row>
    <row r="60" spans="1:27" ht="80.150000000000006" customHeight="1" x14ac:dyDescent="0.25">
      <c r="A60" s="200" t="s">
        <v>462</v>
      </c>
      <c r="B60" s="210" t="s">
        <v>463</v>
      </c>
      <c r="C60" s="209" t="s">
        <v>464</v>
      </c>
      <c r="D60" s="200" t="s">
        <v>141</v>
      </c>
      <c r="E60" s="210" t="s">
        <v>166</v>
      </c>
      <c r="F60" s="200" t="s">
        <v>465</v>
      </c>
      <c r="G60" s="200" t="s">
        <v>466</v>
      </c>
      <c r="H60" s="210" t="s">
        <v>467</v>
      </c>
      <c r="I60" s="141"/>
      <c r="J60" s="211"/>
      <c r="K60" s="215" t="s">
        <v>468</v>
      </c>
      <c r="L60" s="141"/>
      <c r="M60" s="142" t="s">
        <v>144</v>
      </c>
      <c r="N60" s="212" t="s">
        <v>245</v>
      </c>
      <c r="O60" s="186" t="s">
        <v>246</v>
      </c>
      <c r="AA60" s="149">
        <f>IF(OR(J60="Fail",ISBLANK(J60)),INDEX('Issue Code Table'!C:C,MATCH(N:N,'Issue Code Table'!A:A,0)),IF(M60="Critical",6,IF(M60="Significant",5,IF(M60="Moderate",3,2))))</f>
        <v>7</v>
      </c>
    </row>
    <row r="61" spans="1:27" ht="80.150000000000006" customHeight="1" x14ac:dyDescent="0.25">
      <c r="A61" s="200" t="s">
        <v>469</v>
      </c>
      <c r="B61" s="210" t="s">
        <v>463</v>
      </c>
      <c r="C61" s="209" t="s">
        <v>464</v>
      </c>
      <c r="D61" s="200" t="s">
        <v>141</v>
      </c>
      <c r="E61" s="210" t="s">
        <v>135</v>
      </c>
      <c r="F61" s="200" t="s">
        <v>470</v>
      </c>
      <c r="G61" s="200" t="s">
        <v>471</v>
      </c>
      <c r="H61" s="210" t="s">
        <v>472</v>
      </c>
      <c r="I61" s="141"/>
      <c r="J61" s="211"/>
      <c r="K61" s="215"/>
      <c r="L61" s="141"/>
      <c r="M61" s="142" t="s">
        <v>160</v>
      </c>
      <c r="N61" s="212" t="s">
        <v>245</v>
      </c>
      <c r="O61" s="186" t="s">
        <v>246</v>
      </c>
      <c r="AA61" s="149">
        <f>IF(OR(J61="Fail",ISBLANK(J61)),INDEX('Issue Code Table'!C:C,MATCH(N:N,'Issue Code Table'!A:A,0)),IF(M61="Critical",6,IF(M61="Significant",5,IF(M61="Moderate",3,2))))</f>
        <v>7</v>
      </c>
    </row>
    <row r="62" spans="1:27" ht="80.150000000000006" customHeight="1" x14ac:dyDescent="0.25">
      <c r="A62" s="200" t="s">
        <v>473</v>
      </c>
      <c r="B62" s="210" t="s">
        <v>463</v>
      </c>
      <c r="C62" s="209" t="s">
        <v>464</v>
      </c>
      <c r="D62" s="200" t="s">
        <v>141</v>
      </c>
      <c r="E62" s="210"/>
      <c r="F62" s="200" t="s">
        <v>474</v>
      </c>
      <c r="G62" s="200" t="s">
        <v>475</v>
      </c>
      <c r="H62" s="210" t="s">
        <v>476</v>
      </c>
      <c r="I62" s="141"/>
      <c r="J62" s="211"/>
      <c r="K62" s="215"/>
      <c r="L62" s="141"/>
      <c r="M62" s="142" t="s">
        <v>160</v>
      </c>
      <c r="N62" s="212" t="s">
        <v>477</v>
      </c>
      <c r="O62" s="186" t="s">
        <v>478</v>
      </c>
      <c r="AA62" s="149">
        <f>IF(OR(J62="Fail",ISBLANK(J62)),INDEX('Issue Code Table'!C:C,MATCH(N:N,'Issue Code Table'!A:A,0)),IF(M62="Critical",6,IF(M62="Significant",5,IF(M62="Moderate",3,2))))</f>
        <v>7</v>
      </c>
    </row>
    <row r="63" spans="1:27" ht="80.150000000000006" customHeight="1" x14ac:dyDescent="0.25">
      <c r="A63" s="200" t="s">
        <v>479</v>
      </c>
      <c r="B63" s="210" t="s">
        <v>480</v>
      </c>
      <c r="C63" s="209" t="s">
        <v>481</v>
      </c>
      <c r="D63" s="200" t="s">
        <v>134</v>
      </c>
      <c r="E63" s="210"/>
      <c r="F63" s="200" t="s">
        <v>482</v>
      </c>
      <c r="G63" s="200" t="s">
        <v>483</v>
      </c>
      <c r="H63" s="210" t="s">
        <v>484</v>
      </c>
      <c r="I63" s="141"/>
      <c r="J63" s="211"/>
      <c r="K63" s="215" t="s">
        <v>485</v>
      </c>
      <c r="L63" s="141"/>
      <c r="M63" s="142" t="s">
        <v>160</v>
      </c>
      <c r="N63" s="212" t="s">
        <v>486</v>
      </c>
      <c r="O63" s="186" t="s">
        <v>487</v>
      </c>
      <c r="AA63" s="149">
        <f>IF(OR(J63="Fail",ISBLANK(J63)),INDEX('Issue Code Table'!C:C,MATCH(N:N,'Issue Code Table'!A:A,0)),IF(M63="Critical",6,IF(M63="Significant",5,IF(M63="Moderate",3,2))))</f>
        <v>5</v>
      </c>
    </row>
    <row r="64" spans="1:27" ht="80.150000000000006" customHeight="1" x14ac:dyDescent="0.25">
      <c r="A64" s="200" t="s">
        <v>488</v>
      </c>
      <c r="B64" s="210" t="s">
        <v>489</v>
      </c>
      <c r="C64" s="209" t="s">
        <v>490</v>
      </c>
      <c r="D64" s="200" t="s">
        <v>141</v>
      </c>
      <c r="E64" s="210" t="s">
        <v>166</v>
      </c>
      <c r="F64" s="200" t="s">
        <v>491</v>
      </c>
      <c r="G64" s="200" t="s">
        <v>492</v>
      </c>
      <c r="H64" s="210" t="s">
        <v>493</v>
      </c>
      <c r="I64" s="141"/>
      <c r="J64" s="211"/>
      <c r="K64" s="215"/>
      <c r="L64" s="141"/>
      <c r="M64" s="142" t="s">
        <v>144</v>
      </c>
      <c r="N64" s="212" t="s">
        <v>494</v>
      </c>
      <c r="O64" s="186" t="s">
        <v>495</v>
      </c>
      <c r="AA64" s="149">
        <f>IF(OR(J64="Fail",ISBLANK(J64)),INDEX('Issue Code Table'!C:C,MATCH(N:N,'Issue Code Table'!A:A,0)),IF(M64="Critical",6,IF(M64="Significant",5,IF(M64="Moderate",3,2))))</f>
        <v>5</v>
      </c>
    </row>
    <row r="65" spans="1:27" ht="80.150000000000006" customHeight="1" x14ac:dyDescent="0.25">
      <c r="A65" s="200" t="s">
        <v>496</v>
      </c>
      <c r="B65" s="210" t="s">
        <v>489</v>
      </c>
      <c r="C65" s="209" t="s">
        <v>490</v>
      </c>
      <c r="D65" s="200" t="s">
        <v>129</v>
      </c>
      <c r="E65" s="210"/>
      <c r="F65" s="200" t="s">
        <v>497</v>
      </c>
      <c r="G65" s="200" t="s">
        <v>498</v>
      </c>
      <c r="H65" s="210" t="s">
        <v>497</v>
      </c>
      <c r="I65" s="214"/>
      <c r="J65" s="211"/>
      <c r="K65" s="215" t="s">
        <v>316</v>
      </c>
      <c r="L65" s="141"/>
      <c r="M65" s="142" t="s">
        <v>144</v>
      </c>
      <c r="N65" s="212" t="s">
        <v>499</v>
      </c>
      <c r="O65" s="186" t="s">
        <v>500</v>
      </c>
      <c r="AA65" s="149">
        <f>IF(OR(J65="Fail",ISBLANK(J65)),INDEX('Issue Code Table'!C:C,MATCH(N:N,'Issue Code Table'!A:A,0)),IF(M65="Critical",6,IF(M65="Significant",5,IF(M65="Moderate",3,2))))</f>
        <v>3</v>
      </c>
    </row>
    <row r="66" spans="1:27" ht="80.150000000000006" customHeight="1" x14ac:dyDescent="0.25">
      <c r="A66" s="200" t="s">
        <v>501</v>
      </c>
      <c r="B66" s="210" t="s">
        <v>502</v>
      </c>
      <c r="C66" s="209" t="s">
        <v>503</v>
      </c>
      <c r="D66" s="200" t="s">
        <v>141</v>
      </c>
      <c r="E66" s="210" t="s">
        <v>166</v>
      </c>
      <c r="F66" s="200" t="s">
        <v>1734</v>
      </c>
      <c r="G66" s="200" t="s">
        <v>504</v>
      </c>
      <c r="H66" s="210" t="s">
        <v>1735</v>
      </c>
      <c r="I66" s="141"/>
      <c r="J66" s="211"/>
      <c r="K66" s="213" t="s">
        <v>505</v>
      </c>
      <c r="L66" s="141"/>
      <c r="M66" s="142" t="s">
        <v>144</v>
      </c>
      <c r="N66" s="212" t="s">
        <v>506</v>
      </c>
      <c r="O66" s="186" t="s">
        <v>507</v>
      </c>
      <c r="AA66" s="149" t="e">
        <f>IF(OR(J66="Fail",ISBLANK(J66)),INDEX('Issue Code Table'!C:C,MATCH(N:N,'Issue Code Table'!A:A,0)),IF(M66="Critical",6,IF(M66="Significant",5,IF(M66="Moderate",3,2))))</f>
        <v>#N/A</v>
      </c>
    </row>
    <row r="67" spans="1:27" ht="80.150000000000006" customHeight="1" x14ac:dyDescent="0.25">
      <c r="A67" s="200" t="s">
        <v>508</v>
      </c>
      <c r="B67" s="210" t="s">
        <v>502</v>
      </c>
      <c r="C67" s="209" t="s">
        <v>503</v>
      </c>
      <c r="D67" s="200" t="s">
        <v>141</v>
      </c>
      <c r="E67" s="210" t="s">
        <v>166</v>
      </c>
      <c r="F67" s="200" t="s">
        <v>509</v>
      </c>
      <c r="G67" s="200" t="s">
        <v>510</v>
      </c>
      <c r="H67" s="210" t="s">
        <v>511</v>
      </c>
      <c r="I67" s="141"/>
      <c r="J67" s="211"/>
      <c r="K67" s="213"/>
      <c r="L67" s="141"/>
      <c r="M67" s="142" t="s">
        <v>160</v>
      </c>
      <c r="N67" s="212" t="s">
        <v>512</v>
      </c>
      <c r="O67" s="186" t="s">
        <v>513</v>
      </c>
      <c r="AA67" s="149">
        <f>IF(OR(J67="Fail",ISBLANK(J67)),INDEX('Issue Code Table'!C:C,MATCH(N:N,'Issue Code Table'!A:A,0)),IF(M67="Critical",6,IF(M67="Significant",5,IF(M67="Moderate",3,2))))</f>
        <v>7</v>
      </c>
    </row>
    <row r="68" spans="1:27" ht="80.150000000000006" customHeight="1" x14ac:dyDescent="0.25">
      <c r="A68" s="200" t="s">
        <v>514</v>
      </c>
      <c r="B68" s="210" t="s">
        <v>502</v>
      </c>
      <c r="C68" s="209" t="s">
        <v>503</v>
      </c>
      <c r="D68" s="200" t="s">
        <v>141</v>
      </c>
      <c r="E68" s="210" t="s">
        <v>166</v>
      </c>
      <c r="F68" s="200" t="s">
        <v>1736</v>
      </c>
      <c r="G68" s="200" t="s">
        <v>515</v>
      </c>
      <c r="H68" s="210" t="s">
        <v>1737</v>
      </c>
      <c r="I68" s="141"/>
      <c r="J68" s="211"/>
      <c r="K68" s="213"/>
      <c r="L68" s="141"/>
      <c r="M68" s="142" t="s">
        <v>160</v>
      </c>
      <c r="N68" s="212" t="s">
        <v>516</v>
      </c>
      <c r="O68" s="186" t="s">
        <v>517</v>
      </c>
      <c r="AA68" s="149">
        <f>IF(OR(J68="Fail",ISBLANK(J68)),INDEX('Issue Code Table'!C:C,MATCH(N:N,'Issue Code Table'!A:A,0)),IF(M68="Critical",6,IF(M68="Significant",5,IF(M68="Moderate",3,2))))</f>
        <v>5</v>
      </c>
    </row>
    <row r="69" spans="1:27" ht="80.150000000000006" customHeight="1" x14ac:dyDescent="0.25">
      <c r="A69" s="200" t="s">
        <v>518</v>
      </c>
      <c r="B69" s="210" t="s">
        <v>502</v>
      </c>
      <c r="C69" s="209" t="s">
        <v>503</v>
      </c>
      <c r="D69" s="200" t="s">
        <v>141</v>
      </c>
      <c r="E69" s="210" t="s">
        <v>166</v>
      </c>
      <c r="F69" s="200" t="s">
        <v>519</v>
      </c>
      <c r="G69" s="200" t="s">
        <v>520</v>
      </c>
      <c r="H69" s="210" t="s">
        <v>521</v>
      </c>
      <c r="I69" s="141"/>
      <c r="J69" s="211"/>
      <c r="K69" s="215"/>
      <c r="L69" s="141"/>
      <c r="M69" s="142" t="s">
        <v>144</v>
      </c>
      <c r="N69" s="212" t="s">
        <v>522</v>
      </c>
      <c r="O69" s="186" t="s">
        <v>523</v>
      </c>
      <c r="AA69" s="149">
        <f>IF(OR(J69="Fail",ISBLANK(J69)),INDEX('Issue Code Table'!C:C,MATCH(N:N,'Issue Code Table'!A:A,0)),IF(M69="Critical",6,IF(M69="Significant",5,IF(M69="Moderate",3,2))))</f>
        <v>3</v>
      </c>
    </row>
    <row r="70" spans="1:27" ht="80.150000000000006" customHeight="1" x14ac:dyDescent="0.25">
      <c r="A70" s="200" t="s">
        <v>524</v>
      </c>
      <c r="B70" s="201" t="s">
        <v>502</v>
      </c>
      <c r="C70" s="209" t="s">
        <v>503</v>
      </c>
      <c r="D70" s="200" t="s">
        <v>141</v>
      </c>
      <c r="E70" s="201" t="s">
        <v>166</v>
      </c>
      <c r="F70" s="200" t="s">
        <v>525</v>
      </c>
      <c r="G70" s="200" t="s">
        <v>526</v>
      </c>
      <c r="H70" s="201" t="s">
        <v>527</v>
      </c>
      <c r="I70" s="186"/>
      <c r="J70" s="211"/>
      <c r="K70" s="186"/>
      <c r="L70" s="186"/>
      <c r="M70" s="186" t="s">
        <v>260</v>
      </c>
      <c r="N70" s="212" t="s">
        <v>528</v>
      </c>
      <c r="O70" s="186" t="s">
        <v>529</v>
      </c>
      <c r="AA70" s="149">
        <f>IF(OR(J70="Fail",ISBLANK(J70)),INDEX('Issue Code Table'!C:C,MATCH(N:N,'Issue Code Table'!A:A,0)),IF(M70="Critical",6,IF(M70="Significant",5,IF(M70="Moderate",3,2))))</f>
        <v>1</v>
      </c>
    </row>
    <row r="71" spans="1:27" ht="80.150000000000006" customHeight="1" x14ac:dyDescent="0.25">
      <c r="A71" s="200" t="s">
        <v>530</v>
      </c>
      <c r="B71" s="210" t="s">
        <v>502</v>
      </c>
      <c r="C71" s="209" t="s">
        <v>503</v>
      </c>
      <c r="D71" s="200" t="s">
        <v>134</v>
      </c>
      <c r="E71" s="210"/>
      <c r="F71" s="200" t="s">
        <v>531</v>
      </c>
      <c r="G71" s="200" t="s">
        <v>532</v>
      </c>
      <c r="H71" s="210" t="s">
        <v>533</v>
      </c>
      <c r="I71" s="141"/>
      <c r="J71" s="211"/>
      <c r="K71" s="217" t="s">
        <v>534</v>
      </c>
      <c r="L71" s="141"/>
      <c r="M71" s="142" t="s">
        <v>160</v>
      </c>
      <c r="N71" s="212" t="s">
        <v>535</v>
      </c>
      <c r="O71" s="186" t="s">
        <v>536</v>
      </c>
      <c r="AA71" s="149">
        <f>IF(OR(J71="Fail",ISBLANK(J71)),INDEX('Issue Code Table'!C:C,MATCH(N:N,'Issue Code Table'!A:A,0)),IF(M71="Critical",6,IF(M71="Significant",5,IF(M71="Moderate",3,2))))</f>
        <v>5</v>
      </c>
    </row>
    <row r="72" spans="1:27" ht="80.150000000000006" customHeight="1" x14ac:dyDescent="0.25">
      <c r="A72" s="200" t="s">
        <v>537</v>
      </c>
      <c r="B72" s="210" t="s">
        <v>502</v>
      </c>
      <c r="C72" s="209" t="s">
        <v>503</v>
      </c>
      <c r="D72" s="200" t="s">
        <v>141</v>
      </c>
      <c r="E72" s="210" t="s">
        <v>166</v>
      </c>
      <c r="F72" s="200" t="s">
        <v>538</v>
      </c>
      <c r="G72" s="200" t="s">
        <v>539</v>
      </c>
      <c r="H72" s="210" t="s">
        <v>540</v>
      </c>
      <c r="I72" s="141"/>
      <c r="J72" s="211"/>
      <c r="K72" s="215" t="s">
        <v>541</v>
      </c>
      <c r="L72" s="141"/>
      <c r="M72" s="142" t="s">
        <v>144</v>
      </c>
      <c r="N72" s="212" t="s">
        <v>542</v>
      </c>
      <c r="O72" s="186" t="s">
        <v>543</v>
      </c>
      <c r="AA72" s="149">
        <f>IF(OR(J72="Fail",ISBLANK(J72)),INDEX('Issue Code Table'!C:C,MATCH(N:N,'Issue Code Table'!A:A,0)),IF(M72="Critical",6,IF(M72="Significant",5,IF(M72="Moderate",3,2))))</f>
        <v>5</v>
      </c>
    </row>
    <row r="73" spans="1:27" ht="80.150000000000006" customHeight="1" x14ac:dyDescent="0.25">
      <c r="A73" s="200" t="s">
        <v>544</v>
      </c>
      <c r="B73" s="210" t="s">
        <v>502</v>
      </c>
      <c r="C73" s="209" t="s">
        <v>503</v>
      </c>
      <c r="D73" s="200" t="s">
        <v>129</v>
      </c>
      <c r="E73" s="210"/>
      <c r="F73" s="200" t="s">
        <v>545</v>
      </c>
      <c r="G73" s="200" t="s">
        <v>546</v>
      </c>
      <c r="H73" s="210" t="s">
        <v>547</v>
      </c>
      <c r="I73" s="141"/>
      <c r="J73" s="211"/>
      <c r="K73" s="215"/>
      <c r="L73" s="141"/>
      <c r="M73" s="142" t="s">
        <v>160</v>
      </c>
      <c r="N73" s="212" t="s">
        <v>512</v>
      </c>
      <c r="O73" s="186" t="s">
        <v>513</v>
      </c>
      <c r="AA73" s="149">
        <f>IF(OR(J73="Fail",ISBLANK(J73)),INDEX('Issue Code Table'!C:C,MATCH(N:N,'Issue Code Table'!A:A,0)),IF(M73="Critical",6,IF(M73="Significant",5,IF(M73="Moderate",3,2))))</f>
        <v>7</v>
      </c>
    </row>
    <row r="74" spans="1:27" ht="80.150000000000006" customHeight="1" x14ac:dyDescent="0.25">
      <c r="A74" s="200" t="s">
        <v>548</v>
      </c>
      <c r="B74" s="210" t="s">
        <v>549</v>
      </c>
      <c r="C74" s="209" t="s">
        <v>550</v>
      </c>
      <c r="D74" s="200" t="s">
        <v>129</v>
      </c>
      <c r="E74" s="210"/>
      <c r="F74" s="200" t="s">
        <v>551</v>
      </c>
      <c r="G74" s="200" t="s">
        <v>552</v>
      </c>
      <c r="H74" s="210" t="s">
        <v>553</v>
      </c>
      <c r="I74" s="141"/>
      <c r="J74" s="211"/>
      <c r="K74" s="215"/>
      <c r="L74" s="141"/>
      <c r="M74" s="142" t="s">
        <v>160</v>
      </c>
      <c r="N74" s="212" t="s">
        <v>554</v>
      </c>
      <c r="O74" s="186" t="s">
        <v>555</v>
      </c>
      <c r="AA74" s="149">
        <f>IF(OR(J74="Fail",ISBLANK(J74)),INDEX('Issue Code Table'!C:C,MATCH(N:N,'Issue Code Table'!A:A,0)),IF(M74="Critical",6,IF(M74="Significant",5,IF(M74="Moderate",3,2))))</f>
        <v>7</v>
      </c>
    </row>
    <row r="75" spans="1:27" ht="80.150000000000006" customHeight="1" x14ac:dyDescent="0.25">
      <c r="A75" s="200" t="s">
        <v>556</v>
      </c>
      <c r="B75" s="210" t="s">
        <v>557</v>
      </c>
      <c r="C75" s="209" t="s">
        <v>558</v>
      </c>
      <c r="D75" s="200" t="s">
        <v>129</v>
      </c>
      <c r="E75" s="210"/>
      <c r="F75" s="200" t="s">
        <v>559</v>
      </c>
      <c r="G75" s="200" t="s">
        <v>1739</v>
      </c>
      <c r="H75" s="200" t="s">
        <v>560</v>
      </c>
      <c r="I75" s="187"/>
      <c r="J75" s="211"/>
      <c r="K75" s="200" t="s">
        <v>1740</v>
      </c>
      <c r="L75" s="141"/>
      <c r="M75" s="142" t="s">
        <v>160</v>
      </c>
      <c r="N75" s="212" t="s">
        <v>561</v>
      </c>
      <c r="O75" s="186" t="s">
        <v>562</v>
      </c>
      <c r="AA75" s="149">
        <f>IF(OR(J75="Fail",ISBLANK(J75)),INDEX('Issue Code Table'!C:C,MATCH(N:N,'Issue Code Table'!A:A,0)),IF(M75="Critical",6,IF(M75="Significant",5,IF(M75="Moderate",3,2))))</f>
        <v>6</v>
      </c>
    </row>
    <row r="76" spans="1:27" ht="80.150000000000006" customHeight="1" x14ac:dyDescent="0.25">
      <c r="A76" s="200" t="s">
        <v>563</v>
      </c>
      <c r="B76" s="210" t="s">
        <v>564</v>
      </c>
      <c r="C76" s="209" t="s">
        <v>565</v>
      </c>
      <c r="D76" s="200" t="s">
        <v>129</v>
      </c>
      <c r="E76" s="210"/>
      <c r="F76" s="200" t="s">
        <v>566</v>
      </c>
      <c r="G76" s="200" t="s">
        <v>567</v>
      </c>
      <c r="H76" s="210" t="s">
        <v>568</v>
      </c>
      <c r="I76" s="141"/>
      <c r="J76" s="211"/>
      <c r="K76" s="215"/>
      <c r="L76" s="141"/>
      <c r="M76" s="142" t="s">
        <v>144</v>
      </c>
      <c r="N76" s="212" t="s">
        <v>569</v>
      </c>
      <c r="O76" s="186" t="s">
        <v>570</v>
      </c>
      <c r="AA76" s="149">
        <f>IF(OR(J76="Fail",ISBLANK(J76)),INDEX('Issue Code Table'!C:C,MATCH(N:N,'Issue Code Table'!A:A,0)),IF(M76="Critical",6,IF(M76="Significant",5,IF(M76="Moderate",3,2))))</f>
        <v>4</v>
      </c>
    </row>
    <row r="77" spans="1:27" ht="80.150000000000006" customHeight="1" x14ac:dyDescent="0.25">
      <c r="A77" s="200" t="s">
        <v>571</v>
      </c>
      <c r="B77" s="210" t="s">
        <v>572</v>
      </c>
      <c r="C77" s="209" t="s">
        <v>573</v>
      </c>
      <c r="D77" s="200" t="s">
        <v>141</v>
      </c>
      <c r="E77" s="210"/>
      <c r="F77" s="200" t="s">
        <v>574</v>
      </c>
      <c r="G77" s="200" t="s">
        <v>575</v>
      </c>
      <c r="H77" s="210" t="s">
        <v>576</v>
      </c>
      <c r="I77" s="141"/>
      <c r="J77" s="211"/>
      <c r="K77" s="215"/>
      <c r="L77" s="141"/>
      <c r="M77" s="142" t="s">
        <v>160</v>
      </c>
      <c r="N77" s="212" t="s">
        <v>245</v>
      </c>
      <c r="O77" s="186" t="s">
        <v>246</v>
      </c>
      <c r="AA77" s="149">
        <f>IF(OR(J77="Fail",ISBLANK(J77)),INDEX('Issue Code Table'!C:C,MATCH(N:N,'Issue Code Table'!A:A,0)),IF(M77="Critical",6,IF(M77="Significant",5,IF(M77="Moderate",3,2))))</f>
        <v>7</v>
      </c>
    </row>
    <row r="78" spans="1:27" ht="80.150000000000006" customHeight="1" x14ac:dyDescent="0.25">
      <c r="A78" s="200" t="s">
        <v>577</v>
      </c>
      <c r="B78" s="210" t="s">
        <v>572</v>
      </c>
      <c r="C78" s="209" t="s">
        <v>573</v>
      </c>
      <c r="D78" s="200" t="s">
        <v>129</v>
      </c>
      <c r="E78" s="210"/>
      <c r="F78" s="200" t="s">
        <v>578</v>
      </c>
      <c r="G78" s="200" t="s">
        <v>579</v>
      </c>
      <c r="H78" s="210" t="s">
        <v>580</v>
      </c>
      <c r="I78" s="141"/>
      <c r="J78" s="211"/>
      <c r="K78" s="215"/>
      <c r="L78" s="141"/>
      <c r="M78" s="142" t="s">
        <v>160</v>
      </c>
      <c r="N78" s="212" t="s">
        <v>581</v>
      </c>
      <c r="O78" s="186" t="s">
        <v>582</v>
      </c>
      <c r="AA78" s="149">
        <f>IF(OR(J78="Fail",ISBLANK(J78)),INDEX('Issue Code Table'!C:C,MATCH(N:N,'Issue Code Table'!A:A,0)),IF(M78="Critical",6,IF(M78="Significant",5,IF(M78="Moderate",3,2))))</f>
        <v>5</v>
      </c>
    </row>
    <row r="79" spans="1:27" ht="80.150000000000006" customHeight="1" x14ac:dyDescent="0.25">
      <c r="A79" s="200" t="s">
        <v>583</v>
      </c>
      <c r="B79" s="210" t="s">
        <v>584</v>
      </c>
      <c r="C79" s="209" t="s">
        <v>585</v>
      </c>
      <c r="D79" s="200" t="s">
        <v>141</v>
      </c>
      <c r="E79" s="210" t="s">
        <v>166</v>
      </c>
      <c r="F79" s="200" t="s">
        <v>586</v>
      </c>
      <c r="G79" s="200" t="s">
        <v>587</v>
      </c>
      <c r="H79" s="210" t="s">
        <v>588</v>
      </c>
      <c r="I79" s="214"/>
      <c r="J79" s="211"/>
      <c r="K79" s="215" t="s">
        <v>316</v>
      </c>
      <c r="L79" s="141"/>
      <c r="M79" s="142" t="s">
        <v>160</v>
      </c>
      <c r="N79" s="212" t="s">
        <v>233</v>
      </c>
      <c r="O79" s="186" t="s">
        <v>234</v>
      </c>
      <c r="AA79" s="149">
        <f>IF(OR(J79="Fail",ISBLANK(J79)),INDEX('Issue Code Table'!C:C,MATCH(N:N,'Issue Code Table'!A:A,0)),IF(M79="Critical",6,IF(M79="Significant",5,IF(M79="Moderate",3,2))))</f>
        <v>5</v>
      </c>
    </row>
    <row r="80" spans="1:27" ht="80.150000000000006" customHeight="1" x14ac:dyDescent="0.25">
      <c r="A80" s="200" t="s">
        <v>589</v>
      </c>
      <c r="B80" s="202" t="s">
        <v>590</v>
      </c>
      <c r="C80" s="209" t="s">
        <v>591</v>
      </c>
      <c r="D80" s="200" t="s">
        <v>134</v>
      </c>
      <c r="E80" s="202"/>
      <c r="F80" s="200" t="s">
        <v>592</v>
      </c>
      <c r="G80" s="200" t="s">
        <v>1741</v>
      </c>
      <c r="H80" s="202" t="s">
        <v>593</v>
      </c>
      <c r="I80" s="188"/>
      <c r="J80" s="211"/>
      <c r="K80" s="215" t="s">
        <v>1740</v>
      </c>
      <c r="L80" s="189"/>
      <c r="M80" s="220" t="s">
        <v>160</v>
      </c>
      <c r="N80" s="212" t="s">
        <v>561</v>
      </c>
      <c r="O80" s="186" t="s">
        <v>562</v>
      </c>
      <c r="AA80" s="149">
        <f>IF(OR(J80="Fail",ISBLANK(J80)),INDEX('Issue Code Table'!C:C,MATCH(N:N,'Issue Code Table'!A:A,0)),IF(M80="Critical",6,IF(M80="Significant",5,IF(M80="Moderate",3,2))))</f>
        <v>6</v>
      </c>
    </row>
    <row r="81" spans="1:27" ht="80.150000000000006" customHeight="1" x14ac:dyDescent="0.25">
      <c r="A81" s="200" t="s">
        <v>594</v>
      </c>
      <c r="B81" s="210" t="s">
        <v>595</v>
      </c>
      <c r="C81" s="209" t="s">
        <v>596</v>
      </c>
      <c r="D81" s="200" t="s">
        <v>134</v>
      </c>
      <c r="E81" s="210" t="s">
        <v>597</v>
      </c>
      <c r="F81" s="200" t="s">
        <v>598</v>
      </c>
      <c r="G81" s="200" t="s">
        <v>599</v>
      </c>
      <c r="H81" s="210" t="s">
        <v>600</v>
      </c>
      <c r="I81" s="141"/>
      <c r="J81" s="211"/>
      <c r="K81" s="215" t="s">
        <v>601</v>
      </c>
      <c r="L81" s="141"/>
      <c r="M81" s="145" t="s">
        <v>160</v>
      </c>
      <c r="N81" s="212" t="s">
        <v>602</v>
      </c>
      <c r="O81" s="186" t="s">
        <v>603</v>
      </c>
      <c r="AA81" s="149" t="e">
        <f>IF(OR(J81="Fail",ISBLANK(J81)),INDEX('Issue Code Table'!C:C,MATCH(N:N,'Issue Code Table'!A:A,0)),IF(M81="Critical",6,IF(M81="Significant",5,IF(M81="Moderate",3,2))))</f>
        <v>#N/A</v>
      </c>
    </row>
    <row r="82" spans="1:27" ht="80.150000000000006" customHeight="1" x14ac:dyDescent="0.25">
      <c r="A82" s="200" t="s">
        <v>604</v>
      </c>
      <c r="B82" s="87" t="s">
        <v>285</v>
      </c>
      <c r="C82" s="209" t="s">
        <v>286</v>
      </c>
      <c r="D82" s="200" t="s">
        <v>141</v>
      </c>
      <c r="E82" s="87" t="s">
        <v>337</v>
      </c>
      <c r="F82" s="200" t="s">
        <v>605</v>
      </c>
      <c r="G82" s="200" t="s">
        <v>606</v>
      </c>
      <c r="H82" s="221" t="s">
        <v>607</v>
      </c>
      <c r="I82" s="87"/>
      <c r="J82" s="87"/>
      <c r="K82" s="87" t="s">
        <v>608</v>
      </c>
      <c r="L82" s="87"/>
      <c r="M82" s="222" t="s">
        <v>160</v>
      </c>
      <c r="N82" s="222" t="s">
        <v>282</v>
      </c>
      <c r="O82" s="222" t="s">
        <v>283</v>
      </c>
      <c r="AA82" s="149">
        <f>IF(OR(J82="Fail",ISBLANK(J82)),INDEX('Issue Code Table'!C:C,MATCH(N:N,'Issue Code Table'!A:A,0)),IF(M82="Critical",6,IF(M82="Significant",5,IF(M82="Moderate",3,2))))</f>
        <v>4</v>
      </c>
    </row>
    <row r="83" spans="1:27" ht="80.150000000000006" customHeight="1" x14ac:dyDescent="0.25">
      <c r="A83" s="200" t="s">
        <v>609</v>
      </c>
      <c r="B83" s="87" t="s">
        <v>285</v>
      </c>
      <c r="C83" s="209" t="s">
        <v>286</v>
      </c>
      <c r="D83" s="200" t="s">
        <v>129</v>
      </c>
      <c r="E83" s="87"/>
      <c r="F83" s="200" t="s">
        <v>610</v>
      </c>
      <c r="G83" s="200" t="s">
        <v>611</v>
      </c>
      <c r="H83" s="221" t="s">
        <v>612</v>
      </c>
      <c r="I83" s="87"/>
      <c r="J83" s="87"/>
      <c r="K83" s="87" t="s">
        <v>608</v>
      </c>
      <c r="L83" s="87"/>
      <c r="M83" s="222" t="s">
        <v>160</v>
      </c>
      <c r="N83" s="222" t="s">
        <v>282</v>
      </c>
      <c r="O83" s="222" t="s">
        <v>283</v>
      </c>
      <c r="AA83" s="149">
        <f>IF(OR(J83="Fail",ISBLANK(J83)),INDEX('Issue Code Table'!C:C,MATCH(N:N,'Issue Code Table'!A:A,0)),IF(M83="Critical",6,IF(M83="Significant",5,IF(M83="Moderate",3,2))))</f>
        <v>4</v>
      </c>
    </row>
    <row r="84" spans="1:27" ht="80.150000000000006" customHeight="1" x14ac:dyDescent="0.25">
      <c r="A84" s="200" t="s">
        <v>613</v>
      </c>
      <c r="B84" s="87" t="s">
        <v>285</v>
      </c>
      <c r="C84" s="209" t="s">
        <v>286</v>
      </c>
      <c r="D84" s="200" t="s">
        <v>141</v>
      </c>
      <c r="E84" s="87" t="s">
        <v>614</v>
      </c>
      <c r="F84" s="200" t="s">
        <v>615</v>
      </c>
      <c r="G84" s="200" t="s">
        <v>616</v>
      </c>
      <c r="H84" s="221" t="s">
        <v>617</v>
      </c>
      <c r="I84" s="87"/>
      <c r="J84" s="87"/>
      <c r="K84" s="87" t="s">
        <v>608</v>
      </c>
      <c r="L84" s="87"/>
      <c r="M84" s="222" t="s">
        <v>160</v>
      </c>
      <c r="N84" s="222" t="s">
        <v>282</v>
      </c>
      <c r="O84" s="222" t="s">
        <v>283</v>
      </c>
      <c r="AA84" s="149">
        <f>IF(OR(J84="Fail",ISBLANK(J84)),INDEX('Issue Code Table'!C:C,MATCH(N:N,'Issue Code Table'!A:A,0)),IF(M84="Critical",6,IF(M84="Significant",5,IF(M84="Moderate",3,2))))</f>
        <v>4</v>
      </c>
    </row>
    <row r="85" spans="1:27" ht="80.150000000000006" customHeight="1" x14ac:dyDescent="0.25">
      <c r="A85" s="200" t="s">
        <v>618</v>
      </c>
      <c r="B85" s="87" t="s">
        <v>285</v>
      </c>
      <c r="C85" s="209" t="s">
        <v>286</v>
      </c>
      <c r="D85" s="200" t="s">
        <v>141</v>
      </c>
      <c r="E85" s="87" t="s">
        <v>135</v>
      </c>
      <c r="F85" s="200" t="s">
        <v>619</v>
      </c>
      <c r="G85" s="200" t="s">
        <v>620</v>
      </c>
      <c r="H85" s="221" t="s">
        <v>621</v>
      </c>
      <c r="I85" s="87"/>
      <c r="J85" s="87"/>
      <c r="K85" s="87" t="s">
        <v>608</v>
      </c>
      <c r="L85" s="87"/>
      <c r="M85" s="222" t="s">
        <v>160</v>
      </c>
      <c r="N85" s="222" t="s">
        <v>282</v>
      </c>
      <c r="O85" s="222" t="s">
        <v>283</v>
      </c>
      <c r="AA85" s="149">
        <f>IF(OR(J85="Fail",ISBLANK(J85)),INDEX('Issue Code Table'!C:C,MATCH(N:N,'Issue Code Table'!A:A,0)),IF(M85="Critical",6,IF(M85="Significant",5,IF(M85="Moderate",3,2))))</f>
        <v>4</v>
      </c>
    </row>
    <row r="86" spans="1:27" ht="80.150000000000006" customHeight="1" x14ac:dyDescent="0.25">
      <c r="A86" s="200" t="s">
        <v>622</v>
      </c>
      <c r="B86" s="87" t="s">
        <v>285</v>
      </c>
      <c r="C86" s="209" t="s">
        <v>286</v>
      </c>
      <c r="D86" s="200" t="s">
        <v>134</v>
      </c>
      <c r="E86" s="87"/>
      <c r="F86" s="200" t="s">
        <v>623</v>
      </c>
      <c r="G86" s="200" t="s">
        <v>624</v>
      </c>
      <c r="H86" s="221" t="s">
        <v>625</v>
      </c>
      <c r="I86" s="87"/>
      <c r="J86" s="87"/>
      <c r="K86" s="87" t="s">
        <v>608</v>
      </c>
      <c r="L86" s="87"/>
      <c r="M86" s="222" t="s">
        <v>160</v>
      </c>
      <c r="N86" s="222" t="s">
        <v>282</v>
      </c>
      <c r="O86" s="222" t="s">
        <v>283</v>
      </c>
      <c r="AA86" s="149">
        <f>IF(OR(J86="Fail",ISBLANK(J86)),INDEX('Issue Code Table'!C:C,MATCH(N:N,'Issue Code Table'!A:A,0)),IF(M86="Critical",6,IF(M86="Significant",5,IF(M86="Moderate",3,2))))</f>
        <v>4</v>
      </c>
    </row>
    <row r="87" spans="1:27" ht="80.150000000000006" customHeight="1" x14ac:dyDescent="0.25">
      <c r="A87" s="200" t="s">
        <v>626</v>
      </c>
      <c r="B87" s="87" t="s">
        <v>285</v>
      </c>
      <c r="C87" s="209" t="s">
        <v>286</v>
      </c>
      <c r="D87" s="200" t="s">
        <v>134</v>
      </c>
      <c r="E87" s="87"/>
      <c r="F87" s="200" t="s">
        <v>627</v>
      </c>
      <c r="G87" s="200" t="s">
        <v>628</v>
      </c>
      <c r="H87" s="221" t="s">
        <v>629</v>
      </c>
      <c r="I87" s="87"/>
      <c r="J87" s="87"/>
      <c r="K87" s="87" t="s">
        <v>608</v>
      </c>
      <c r="L87" s="87"/>
      <c r="M87" s="222" t="s">
        <v>160</v>
      </c>
      <c r="N87" s="222" t="s">
        <v>282</v>
      </c>
      <c r="O87" s="222" t="s">
        <v>283</v>
      </c>
      <c r="AA87" s="149">
        <f>IF(OR(J87="Fail",ISBLANK(J87)),INDEX('Issue Code Table'!C:C,MATCH(N:N,'Issue Code Table'!A:A,0)),IF(M87="Critical",6,IF(M87="Significant",5,IF(M87="Moderate",3,2))))</f>
        <v>4</v>
      </c>
    </row>
    <row r="88" spans="1:27" ht="80.150000000000006" customHeight="1" x14ac:dyDescent="0.25">
      <c r="A88" s="200" t="s">
        <v>630</v>
      </c>
      <c r="B88" s="87" t="s">
        <v>285</v>
      </c>
      <c r="C88" s="209" t="s">
        <v>286</v>
      </c>
      <c r="D88" s="200" t="s">
        <v>134</v>
      </c>
      <c r="E88" s="87"/>
      <c r="F88" s="200" t="s">
        <v>631</v>
      </c>
      <c r="G88" s="200" t="s">
        <v>632</v>
      </c>
      <c r="H88" s="221" t="s">
        <v>633</v>
      </c>
      <c r="I88" s="87"/>
      <c r="J88" s="87"/>
      <c r="K88" s="87" t="s">
        <v>608</v>
      </c>
      <c r="L88" s="87"/>
      <c r="M88" s="222" t="s">
        <v>160</v>
      </c>
      <c r="N88" s="222" t="s">
        <v>282</v>
      </c>
      <c r="O88" s="222" t="s">
        <v>283</v>
      </c>
      <c r="AA88" s="149">
        <f>IF(OR(J88="Fail",ISBLANK(J88)),INDEX('Issue Code Table'!C:C,MATCH(N:N,'Issue Code Table'!A:A,0)),IF(M88="Critical",6,IF(M88="Significant",5,IF(M88="Moderate",3,2))))</f>
        <v>4</v>
      </c>
    </row>
    <row r="89" spans="1:27" ht="80.150000000000006" customHeight="1" x14ac:dyDescent="0.25">
      <c r="A89" s="200" t="s">
        <v>634</v>
      </c>
      <c r="B89" s="87" t="s">
        <v>635</v>
      </c>
      <c r="C89" s="209" t="s">
        <v>636</v>
      </c>
      <c r="D89" s="200" t="s">
        <v>134</v>
      </c>
      <c r="E89" s="87"/>
      <c r="F89" s="200" t="s">
        <v>637</v>
      </c>
      <c r="G89" s="200" t="s">
        <v>638</v>
      </c>
      <c r="H89" s="221" t="s">
        <v>639</v>
      </c>
      <c r="I89" s="87"/>
      <c r="J89" s="87"/>
      <c r="K89" s="87" t="s">
        <v>608</v>
      </c>
      <c r="L89" s="87"/>
      <c r="M89" s="222" t="s">
        <v>144</v>
      </c>
      <c r="N89" s="222" t="s">
        <v>640</v>
      </c>
      <c r="O89" s="222" t="s">
        <v>641</v>
      </c>
      <c r="AA89" s="149">
        <f>IF(OR(J89="Fail",ISBLANK(J89)),INDEX('Issue Code Table'!C:C,MATCH(N:N,'Issue Code Table'!A:A,0)),IF(M89="Critical",6,IF(M89="Significant",5,IF(M89="Moderate",3,2))))</f>
        <v>5</v>
      </c>
    </row>
    <row r="90" spans="1:27" ht="80.150000000000006" customHeight="1" x14ac:dyDescent="0.25">
      <c r="A90" s="200" t="s">
        <v>642</v>
      </c>
      <c r="B90" s="87" t="s">
        <v>285</v>
      </c>
      <c r="C90" s="209" t="s">
        <v>643</v>
      </c>
      <c r="D90" s="200" t="s">
        <v>134</v>
      </c>
      <c r="E90" s="87"/>
      <c r="F90" s="200" t="s">
        <v>644</v>
      </c>
      <c r="G90" s="200" t="s">
        <v>645</v>
      </c>
      <c r="H90" s="221" t="s">
        <v>646</v>
      </c>
      <c r="I90" s="87"/>
      <c r="J90" s="87"/>
      <c r="K90" s="87" t="s">
        <v>608</v>
      </c>
      <c r="L90" s="87"/>
      <c r="M90" s="222" t="s">
        <v>144</v>
      </c>
      <c r="N90" s="212" t="s">
        <v>561</v>
      </c>
      <c r="O90" s="186" t="s">
        <v>562</v>
      </c>
      <c r="AA90" s="149">
        <f>IF(OR(J90="Fail",ISBLANK(J90)),INDEX('Issue Code Table'!C:C,MATCH(N:N,'Issue Code Table'!A:A,0)),IF(M90="Critical",6,IF(M90="Significant",5,IF(M90="Moderate",3,2))))</f>
        <v>6</v>
      </c>
    </row>
    <row r="91" spans="1:27" ht="80.150000000000006" customHeight="1" x14ac:dyDescent="0.25">
      <c r="A91" s="200" t="s">
        <v>647</v>
      </c>
      <c r="B91" s="87" t="s">
        <v>164</v>
      </c>
      <c r="C91" s="209" t="s">
        <v>165</v>
      </c>
      <c r="D91" s="200" t="s">
        <v>134</v>
      </c>
      <c r="E91" s="87" t="s">
        <v>166</v>
      </c>
      <c r="F91" s="200" t="s">
        <v>648</v>
      </c>
      <c r="G91" s="200" t="s">
        <v>649</v>
      </c>
      <c r="H91" s="221" t="s">
        <v>650</v>
      </c>
      <c r="I91" s="87"/>
      <c r="J91" s="87"/>
      <c r="K91" s="87" t="s">
        <v>608</v>
      </c>
      <c r="L91" s="87"/>
      <c r="M91" s="222" t="s">
        <v>144</v>
      </c>
      <c r="N91" s="222" t="s">
        <v>170</v>
      </c>
      <c r="O91" s="222" t="s">
        <v>651</v>
      </c>
      <c r="AA91" s="149">
        <f>IF(OR(J91="Fail",ISBLANK(J91)),INDEX('Issue Code Table'!C:C,MATCH(N:N,'Issue Code Table'!A:A,0)),IF(M91="Critical",6,IF(M91="Significant",5,IF(M91="Moderate",3,2))))</f>
        <v>5</v>
      </c>
    </row>
    <row r="92" spans="1:27" ht="80.150000000000006" customHeight="1" x14ac:dyDescent="0.25">
      <c r="A92" s="200" t="s">
        <v>652</v>
      </c>
      <c r="B92" s="87" t="s">
        <v>164</v>
      </c>
      <c r="C92" s="209" t="s">
        <v>165</v>
      </c>
      <c r="D92" s="200" t="s">
        <v>134</v>
      </c>
      <c r="E92" s="87" t="s">
        <v>166</v>
      </c>
      <c r="F92" s="200" t="s">
        <v>653</v>
      </c>
      <c r="G92" s="200" t="s">
        <v>654</v>
      </c>
      <c r="H92" s="221" t="s">
        <v>655</v>
      </c>
      <c r="I92" s="87"/>
      <c r="J92" s="87"/>
      <c r="K92" s="87" t="s">
        <v>608</v>
      </c>
      <c r="L92" s="87"/>
      <c r="M92" s="222" t="s">
        <v>144</v>
      </c>
      <c r="N92" s="222" t="s">
        <v>170</v>
      </c>
      <c r="O92" s="222" t="s">
        <v>651</v>
      </c>
      <c r="AA92" s="149">
        <f>IF(OR(J92="Fail",ISBLANK(J92)),INDEX('Issue Code Table'!C:C,MATCH(N:N,'Issue Code Table'!A:A,0)),IF(M92="Critical",6,IF(M92="Significant",5,IF(M92="Moderate",3,2))))</f>
        <v>5</v>
      </c>
    </row>
    <row r="93" spans="1:27" ht="80.150000000000006" customHeight="1" x14ac:dyDescent="0.25">
      <c r="A93" s="200" t="s">
        <v>656</v>
      </c>
      <c r="B93" s="87" t="s">
        <v>164</v>
      </c>
      <c r="C93" s="209" t="s">
        <v>165</v>
      </c>
      <c r="D93" s="200" t="s">
        <v>134</v>
      </c>
      <c r="E93" s="87" t="s">
        <v>166</v>
      </c>
      <c r="F93" s="200" t="s">
        <v>657</v>
      </c>
      <c r="G93" s="200" t="s">
        <v>658</v>
      </c>
      <c r="H93" s="221" t="s">
        <v>659</v>
      </c>
      <c r="I93" s="87"/>
      <c r="J93" s="87"/>
      <c r="K93" s="87" t="s">
        <v>608</v>
      </c>
      <c r="L93" s="87"/>
      <c r="M93" s="222" t="s">
        <v>144</v>
      </c>
      <c r="N93" s="222" t="s">
        <v>170</v>
      </c>
      <c r="O93" s="222" t="s">
        <v>651</v>
      </c>
      <c r="AA93" s="149">
        <f>IF(OR(J93="Fail",ISBLANK(J93)),INDEX('Issue Code Table'!C:C,MATCH(N:N,'Issue Code Table'!A:A,0)),IF(M93="Critical",6,IF(M93="Significant",5,IF(M93="Moderate",3,2))))</f>
        <v>5</v>
      </c>
    </row>
    <row r="94" spans="1:27" ht="80.150000000000006" customHeight="1" x14ac:dyDescent="0.25">
      <c r="A94" s="200" t="s">
        <v>660</v>
      </c>
      <c r="B94" s="87" t="s">
        <v>164</v>
      </c>
      <c r="C94" s="209" t="s">
        <v>165</v>
      </c>
      <c r="D94" s="200" t="s">
        <v>134</v>
      </c>
      <c r="E94" s="87" t="s">
        <v>166</v>
      </c>
      <c r="F94" s="200" t="s">
        <v>661</v>
      </c>
      <c r="G94" s="200" t="s">
        <v>662</v>
      </c>
      <c r="H94" s="221" t="s">
        <v>663</v>
      </c>
      <c r="I94" s="87"/>
      <c r="J94" s="87"/>
      <c r="K94" s="87" t="s">
        <v>608</v>
      </c>
      <c r="L94" s="87"/>
      <c r="M94" s="222" t="s">
        <v>144</v>
      </c>
      <c r="N94" s="222" t="s">
        <v>170</v>
      </c>
      <c r="O94" s="222" t="s">
        <v>651</v>
      </c>
      <c r="AA94" s="149">
        <f>IF(OR(J94="Fail",ISBLANK(J94)),INDEX('Issue Code Table'!C:C,MATCH(N:N,'Issue Code Table'!A:A,0)),IF(M94="Critical",6,IF(M94="Significant",5,IF(M94="Moderate",3,2))))</f>
        <v>5</v>
      </c>
    </row>
    <row r="95" spans="1:27" ht="80.150000000000006" customHeight="1" x14ac:dyDescent="0.25">
      <c r="A95" s="200" t="s">
        <v>664</v>
      </c>
      <c r="B95" s="87" t="s">
        <v>164</v>
      </c>
      <c r="C95" s="209" t="s">
        <v>165</v>
      </c>
      <c r="D95" s="200" t="s">
        <v>134</v>
      </c>
      <c r="E95" s="87" t="s">
        <v>166</v>
      </c>
      <c r="F95" s="200" t="s">
        <v>665</v>
      </c>
      <c r="G95" s="200" t="s">
        <v>666</v>
      </c>
      <c r="H95" s="221" t="s">
        <v>667</v>
      </c>
      <c r="I95" s="87"/>
      <c r="J95" s="87"/>
      <c r="K95" s="87" t="s">
        <v>608</v>
      </c>
      <c r="L95" s="87"/>
      <c r="M95" s="222" t="s">
        <v>144</v>
      </c>
      <c r="N95" s="222" t="s">
        <v>170</v>
      </c>
      <c r="O95" s="222" t="s">
        <v>651</v>
      </c>
      <c r="AA95" s="149">
        <f>IF(OR(J95="Fail",ISBLANK(J95)),INDEX('Issue Code Table'!C:C,MATCH(N:N,'Issue Code Table'!A:A,0)),IF(M95="Critical",6,IF(M95="Significant",5,IF(M95="Moderate",3,2))))</f>
        <v>5</v>
      </c>
    </row>
    <row r="96" spans="1:27" ht="80.150000000000006" customHeight="1" x14ac:dyDescent="0.25">
      <c r="A96" s="200" t="s">
        <v>668</v>
      </c>
      <c r="B96" s="87" t="s">
        <v>164</v>
      </c>
      <c r="C96" s="209" t="s">
        <v>165</v>
      </c>
      <c r="D96" s="200" t="s">
        <v>134</v>
      </c>
      <c r="E96" s="87" t="s">
        <v>166</v>
      </c>
      <c r="F96" s="200" t="s">
        <v>669</v>
      </c>
      <c r="G96" s="200" t="s">
        <v>670</v>
      </c>
      <c r="H96" s="221" t="s">
        <v>671</v>
      </c>
      <c r="I96" s="87"/>
      <c r="J96" s="87"/>
      <c r="K96" s="87" t="s">
        <v>608</v>
      </c>
      <c r="L96" s="87"/>
      <c r="M96" s="222" t="s">
        <v>144</v>
      </c>
      <c r="N96" s="222" t="s">
        <v>170</v>
      </c>
      <c r="O96" s="222" t="s">
        <v>651</v>
      </c>
      <c r="AA96" s="149">
        <f>IF(OR(J96="Fail",ISBLANK(J96)),INDEX('Issue Code Table'!C:C,MATCH(N:N,'Issue Code Table'!A:A,0)),IF(M96="Critical",6,IF(M96="Significant",5,IF(M96="Moderate",3,2))))</f>
        <v>5</v>
      </c>
    </row>
    <row r="97" spans="1:27" ht="80.150000000000006" customHeight="1" x14ac:dyDescent="0.25">
      <c r="A97" s="200" t="s">
        <v>672</v>
      </c>
      <c r="B97" s="87" t="s">
        <v>164</v>
      </c>
      <c r="C97" s="209" t="s">
        <v>165</v>
      </c>
      <c r="D97" s="200" t="s">
        <v>134</v>
      </c>
      <c r="E97" s="87" t="s">
        <v>166</v>
      </c>
      <c r="F97" s="200" t="s">
        <v>673</v>
      </c>
      <c r="G97" s="200" t="s">
        <v>674</v>
      </c>
      <c r="H97" s="221" t="s">
        <v>675</v>
      </c>
      <c r="I97" s="87"/>
      <c r="J97" s="87"/>
      <c r="K97" s="87" t="s">
        <v>608</v>
      </c>
      <c r="L97" s="87"/>
      <c r="M97" s="222" t="s">
        <v>144</v>
      </c>
      <c r="N97" s="222" t="s">
        <v>170</v>
      </c>
      <c r="O97" s="222" t="s">
        <v>651</v>
      </c>
      <c r="AA97" s="149">
        <f>IF(OR(J97="Fail",ISBLANK(J97)),INDEX('Issue Code Table'!C:C,MATCH(N:N,'Issue Code Table'!A:A,0)),IF(M97="Critical",6,IF(M97="Significant",5,IF(M97="Moderate",3,2))))</f>
        <v>5</v>
      </c>
    </row>
    <row r="98" spans="1:27" ht="80.150000000000006" customHeight="1" x14ac:dyDescent="0.25">
      <c r="A98" s="200" t="s">
        <v>676</v>
      </c>
      <c r="B98" s="200" t="s">
        <v>502</v>
      </c>
      <c r="C98" s="209" t="s">
        <v>503</v>
      </c>
      <c r="D98" s="200" t="s">
        <v>141</v>
      </c>
      <c r="E98" s="87"/>
      <c r="F98" s="200" t="s">
        <v>677</v>
      </c>
      <c r="G98" s="200" t="s">
        <v>678</v>
      </c>
      <c r="H98" s="221" t="s">
        <v>679</v>
      </c>
      <c r="I98" s="87"/>
      <c r="J98" s="87"/>
      <c r="K98" s="87" t="s">
        <v>608</v>
      </c>
      <c r="L98" s="87"/>
      <c r="M98" s="222" t="s">
        <v>144</v>
      </c>
      <c r="N98" s="212" t="s">
        <v>245</v>
      </c>
      <c r="O98" s="186" t="s">
        <v>246</v>
      </c>
      <c r="AA98" s="149">
        <f>IF(OR(J98="Fail",ISBLANK(J98)),INDEX('Issue Code Table'!C:C,MATCH(N:N,'Issue Code Table'!A:A,0)),IF(M98="Critical",6,IF(M98="Significant",5,IF(M98="Moderate",3,2))))</f>
        <v>7</v>
      </c>
    </row>
    <row r="99" spans="1:27" ht="80.150000000000006" customHeight="1" x14ac:dyDescent="0.25">
      <c r="A99" s="200" t="s">
        <v>680</v>
      </c>
      <c r="B99" s="200" t="s">
        <v>148</v>
      </c>
      <c r="C99" s="209" t="s">
        <v>149</v>
      </c>
      <c r="D99" s="200" t="s">
        <v>134</v>
      </c>
      <c r="E99" s="87" t="s">
        <v>135</v>
      </c>
      <c r="F99" s="200" t="s">
        <v>681</v>
      </c>
      <c r="G99" s="200" t="s">
        <v>682</v>
      </c>
      <c r="H99" s="221" t="s">
        <v>683</v>
      </c>
      <c r="I99" s="87"/>
      <c r="J99" s="87"/>
      <c r="K99" s="87" t="s">
        <v>608</v>
      </c>
      <c r="L99" s="87"/>
      <c r="M99" s="222" t="s">
        <v>144</v>
      </c>
      <c r="N99" s="223" t="s">
        <v>245</v>
      </c>
      <c r="O99" s="223" t="s">
        <v>684</v>
      </c>
      <c r="AA99" s="149">
        <f>IF(OR(J99="Fail",ISBLANK(J99)),INDEX('Issue Code Table'!C:C,MATCH(N:N,'Issue Code Table'!A:A,0)),IF(M99="Critical",6,IF(M99="Significant",5,IF(M99="Moderate",3,2))))</f>
        <v>7</v>
      </c>
    </row>
    <row r="100" spans="1:27" ht="80.150000000000006" customHeight="1" x14ac:dyDescent="0.25">
      <c r="A100" s="200" t="s">
        <v>685</v>
      </c>
      <c r="B100" s="200" t="s">
        <v>148</v>
      </c>
      <c r="C100" s="209" t="s">
        <v>149</v>
      </c>
      <c r="D100" s="200" t="s">
        <v>134</v>
      </c>
      <c r="E100" s="87"/>
      <c r="F100" s="200" t="s">
        <v>686</v>
      </c>
      <c r="G100" s="200" t="s">
        <v>687</v>
      </c>
      <c r="H100" s="221" t="s">
        <v>688</v>
      </c>
      <c r="I100" s="87"/>
      <c r="J100" s="87"/>
      <c r="K100" s="87" t="s">
        <v>608</v>
      </c>
      <c r="L100" s="87"/>
      <c r="M100" s="222" t="s">
        <v>144</v>
      </c>
      <c r="N100" s="222" t="s">
        <v>245</v>
      </c>
      <c r="O100" s="222" t="s">
        <v>246</v>
      </c>
      <c r="AA100" s="149">
        <f>IF(OR(J100="Fail",ISBLANK(J100)),INDEX('Issue Code Table'!C:C,MATCH(N:N,'Issue Code Table'!A:A,0)),IF(M100="Critical",6,IF(M100="Significant",5,IF(M100="Moderate",3,2))))</f>
        <v>7</v>
      </c>
    </row>
    <row r="101" spans="1:27" ht="38.25" customHeight="1" x14ac:dyDescent="0.25">
      <c r="A101" s="200" t="s">
        <v>689</v>
      </c>
      <c r="B101" s="200" t="s">
        <v>139</v>
      </c>
      <c r="C101" s="200" t="s">
        <v>140</v>
      </c>
      <c r="D101" s="200" t="s">
        <v>141</v>
      </c>
      <c r="E101" s="87"/>
      <c r="F101" s="200" t="s">
        <v>1758</v>
      </c>
      <c r="G101" s="200" t="s">
        <v>690</v>
      </c>
      <c r="H101" s="221" t="s">
        <v>1759</v>
      </c>
      <c r="I101" s="87"/>
      <c r="J101" s="87"/>
      <c r="K101" s="87" t="s">
        <v>608</v>
      </c>
      <c r="L101" s="87"/>
      <c r="M101" s="222" t="s">
        <v>144</v>
      </c>
      <c r="N101" s="212" t="s">
        <v>145</v>
      </c>
      <c r="O101" s="186" t="s">
        <v>146</v>
      </c>
      <c r="AA101" s="149">
        <f>IF(OR(J101="Fail",ISBLANK(J101)),INDEX('Issue Code Table'!C:C,MATCH(N:N,'Issue Code Table'!A:A,0)),IF(M101="Critical",6,IF(M101="Significant",5,IF(M101="Moderate",3,2))))</f>
        <v>4</v>
      </c>
    </row>
    <row r="102" spans="1:27" ht="80.150000000000006" customHeight="1" x14ac:dyDescent="0.25">
      <c r="A102" s="200" t="s">
        <v>691</v>
      </c>
      <c r="B102" s="87" t="s">
        <v>164</v>
      </c>
      <c r="C102" s="209" t="s">
        <v>165</v>
      </c>
      <c r="D102" s="200" t="s">
        <v>134</v>
      </c>
      <c r="E102" s="87" t="s">
        <v>166</v>
      </c>
      <c r="F102" s="200" t="s">
        <v>692</v>
      </c>
      <c r="G102" s="200" t="s">
        <v>693</v>
      </c>
      <c r="H102" s="221" t="s">
        <v>1738</v>
      </c>
      <c r="I102" s="87"/>
      <c r="J102" s="87"/>
      <c r="K102" s="87" t="s">
        <v>608</v>
      </c>
      <c r="L102" s="87"/>
      <c r="M102" s="222" t="s">
        <v>144</v>
      </c>
      <c r="N102" s="222" t="s">
        <v>170</v>
      </c>
      <c r="O102" s="222" t="s">
        <v>651</v>
      </c>
      <c r="AA102" s="149">
        <f>IF(OR(J102="Fail",ISBLANK(J102)),INDEX('Issue Code Table'!C:C,MATCH(N:N,'Issue Code Table'!A:A,0)),IF(M102="Critical",6,IF(M102="Significant",5,IF(M102="Moderate",3,2))))</f>
        <v>5</v>
      </c>
    </row>
    <row r="103" spans="1:27" ht="212.5" x14ac:dyDescent="0.25">
      <c r="A103" s="200" t="s">
        <v>694</v>
      </c>
      <c r="B103" s="87" t="s">
        <v>557</v>
      </c>
      <c r="C103" s="209" t="s">
        <v>558</v>
      </c>
      <c r="D103" s="200" t="s">
        <v>129</v>
      </c>
      <c r="E103" s="87"/>
      <c r="F103" s="200" t="s">
        <v>695</v>
      </c>
      <c r="G103" s="200" t="s">
        <v>696</v>
      </c>
      <c r="H103" s="221" t="s">
        <v>697</v>
      </c>
      <c r="I103" s="87"/>
      <c r="J103" s="87"/>
      <c r="K103" s="87" t="s">
        <v>608</v>
      </c>
      <c r="L103" s="87"/>
      <c r="M103" s="222" t="s">
        <v>160</v>
      </c>
      <c r="N103" s="212" t="s">
        <v>561</v>
      </c>
      <c r="O103" s="186" t="s">
        <v>562</v>
      </c>
      <c r="AA103" s="149">
        <f>IF(OR(J103="Fail",ISBLANK(J103)),INDEX('Issue Code Table'!C:C,MATCH(N:N,'Issue Code Table'!A:A,0)),IF(M103="Critical",6,IF(M103="Significant",5,IF(M103="Moderate",3,2))))</f>
        <v>6</v>
      </c>
    </row>
    <row r="104" spans="1:27" ht="387.5" x14ac:dyDescent="0.25">
      <c r="A104" s="200" t="s">
        <v>698</v>
      </c>
      <c r="B104" s="87" t="s">
        <v>699</v>
      </c>
      <c r="C104" s="209" t="s">
        <v>700</v>
      </c>
      <c r="D104" s="200" t="s">
        <v>134</v>
      </c>
      <c r="E104" s="87"/>
      <c r="F104" s="200" t="s">
        <v>701</v>
      </c>
      <c r="G104" s="200" t="s">
        <v>702</v>
      </c>
      <c r="H104" s="221" t="s">
        <v>703</v>
      </c>
      <c r="I104" s="87"/>
      <c r="J104" s="87"/>
      <c r="K104" s="87" t="s">
        <v>608</v>
      </c>
      <c r="L104" s="87"/>
      <c r="M104" s="222" t="s">
        <v>144</v>
      </c>
      <c r="N104" s="222" t="s">
        <v>704</v>
      </c>
      <c r="O104" s="222" t="s">
        <v>705</v>
      </c>
      <c r="AA104" s="149">
        <f>IF(OR(J104="Fail",ISBLANK(J104)),INDEX('Issue Code Table'!C:C,MATCH(N:N,'Issue Code Table'!A:A,0)),IF(M104="Critical",6,IF(M104="Significant",5,IF(M104="Moderate",3,2))))</f>
        <v>5</v>
      </c>
    </row>
    <row r="105" spans="1:27" ht="409.5" x14ac:dyDescent="0.25">
      <c r="A105" s="200" t="s">
        <v>706</v>
      </c>
      <c r="B105" s="200" t="s">
        <v>285</v>
      </c>
      <c r="C105" s="209" t="s">
        <v>286</v>
      </c>
      <c r="D105" s="200" t="s">
        <v>134</v>
      </c>
      <c r="E105" s="87"/>
      <c r="F105" s="200" t="s">
        <v>707</v>
      </c>
      <c r="G105" s="200" t="s">
        <v>708</v>
      </c>
      <c r="H105" s="221" t="s">
        <v>709</v>
      </c>
      <c r="I105" s="87"/>
      <c r="J105" s="87"/>
      <c r="K105" s="87" t="s">
        <v>608</v>
      </c>
      <c r="L105" s="87"/>
      <c r="M105" s="222" t="s">
        <v>144</v>
      </c>
      <c r="N105" s="212" t="s">
        <v>325</v>
      </c>
      <c r="O105" s="186" t="s">
        <v>326</v>
      </c>
      <c r="AA105" s="149">
        <f>IF(OR(J105="Fail",ISBLANK(J105)),INDEX('Issue Code Table'!C:C,MATCH(N:N,'Issue Code Table'!A:A,0)),IF(M105="Critical",6,IF(M105="Significant",5,IF(M105="Moderate",3,2))))</f>
        <v>6</v>
      </c>
    </row>
    <row r="106" spans="1:27" ht="350" x14ac:dyDescent="0.25">
      <c r="A106" s="200" t="s">
        <v>710</v>
      </c>
      <c r="B106" s="200" t="s">
        <v>285</v>
      </c>
      <c r="C106" s="209" t="s">
        <v>286</v>
      </c>
      <c r="D106" s="200" t="s">
        <v>134</v>
      </c>
      <c r="E106" s="87"/>
      <c r="F106" s="200" t="s">
        <v>711</v>
      </c>
      <c r="G106" s="200" t="s">
        <v>712</v>
      </c>
      <c r="H106" s="221" t="s">
        <v>713</v>
      </c>
      <c r="I106" s="87"/>
      <c r="J106" s="87"/>
      <c r="K106" s="87" t="s">
        <v>608</v>
      </c>
      <c r="L106" s="87"/>
      <c r="M106" s="222" t="s">
        <v>144</v>
      </c>
      <c r="N106" s="212" t="s">
        <v>282</v>
      </c>
      <c r="O106" s="186" t="s">
        <v>283</v>
      </c>
      <c r="AA106" s="149">
        <f>IF(OR(J106="Fail",ISBLANK(J106)),INDEX('Issue Code Table'!C:C,MATCH(N:N,'Issue Code Table'!A:A,0)),IF(M106="Critical",6,IF(M106="Significant",5,IF(M106="Moderate",3,2))))</f>
        <v>4</v>
      </c>
    </row>
    <row r="107" spans="1:27" ht="400" x14ac:dyDescent="0.25">
      <c r="A107" s="200" t="s">
        <v>714</v>
      </c>
      <c r="B107" s="200" t="s">
        <v>269</v>
      </c>
      <c r="C107" s="209" t="s">
        <v>270</v>
      </c>
      <c r="D107" s="200" t="s">
        <v>134</v>
      </c>
      <c r="E107" s="87"/>
      <c r="F107" s="200" t="s">
        <v>715</v>
      </c>
      <c r="G107" s="200" t="s">
        <v>716</v>
      </c>
      <c r="H107" s="221" t="s">
        <v>717</v>
      </c>
      <c r="I107" s="87"/>
      <c r="J107" s="87"/>
      <c r="K107" s="87" t="s">
        <v>608</v>
      </c>
      <c r="L107" s="87"/>
      <c r="M107" s="222" t="s">
        <v>144</v>
      </c>
      <c r="N107" s="212" t="s">
        <v>282</v>
      </c>
      <c r="O107" s="186" t="s">
        <v>283</v>
      </c>
      <c r="AA107" s="149">
        <f>IF(OR(J107="Fail",ISBLANK(J107)),INDEX('Issue Code Table'!C:C,MATCH(N:N,'Issue Code Table'!A:A,0)),IF(M107="Critical",6,IF(M107="Significant",5,IF(M107="Moderate",3,2))))</f>
        <v>4</v>
      </c>
    </row>
    <row r="108" spans="1:27" x14ac:dyDescent="0.25">
      <c r="A108" s="224"/>
      <c r="B108" s="224"/>
      <c r="C108" s="224"/>
      <c r="D108" s="224"/>
      <c r="E108" s="224"/>
      <c r="F108" s="224"/>
      <c r="G108" s="224"/>
      <c r="H108" s="224"/>
      <c r="I108" s="224"/>
      <c r="J108" s="224"/>
      <c r="K108" s="224"/>
      <c r="L108" s="224"/>
      <c r="M108" s="224"/>
      <c r="N108" s="224"/>
      <c r="O108" s="224"/>
      <c r="AA108" s="224"/>
    </row>
    <row r="109" spans="1:27" ht="24.75" customHeight="1" x14ac:dyDescent="0.25">
      <c r="A109" s="224"/>
      <c r="B109" s="224"/>
      <c r="C109" s="224"/>
      <c r="D109" s="224"/>
      <c r="E109" s="224"/>
      <c r="F109" s="224"/>
      <c r="G109" s="224"/>
      <c r="H109" s="224"/>
      <c r="I109" s="224"/>
      <c r="J109" s="224"/>
      <c r="K109" s="224"/>
      <c r="L109" s="224"/>
      <c r="M109" s="224"/>
      <c r="N109" s="224"/>
      <c r="O109" s="224"/>
      <c r="AA109" s="224"/>
    </row>
    <row r="110" spans="1:27" ht="7.5" customHeight="1" x14ac:dyDescent="0.25"/>
    <row r="111" spans="1:27" hidden="1" x14ac:dyDescent="0.25"/>
    <row r="112" spans="1:27" hidden="1" x14ac:dyDescent="0.25"/>
    <row r="113" spans="7:8" hidden="1" x14ac:dyDescent="0.25">
      <c r="H113" t="s">
        <v>718</v>
      </c>
    </row>
    <row r="114" spans="7:8" hidden="1" x14ac:dyDescent="0.25">
      <c r="G114" t="s">
        <v>57</v>
      </c>
      <c r="H114" t="s">
        <v>130</v>
      </c>
    </row>
    <row r="115" spans="7:8" hidden="1" x14ac:dyDescent="0.25">
      <c r="G115" t="s">
        <v>58</v>
      </c>
      <c r="H115" t="s">
        <v>160</v>
      </c>
    </row>
    <row r="116" spans="7:8" hidden="1" x14ac:dyDescent="0.25">
      <c r="G116" t="s">
        <v>46</v>
      </c>
      <c r="H116" t="s">
        <v>144</v>
      </c>
    </row>
    <row r="117" spans="7:8" hidden="1" x14ac:dyDescent="0.25">
      <c r="G117" t="s">
        <v>719</v>
      </c>
      <c r="H117" t="s">
        <v>260</v>
      </c>
    </row>
    <row r="118" spans="7:8" hidden="1" x14ac:dyDescent="0.25"/>
    <row r="119" spans="7:8" hidden="1" x14ac:dyDescent="0.25"/>
    <row r="120" spans="7:8" hidden="1" x14ac:dyDescent="0.25"/>
    <row r="121" spans="7:8" hidden="1" x14ac:dyDescent="0.25"/>
  </sheetData>
  <protectedRanges>
    <protectedRange password="E1A2" sqref="AA3:AA107" name="Range1_1_1_1"/>
    <protectedRange password="E1A2" sqref="N2:O2" name="Range1_5_1_1"/>
    <protectedRange password="E1A2" sqref="AA2" name="Range1_1_2"/>
    <protectedRange password="E1A2" sqref="N22:O22 N67:O67 N4:O20 N27:O43" name="Range1_1_7"/>
    <protectedRange password="E1A2" sqref="O3" name="Range1_2_3"/>
    <protectedRange password="E1A2" sqref="N101:O101" name="Range1_1_1_4"/>
    <protectedRange password="E1A2" sqref="N105:O105" name="Range1_1_3_2"/>
    <protectedRange password="E1A2" sqref="N106:O106" name="Range1_1_4_2"/>
    <protectedRange password="E1A2" sqref="N107:O107" name="Range1_1_5_2"/>
  </protectedRanges>
  <autoFilter ref="A2:AA107" xr:uid="{00000000-0009-0000-0000-000003000000}"/>
  <phoneticPr fontId="2" type="noConversion"/>
  <conditionalFormatting sqref="K59">
    <cfRule type="cellIs" dxfId="21" priority="28" stopIfTrue="1" operator="equal">
      <formula>"Pass"</formula>
    </cfRule>
    <cfRule type="cellIs" dxfId="20" priority="29" stopIfTrue="1" operator="equal">
      <formula>"Fail"</formula>
    </cfRule>
    <cfRule type="cellIs" dxfId="19" priority="30" stopIfTrue="1" operator="equal">
      <formula>"Info"</formula>
    </cfRule>
  </conditionalFormatting>
  <conditionalFormatting sqref="K46">
    <cfRule type="cellIs" dxfId="18" priority="25" stopIfTrue="1" operator="equal">
      <formula>"Pass"</formula>
    </cfRule>
    <cfRule type="cellIs" dxfId="17" priority="26" stopIfTrue="1" operator="equal">
      <formula>"Fail"</formula>
    </cfRule>
    <cfRule type="cellIs" dxfId="16" priority="27" stopIfTrue="1" operator="equal">
      <formula>"Info"</formula>
    </cfRule>
  </conditionalFormatting>
  <conditionalFormatting sqref="K45">
    <cfRule type="cellIs" dxfId="15" priority="22" stopIfTrue="1" operator="equal">
      <formula>"Pass"</formula>
    </cfRule>
    <cfRule type="cellIs" dxfId="14" priority="23" stopIfTrue="1" operator="equal">
      <formula>"Fail"</formula>
    </cfRule>
    <cfRule type="cellIs" dxfId="13" priority="24" stopIfTrue="1" operator="equal">
      <formula>"Info"</formula>
    </cfRule>
  </conditionalFormatting>
  <conditionalFormatting sqref="K43">
    <cfRule type="cellIs" dxfId="12" priority="19" stopIfTrue="1" operator="equal">
      <formula>"Pass"</formula>
    </cfRule>
    <cfRule type="cellIs" dxfId="11" priority="20" stopIfTrue="1" operator="equal">
      <formula>"Fail"</formula>
    </cfRule>
    <cfRule type="cellIs" dxfId="10" priority="21" stopIfTrue="1" operator="equal">
      <formula>"Info"</formula>
    </cfRule>
  </conditionalFormatting>
  <conditionalFormatting sqref="K5:L5">
    <cfRule type="cellIs" dxfId="9" priority="16" stopIfTrue="1" operator="equal">
      <formula>"Pass"</formula>
    </cfRule>
    <cfRule type="cellIs" dxfId="8" priority="17" stopIfTrue="1" operator="equal">
      <formula>"Fail"</formula>
    </cfRule>
    <cfRule type="cellIs" dxfId="7" priority="18" stopIfTrue="1" operator="equal">
      <formula>"Info"</formula>
    </cfRule>
  </conditionalFormatting>
  <conditionalFormatting sqref="K40">
    <cfRule type="cellIs" dxfId="6" priority="13" stopIfTrue="1" operator="equal">
      <formula>"Pass"</formula>
    </cfRule>
    <cfRule type="cellIs" dxfId="5" priority="14" stopIfTrue="1" operator="equal">
      <formula>"Fail"</formula>
    </cfRule>
    <cfRule type="cellIs" dxfId="4" priority="15" stopIfTrue="1" operator="equal">
      <formula>"Info"</formula>
    </cfRule>
  </conditionalFormatting>
  <conditionalFormatting sqref="J3:J81">
    <cfRule type="cellIs" dxfId="3" priority="7" stopIfTrue="1" operator="equal">
      <formula>"Pass"</formula>
    </cfRule>
    <cfRule type="cellIs" dxfId="2" priority="8" stopIfTrue="1" operator="equal">
      <formula>"Fail"</formula>
    </cfRule>
    <cfRule type="cellIs" dxfId="1" priority="9" stopIfTrue="1" operator="equal">
      <formula>"Info"</formula>
    </cfRule>
  </conditionalFormatting>
  <conditionalFormatting sqref="N3:N107">
    <cfRule type="expression" dxfId="0" priority="31" stopIfTrue="1">
      <formula>ISERROR(AA3)</formula>
    </cfRule>
  </conditionalFormatting>
  <dataValidations count="6">
    <dataValidation type="list" allowBlank="1" showInputMessage="1" showErrorMessage="1" sqref="E46" xr:uid="{00000000-0002-0000-0300-000000000000}">
      <formula1>$I$86:$I$87</formula1>
    </dataValidation>
    <dataValidation type="list" allowBlank="1" showInputMessage="1" showErrorMessage="1" sqref="D81:D82 M3:M107 D27:D42 D44:D45 D5:D19 D21:D25 D47:D79 D84:D85 D98 D101" xr:uid="{00000000-0002-0000-0300-000001000000}">
      <formula1>$H$114:$H$117</formula1>
    </dataValidation>
    <dataValidation type="list" allowBlank="1" showInputMessage="1" showErrorMessage="1" sqref="D43" xr:uid="{00000000-0002-0000-0300-000002000000}">
      <formula1>$I$80:$I$80</formula1>
    </dataValidation>
    <dataValidation type="list" allowBlank="1" showInputMessage="1" showErrorMessage="1" sqref="D80" xr:uid="{00000000-0002-0000-0300-000003000000}">
      <formula1>$I$82:$I$82</formula1>
    </dataValidation>
    <dataValidation type="list" allowBlank="1" showInputMessage="1" showErrorMessage="1" sqref="D26 E5 E3" xr:uid="{00000000-0002-0000-0300-000004000000}">
      <formula1>#REF!</formula1>
    </dataValidation>
    <dataValidation type="list" allowBlank="1" showInputMessage="1" showErrorMessage="1" sqref="J3:J107" xr:uid="{00000000-0002-0000-0300-000005000000}">
      <formula1>$G$114:$G$117</formula1>
    </dataValidation>
  </dataValidations>
  <printOptions horizontalCentered="1"/>
  <pageMargins left="0.25" right="0.25" top="0.5" bottom="0.5" header="0.25" footer="0.25"/>
  <pageSetup scale="62"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28"/>
  <sheetViews>
    <sheetView showGridLines="0" zoomScale="80" zoomScaleNormal="80" workbookViewId="0">
      <pane ySplit="1" topLeftCell="A2" activePane="bottomLeft" state="frozen"/>
      <selection pane="bottomLeft" activeCell="B26" sqref="B26"/>
    </sheetView>
  </sheetViews>
  <sheetFormatPr defaultRowHeight="12.5" x14ac:dyDescent="0.25"/>
  <cols>
    <col min="2" max="2" width="13.26953125" customWidth="1"/>
    <col min="3" max="3" width="86.26953125" customWidth="1"/>
    <col min="4" max="4" width="18.453125" customWidth="1"/>
  </cols>
  <sheetData>
    <row r="1" spans="1:4" ht="13" x14ac:dyDescent="0.3">
      <c r="A1" s="7" t="s">
        <v>720</v>
      </c>
      <c r="B1" s="8"/>
      <c r="C1" s="8"/>
      <c r="D1" s="8"/>
    </row>
    <row r="2" spans="1:4" ht="12.75" customHeight="1" x14ac:dyDescent="0.25">
      <c r="A2" s="20" t="s">
        <v>721</v>
      </c>
      <c r="B2" s="20" t="s">
        <v>722</v>
      </c>
      <c r="C2" s="20" t="s">
        <v>723</v>
      </c>
      <c r="D2" s="20" t="s">
        <v>724</v>
      </c>
    </row>
    <row r="3" spans="1:4" x14ac:dyDescent="0.25">
      <c r="A3" s="68">
        <v>0.1</v>
      </c>
      <c r="B3" s="69">
        <v>39437</v>
      </c>
      <c r="C3" s="70" t="s">
        <v>725</v>
      </c>
      <c r="D3" s="67" t="s">
        <v>726</v>
      </c>
    </row>
    <row r="4" spans="1:4" x14ac:dyDescent="0.25">
      <c r="A4" s="68">
        <v>0.2</v>
      </c>
      <c r="B4" s="69">
        <v>39554</v>
      </c>
      <c r="C4" s="70" t="s">
        <v>727</v>
      </c>
      <c r="D4" s="67" t="s">
        <v>726</v>
      </c>
    </row>
    <row r="5" spans="1:4" ht="25.5" customHeight="1" x14ac:dyDescent="0.25">
      <c r="A5" s="68">
        <v>0.3</v>
      </c>
      <c r="B5" s="69">
        <v>39730</v>
      </c>
      <c r="C5" s="72" t="s">
        <v>728</v>
      </c>
      <c r="D5" s="67" t="s">
        <v>726</v>
      </c>
    </row>
    <row r="6" spans="1:4" ht="45.75" customHeight="1" x14ac:dyDescent="0.25">
      <c r="A6" s="73">
        <v>0.4</v>
      </c>
      <c r="B6" s="69">
        <v>39828</v>
      </c>
      <c r="C6" s="72" t="s">
        <v>729</v>
      </c>
      <c r="D6" s="67" t="s">
        <v>726</v>
      </c>
    </row>
    <row r="7" spans="1:4" ht="30" customHeight="1" x14ac:dyDescent="0.25">
      <c r="A7" s="68">
        <v>0.5</v>
      </c>
      <c r="B7" s="69">
        <v>40128</v>
      </c>
      <c r="C7" s="72" t="s">
        <v>730</v>
      </c>
      <c r="D7" s="67" t="s">
        <v>726</v>
      </c>
    </row>
    <row r="8" spans="1:4" ht="25" x14ac:dyDescent="0.25">
      <c r="A8" s="68">
        <v>0.6</v>
      </c>
      <c r="B8" s="71">
        <v>40389</v>
      </c>
      <c r="C8" s="72" t="s">
        <v>731</v>
      </c>
      <c r="D8" s="67" t="s">
        <v>726</v>
      </c>
    </row>
    <row r="9" spans="1:4" x14ac:dyDescent="0.25">
      <c r="A9" s="68">
        <v>1</v>
      </c>
      <c r="B9" s="71">
        <v>40437</v>
      </c>
      <c r="C9" s="70" t="s">
        <v>732</v>
      </c>
      <c r="D9" s="67" t="s">
        <v>726</v>
      </c>
    </row>
    <row r="10" spans="1:4" x14ac:dyDescent="0.25">
      <c r="A10" s="68">
        <v>1.1000000000000001</v>
      </c>
      <c r="B10" s="71">
        <v>41183</v>
      </c>
      <c r="C10" s="70" t="s">
        <v>733</v>
      </c>
      <c r="D10" s="67" t="s">
        <v>726</v>
      </c>
    </row>
    <row r="11" spans="1:4" ht="25" x14ac:dyDescent="0.25">
      <c r="A11" s="2">
        <v>1.2</v>
      </c>
      <c r="B11" s="3">
        <v>41317</v>
      </c>
      <c r="C11" s="74" t="s">
        <v>734</v>
      </c>
      <c r="D11" s="67" t="s">
        <v>726</v>
      </c>
    </row>
    <row r="12" spans="1:4" x14ac:dyDescent="0.25">
      <c r="A12" s="2">
        <v>1.3</v>
      </c>
      <c r="B12" s="75">
        <v>41543</v>
      </c>
      <c r="C12" s="76" t="s">
        <v>735</v>
      </c>
      <c r="D12" s="67" t="s">
        <v>726</v>
      </c>
    </row>
    <row r="13" spans="1:4" x14ac:dyDescent="0.25">
      <c r="A13" s="2">
        <v>1.4</v>
      </c>
      <c r="B13" s="5">
        <v>41740</v>
      </c>
      <c r="C13" s="4" t="s">
        <v>736</v>
      </c>
      <c r="D13" s="4" t="s">
        <v>726</v>
      </c>
    </row>
    <row r="14" spans="1:4" ht="25" x14ac:dyDescent="0.25">
      <c r="A14" s="2">
        <v>1.5</v>
      </c>
      <c r="B14" s="5">
        <v>41815</v>
      </c>
      <c r="C14" s="74" t="s">
        <v>737</v>
      </c>
      <c r="D14" s="4" t="s">
        <v>726</v>
      </c>
    </row>
    <row r="15" spans="1:4" ht="25" x14ac:dyDescent="0.25">
      <c r="A15" s="151">
        <v>1.6</v>
      </c>
      <c r="B15" s="152">
        <v>42041</v>
      </c>
      <c r="C15" s="153" t="s">
        <v>738</v>
      </c>
      <c r="D15" s="154" t="s">
        <v>726</v>
      </c>
    </row>
    <row r="16" spans="1:4" ht="25" x14ac:dyDescent="0.25">
      <c r="A16" s="155">
        <v>2</v>
      </c>
      <c r="B16" s="156">
        <v>42454</v>
      </c>
      <c r="C16" s="173" t="s">
        <v>739</v>
      </c>
      <c r="D16" s="157" t="s">
        <v>726</v>
      </c>
    </row>
    <row r="17" spans="1:4" x14ac:dyDescent="0.25">
      <c r="A17" s="190">
        <v>2.1</v>
      </c>
      <c r="B17" s="191">
        <v>42735</v>
      </c>
      <c r="C17" s="192" t="s">
        <v>740</v>
      </c>
      <c r="D17" s="192" t="s">
        <v>726</v>
      </c>
    </row>
    <row r="18" spans="1:4" ht="18" customHeight="1" x14ac:dyDescent="0.25">
      <c r="A18" s="190">
        <v>2.1</v>
      </c>
      <c r="B18" s="191">
        <v>42766</v>
      </c>
      <c r="C18" s="192" t="s">
        <v>741</v>
      </c>
      <c r="D18" s="192" t="s">
        <v>726</v>
      </c>
    </row>
    <row r="19" spans="1:4" ht="18" customHeight="1" x14ac:dyDescent="0.25">
      <c r="A19" s="190">
        <v>2.1</v>
      </c>
      <c r="B19" s="191">
        <v>43131</v>
      </c>
      <c r="C19" s="192" t="s">
        <v>742</v>
      </c>
      <c r="D19" s="192" t="s">
        <v>726</v>
      </c>
    </row>
    <row r="20" spans="1:4" ht="18" customHeight="1" x14ac:dyDescent="0.25">
      <c r="A20" s="190">
        <v>2.1</v>
      </c>
      <c r="B20" s="191">
        <v>43373</v>
      </c>
      <c r="C20" s="192" t="s">
        <v>743</v>
      </c>
      <c r="D20" s="192" t="s">
        <v>726</v>
      </c>
    </row>
    <row r="21" spans="1:4" ht="18" customHeight="1" x14ac:dyDescent="0.25">
      <c r="A21" s="203">
        <v>2.1</v>
      </c>
      <c r="B21" s="204">
        <v>43555</v>
      </c>
      <c r="C21" s="192" t="s">
        <v>744</v>
      </c>
      <c r="D21" s="205" t="s">
        <v>726</v>
      </c>
    </row>
    <row r="22" spans="1:4" x14ac:dyDescent="0.25">
      <c r="A22" s="203">
        <v>2.1</v>
      </c>
      <c r="B22" s="204">
        <v>43738</v>
      </c>
      <c r="C22" s="192" t="s">
        <v>743</v>
      </c>
      <c r="D22" s="205" t="s">
        <v>726</v>
      </c>
    </row>
    <row r="23" spans="1:4" ht="18" customHeight="1" x14ac:dyDescent="0.25">
      <c r="A23" s="203">
        <v>2.2000000000000002</v>
      </c>
      <c r="B23" s="204">
        <v>43921</v>
      </c>
      <c r="C23" s="192" t="s">
        <v>744</v>
      </c>
      <c r="D23" s="205" t="s">
        <v>726</v>
      </c>
    </row>
    <row r="24" spans="1:4" ht="18" customHeight="1" x14ac:dyDescent="0.25">
      <c r="A24" s="203">
        <v>3</v>
      </c>
      <c r="B24" s="204">
        <v>44104</v>
      </c>
      <c r="C24" s="192" t="s">
        <v>745</v>
      </c>
      <c r="D24" s="205" t="s">
        <v>726</v>
      </c>
    </row>
    <row r="25" spans="1:4" ht="18" customHeight="1" x14ac:dyDescent="0.25">
      <c r="A25" s="203">
        <v>3.1</v>
      </c>
      <c r="B25" s="204">
        <v>44469</v>
      </c>
      <c r="C25" s="192" t="s">
        <v>1760</v>
      </c>
      <c r="D25" s="205" t="s">
        <v>726</v>
      </c>
    </row>
    <row r="26" spans="1:4" ht="18" customHeight="1" x14ac:dyDescent="0.25">
      <c r="A26" s="203">
        <v>3.2</v>
      </c>
      <c r="B26" s="204">
        <v>44469</v>
      </c>
      <c r="C26" s="192" t="s">
        <v>743</v>
      </c>
      <c r="D26" s="205" t="s">
        <v>726</v>
      </c>
    </row>
    <row r="27" spans="1:4" ht="18" customHeight="1" x14ac:dyDescent="0.25">
      <c r="A27" s="203"/>
      <c r="B27" s="204"/>
      <c r="C27" s="192"/>
      <c r="D27" s="205"/>
    </row>
    <row r="28" spans="1:4" ht="18" customHeight="1" x14ac:dyDescent="0.25">
      <c r="A28" s="203"/>
      <c r="B28" s="204"/>
      <c r="C28" s="192"/>
      <c r="D28" s="205"/>
    </row>
  </sheetData>
  <phoneticPr fontId="2"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U527"/>
  <sheetViews>
    <sheetView zoomScale="80" zoomScaleNormal="80" workbookViewId="0">
      <pane ySplit="1" topLeftCell="A2" activePane="bottomLeft" state="frozen"/>
      <selection pane="bottomLeft"/>
    </sheetView>
  </sheetViews>
  <sheetFormatPr defaultColWidth="9.1796875" defaultRowHeight="12.5" x14ac:dyDescent="0.25"/>
  <cols>
    <col min="1" max="1" width="9.453125" customWidth="1"/>
    <col min="2" max="2" width="71.453125" customWidth="1"/>
    <col min="3" max="3" width="8.7265625"/>
    <col min="4" max="4" width="10" customWidth="1"/>
    <col min="5" max="21" width="9.1796875" style="193"/>
    <col min="22" max="16384" width="9.1796875" style="194"/>
  </cols>
  <sheetData>
    <row r="1" spans="1:4" ht="29" x14ac:dyDescent="0.35">
      <c r="A1" s="206" t="s">
        <v>123</v>
      </c>
      <c r="B1" s="206" t="s">
        <v>746</v>
      </c>
      <c r="C1" s="206" t="s">
        <v>59</v>
      </c>
      <c r="D1" s="6">
        <v>44469</v>
      </c>
    </row>
    <row r="2" spans="1:4" ht="15.5" x14ac:dyDescent="0.35">
      <c r="A2" s="207" t="s">
        <v>747</v>
      </c>
      <c r="B2" s="207" t="s">
        <v>748</v>
      </c>
      <c r="C2" s="208">
        <v>6</v>
      </c>
    </row>
    <row r="3" spans="1:4" ht="15.5" x14ac:dyDescent="0.35">
      <c r="A3" s="207" t="s">
        <v>145</v>
      </c>
      <c r="B3" s="207" t="s">
        <v>749</v>
      </c>
      <c r="C3" s="208">
        <v>4</v>
      </c>
    </row>
    <row r="4" spans="1:4" ht="15.5" x14ac:dyDescent="0.35">
      <c r="A4" s="207" t="s">
        <v>750</v>
      </c>
      <c r="B4" s="207" t="s">
        <v>751</v>
      </c>
      <c r="C4" s="208">
        <v>1</v>
      </c>
    </row>
    <row r="5" spans="1:4" ht="15.5" x14ac:dyDescent="0.35">
      <c r="A5" s="207" t="s">
        <v>261</v>
      </c>
      <c r="B5" s="207" t="s">
        <v>752</v>
      </c>
      <c r="C5" s="208">
        <v>2</v>
      </c>
    </row>
    <row r="6" spans="1:4" ht="15.5" x14ac:dyDescent="0.35">
      <c r="A6" s="207" t="s">
        <v>753</v>
      </c>
      <c r="B6" s="207" t="s">
        <v>754</v>
      </c>
      <c r="C6" s="208">
        <v>2</v>
      </c>
    </row>
    <row r="7" spans="1:4" ht="15.5" x14ac:dyDescent="0.35">
      <c r="A7" s="207" t="s">
        <v>755</v>
      </c>
      <c r="B7" s="207" t="s">
        <v>756</v>
      </c>
      <c r="C7" s="208">
        <v>4</v>
      </c>
    </row>
    <row r="8" spans="1:4" ht="15.5" x14ac:dyDescent="0.35">
      <c r="A8" s="207" t="s">
        <v>757</v>
      </c>
      <c r="B8" s="207" t="s">
        <v>758</v>
      </c>
      <c r="C8" s="208">
        <v>2</v>
      </c>
    </row>
    <row r="9" spans="1:4" ht="15.5" x14ac:dyDescent="0.35">
      <c r="A9" s="207" t="s">
        <v>759</v>
      </c>
      <c r="B9" s="207" t="s">
        <v>760</v>
      </c>
      <c r="C9" s="208">
        <v>5</v>
      </c>
    </row>
    <row r="10" spans="1:4" ht="15.5" x14ac:dyDescent="0.35">
      <c r="A10" s="207" t="s">
        <v>761</v>
      </c>
      <c r="B10" s="207" t="s">
        <v>762</v>
      </c>
      <c r="C10" s="208">
        <v>5</v>
      </c>
    </row>
    <row r="11" spans="1:4" ht="15.5" x14ac:dyDescent="0.35">
      <c r="A11" s="207" t="s">
        <v>494</v>
      </c>
      <c r="B11" s="207" t="s">
        <v>763</v>
      </c>
      <c r="C11" s="208">
        <v>5</v>
      </c>
    </row>
    <row r="12" spans="1:4" ht="15.5" x14ac:dyDescent="0.35">
      <c r="A12" s="207" t="s">
        <v>764</v>
      </c>
      <c r="B12" s="207" t="s">
        <v>765</v>
      </c>
      <c r="C12" s="208">
        <v>2</v>
      </c>
    </row>
    <row r="13" spans="1:4" ht="15.5" x14ac:dyDescent="0.35">
      <c r="A13" s="207" t="s">
        <v>182</v>
      </c>
      <c r="B13" s="207" t="s">
        <v>766</v>
      </c>
      <c r="C13" s="208">
        <v>5</v>
      </c>
    </row>
    <row r="14" spans="1:4" ht="15.5" x14ac:dyDescent="0.35">
      <c r="A14" s="207" t="s">
        <v>767</v>
      </c>
      <c r="B14" s="207" t="s">
        <v>768</v>
      </c>
      <c r="C14" s="208">
        <v>4</v>
      </c>
    </row>
    <row r="15" spans="1:4" ht="15.5" x14ac:dyDescent="0.35">
      <c r="A15" s="207" t="s">
        <v>282</v>
      </c>
      <c r="B15" s="207" t="s">
        <v>769</v>
      </c>
      <c r="C15" s="208">
        <v>4</v>
      </c>
    </row>
    <row r="16" spans="1:4" ht="15.5" x14ac:dyDescent="0.35">
      <c r="A16" s="207" t="s">
        <v>770</v>
      </c>
      <c r="B16" s="207" t="s">
        <v>771</v>
      </c>
      <c r="C16" s="208">
        <v>1</v>
      </c>
    </row>
    <row r="17" spans="1:3" ht="15.5" x14ac:dyDescent="0.35">
      <c r="A17" s="207" t="s">
        <v>352</v>
      </c>
      <c r="B17" s="207" t="s">
        <v>772</v>
      </c>
      <c r="C17" s="208">
        <v>5</v>
      </c>
    </row>
    <row r="18" spans="1:3" ht="15.5" x14ac:dyDescent="0.35">
      <c r="A18" s="207" t="s">
        <v>773</v>
      </c>
      <c r="B18" s="207" t="s">
        <v>774</v>
      </c>
      <c r="C18" s="208">
        <v>8</v>
      </c>
    </row>
    <row r="19" spans="1:3" ht="15.5" x14ac:dyDescent="0.35">
      <c r="A19" s="207" t="s">
        <v>775</v>
      </c>
      <c r="B19" s="207" t="s">
        <v>776</v>
      </c>
      <c r="C19" s="208">
        <v>1</v>
      </c>
    </row>
    <row r="20" spans="1:3" ht="15.5" x14ac:dyDescent="0.35">
      <c r="A20" s="207" t="s">
        <v>777</v>
      </c>
      <c r="B20" s="207" t="s">
        <v>778</v>
      </c>
      <c r="C20" s="208">
        <v>8</v>
      </c>
    </row>
    <row r="21" spans="1:3" ht="15.5" x14ac:dyDescent="0.35">
      <c r="A21" s="207" t="s">
        <v>779</v>
      </c>
      <c r="B21" s="207" t="s">
        <v>780</v>
      </c>
      <c r="C21" s="208">
        <v>6</v>
      </c>
    </row>
    <row r="22" spans="1:3" ht="15.5" x14ac:dyDescent="0.35">
      <c r="A22" s="207" t="s">
        <v>477</v>
      </c>
      <c r="B22" s="207" t="s">
        <v>781</v>
      </c>
      <c r="C22" s="208">
        <v>7</v>
      </c>
    </row>
    <row r="23" spans="1:3" ht="15.5" x14ac:dyDescent="0.35">
      <c r="A23" s="207" t="s">
        <v>782</v>
      </c>
      <c r="B23" s="207" t="s">
        <v>783</v>
      </c>
      <c r="C23" s="208">
        <v>7</v>
      </c>
    </row>
    <row r="24" spans="1:3" ht="15.5" x14ac:dyDescent="0.35">
      <c r="A24" s="207" t="s">
        <v>784</v>
      </c>
      <c r="B24" s="207" t="s">
        <v>785</v>
      </c>
      <c r="C24" s="208">
        <v>7</v>
      </c>
    </row>
    <row r="25" spans="1:3" ht="15.5" x14ac:dyDescent="0.35">
      <c r="A25" s="207" t="s">
        <v>786</v>
      </c>
      <c r="B25" s="207" t="s">
        <v>787</v>
      </c>
      <c r="C25" s="208">
        <v>5</v>
      </c>
    </row>
    <row r="26" spans="1:3" ht="15.5" x14ac:dyDescent="0.35">
      <c r="A26" s="207" t="s">
        <v>788</v>
      </c>
      <c r="B26" s="207" t="s">
        <v>789</v>
      </c>
      <c r="C26" s="208">
        <v>5</v>
      </c>
    </row>
    <row r="27" spans="1:3" ht="15.5" x14ac:dyDescent="0.35">
      <c r="A27" s="207" t="s">
        <v>790</v>
      </c>
      <c r="B27" s="207" t="s">
        <v>791</v>
      </c>
      <c r="C27" s="208">
        <v>5</v>
      </c>
    </row>
    <row r="28" spans="1:3" ht="15.5" x14ac:dyDescent="0.35">
      <c r="A28" s="207" t="s">
        <v>792</v>
      </c>
      <c r="B28" s="207" t="s">
        <v>793</v>
      </c>
      <c r="C28" s="208">
        <v>6</v>
      </c>
    </row>
    <row r="29" spans="1:3" ht="15.5" x14ac:dyDescent="0.35">
      <c r="A29" s="207" t="s">
        <v>153</v>
      </c>
      <c r="B29" s="207" t="s">
        <v>794</v>
      </c>
      <c r="C29" s="208">
        <v>6</v>
      </c>
    </row>
    <row r="30" spans="1:3" ht="15.5" x14ac:dyDescent="0.35">
      <c r="A30" s="207" t="s">
        <v>795</v>
      </c>
      <c r="B30" s="207" t="s">
        <v>796</v>
      </c>
      <c r="C30" s="208">
        <v>4</v>
      </c>
    </row>
    <row r="31" spans="1:3" ht="15.5" x14ac:dyDescent="0.35">
      <c r="A31" s="207" t="s">
        <v>245</v>
      </c>
      <c r="B31" s="207" t="s">
        <v>684</v>
      </c>
      <c r="C31" s="208">
        <v>7</v>
      </c>
    </row>
    <row r="32" spans="1:3" ht="15.5" x14ac:dyDescent="0.35">
      <c r="A32" s="207" t="s">
        <v>797</v>
      </c>
      <c r="B32" s="207" t="s">
        <v>798</v>
      </c>
      <c r="C32" s="208">
        <v>5</v>
      </c>
    </row>
    <row r="33" spans="1:3" ht="15.5" x14ac:dyDescent="0.35">
      <c r="A33" s="207" t="s">
        <v>799</v>
      </c>
      <c r="B33" s="207" t="s">
        <v>800</v>
      </c>
      <c r="C33" s="208">
        <v>5</v>
      </c>
    </row>
    <row r="34" spans="1:3" ht="15.5" x14ac:dyDescent="0.35">
      <c r="A34" s="207" t="s">
        <v>801</v>
      </c>
      <c r="B34" s="207" t="s">
        <v>802</v>
      </c>
      <c r="C34" s="208">
        <v>8</v>
      </c>
    </row>
    <row r="35" spans="1:3" ht="15.5" x14ac:dyDescent="0.35">
      <c r="A35" s="207" t="s">
        <v>803</v>
      </c>
      <c r="B35" s="207" t="s">
        <v>804</v>
      </c>
      <c r="C35" s="208">
        <v>1</v>
      </c>
    </row>
    <row r="36" spans="1:3" ht="15.5" x14ac:dyDescent="0.35">
      <c r="A36" s="207" t="s">
        <v>805</v>
      </c>
      <c r="B36" s="207" t="s">
        <v>806</v>
      </c>
      <c r="C36" s="208">
        <v>5</v>
      </c>
    </row>
    <row r="37" spans="1:3" ht="15.5" x14ac:dyDescent="0.35">
      <c r="A37" s="207" t="s">
        <v>807</v>
      </c>
      <c r="B37" s="207" t="s">
        <v>808</v>
      </c>
      <c r="C37" s="208">
        <v>8</v>
      </c>
    </row>
    <row r="38" spans="1:3" ht="15.5" x14ac:dyDescent="0.35">
      <c r="A38" s="207" t="s">
        <v>809</v>
      </c>
      <c r="B38" s="207" t="s">
        <v>810</v>
      </c>
      <c r="C38" s="208">
        <v>5</v>
      </c>
    </row>
    <row r="39" spans="1:3" ht="15.5" x14ac:dyDescent="0.35">
      <c r="A39" s="207" t="s">
        <v>161</v>
      </c>
      <c r="B39" s="207" t="s">
        <v>811</v>
      </c>
      <c r="C39" s="208">
        <v>5</v>
      </c>
    </row>
    <row r="40" spans="1:3" ht="15.5" x14ac:dyDescent="0.35">
      <c r="A40" s="207" t="s">
        <v>812</v>
      </c>
      <c r="B40" s="207" t="s">
        <v>813</v>
      </c>
      <c r="C40" s="208">
        <v>2</v>
      </c>
    </row>
    <row r="41" spans="1:3" ht="15.5" x14ac:dyDescent="0.35">
      <c r="A41" s="207" t="s">
        <v>814</v>
      </c>
      <c r="B41" s="207" t="s">
        <v>815</v>
      </c>
      <c r="C41" s="208">
        <v>4</v>
      </c>
    </row>
    <row r="42" spans="1:3" ht="15.5" x14ac:dyDescent="0.35">
      <c r="A42" s="207" t="s">
        <v>816</v>
      </c>
      <c r="B42" s="207" t="s">
        <v>817</v>
      </c>
      <c r="C42" s="208">
        <v>5</v>
      </c>
    </row>
    <row r="43" spans="1:3" ht="15.5" x14ac:dyDescent="0.35">
      <c r="A43" s="207" t="s">
        <v>818</v>
      </c>
      <c r="B43" s="207" t="s">
        <v>819</v>
      </c>
      <c r="C43" s="208">
        <v>5</v>
      </c>
    </row>
    <row r="44" spans="1:3" ht="15.5" x14ac:dyDescent="0.35">
      <c r="A44" s="207" t="s">
        <v>820</v>
      </c>
      <c r="B44" s="207" t="s">
        <v>821</v>
      </c>
      <c r="C44" s="208">
        <v>6</v>
      </c>
    </row>
    <row r="45" spans="1:3" ht="15.5" x14ac:dyDescent="0.35">
      <c r="A45" s="207" t="s">
        <v>822</v>
      </c>
      <c r="B45" s="207" t="s">
        <v>823</v>
      </c>
      <c r="C45" s="208">
        <v>5</v>
      </c>
    </row>
    <row r="46" spans="1:3" ht="15.5" x14ac:dyDescent="0.35">
      <c r="A46" s="207" t="s">
        <v>824</v>
      </c>
      <c r="B46" s="207" t="s">
        <v>825</v>
      </c>
      <c r="C46" s="208">
        <v>4</v>
      </c>
    </row>
    <row r="47" spans="1:3" ht="15.5" x14ac:dyDescent="0.35">
      <c r="A47" s="207" t="s">
        <v>826</v>
      </c>
      <c r="B47" s="207" t="s">
        <v>827</v>
      </c>
      <c r="C47" s="208">
        <v>5</v>
      </c>
    </row>
    <row r="48" spans="1:3" ht="15.5" x14ac:dyDescent="0.35">
      <c r="A48" s="207" t="s">
        <v>325</v>
      </c>
      <c r="B48" s="207" t="s">
        <v>828</v>
      </c>
      <c r="C48" s="208">
        <v>6</v>
      </c>
    </row>
    <row r="49" spans="1:3" ht="15.5" x14ac:dyDescent="0.35">
      <c r="A49" s="207" t="s">
        <v>829</v>
      </c>
      <c r="B49" s="207" t="s">
        <v>830</v>
      </c>
      <c r="C49" s="208">
        <v>7</v>
      </c>
    </row>
    <row r="50" spans="1:3" ht="15.5" x14ac:dyDescent="0.35">
      <c r="A50" s="207" t="s">
        <v>499</v>
      </c>
      <c r="B50" s="207" t="s">
        <v>831</v>
      </c>
      <c r="C50" s="208">
        <v>3</v>
      </c>
    </row>
    <row r="51" spans="1:3" ht="15.5" x14ac:dyDescent="0.35">
      <c r="A51" s="207" t="s">
        <v>239</v>
      </c>
      <c r="B51" s="207" t="s">
        <v>832</v>
      </c>
      <c r="C51" s="208">
        <v>6</v>
      </c>
    </row>
    <row r="52" spans="1:3" ht="15.5" x14ac:dyDescent="0.35">
      <c r="A52" s="207" t="s">
        <v>833</v>
      </c>
      <c r="B52" s="207" t="s">
        <v>834</v>
      </c>
      <c r="C52" s="208">
        <v>4</v>
      </c>
    </row>
    <row r="53" spans="1:3" ht="15.5" x14ac:dyDescent="0.35">
      <c r="A53" s="207" t="s">
        <v>835</v>
      </c>
      <c r="B53" s="207" t="s">
        <v>836</v>
      </c>
      <c r="C53" s="208">
        <v>5</v>
      </c>
    </row>
    <row r="54" spans="1:3" ht="15.5" x14ac:dyDescent="0.35">
      <c r="A54" s="207" t="s">
        <v>837</v>
      </c>
      <c r="B54" s="207" t="s">
        <v>838</v>
      </c>
      <c r="C54" s="208">
        <v>2</v>
      </c>
    </row>
    <row r="55" spans="1:3" ht="15.5" x14ac:dyDescent="0.35">
      <c r="A55" s="207" t="s">
        <v>839</v>
      </c>
      <c r="B55" s="207" t="s">
        <v>840</v>
      </c>
      <c r="C55" s="208">
        <v>2</v>
      </c>
    </row>
    <row r="56" spans="1:3" ht="15.5" x14ac:dyDescent="0.35">
      <c r="A56" s="207" t="s">
        <v>841</v>
      </c>
      <c r="B56" s="207" t="s">
        <v>842</v>
      </c>
      <c r="C56" s="208">
        <v>5</v>
      </c>
    </row>
    <row r="57" spans="1:3" ht="15.5" x14ac:dyDescent="0.35">
      <c r="A57" s="207" t="s">
        <v>843</v>
      </c>
      <c r="B57" s="207" t="s">
        <v>844</v>
      </c>
      <c r="C57" s="208">
        <v>5</v>
      </c>
    </row>
    <row r="58" spans="1:3" ht="31" x14ac:dyDescent="0.35">
      <c r="A58" s="207" t="s">
        <v>845</v>
      </c>
      <c r="B58" s="207" t="s">
        <v>846</v>
      </c>
      <c r="C58" s="208">
        <v>5</v>
      </c>
    </row>
    <row r="59" spans="1:3" ht="15.5" x14ac:dyDescent="0.35">
      <c r="A59" s="207" t="s">
        <v>847</v>
      </c>
      <c r="B59" s="207" t="s">
        <v>848</v>
      </c>
      <c r="C59" s="208">
        <v>5</v>
      </c>
    </row>
    <row r="60" spans="1:3" ht="15.5" x14ac:dyDescent="0.35">
      <c r="A60" s="207" t="s">
        <v>849</v>
      </c>
      <c r="B60" s="207" t="s">
        <v>850</v>
      </c>
      <c r="C60" s="208">
        <v>3</v>
      </c>
    </row>
    <row r="61" spans="1:3" ht="15.5" x14ac:dyDescent="0.35">
      <c r="A61" s="207" t="s">
        <v>851</v>
      </c>
      <c r="B61" s="207" t="s">
        <v>852</v>
      </c>
      <c r="C61" s="208">
        <v>6</v>
      </c>
    </row>
    <row r="62" spans="1:3" ht="15.5" x14ac:dyDescent="0.35">
      <c r="A62" s="207" t="s">
        <v>853</v>
      </c>
      <c r="B62" s="207" t="s">
        <v>854</v>
      </c>
      <c r="C62" s="208">
        <v>3</v>
      </c>
    </row>
    <row r="63" spans="1:3" ht="15.5" x14ac:dyDescent="0.35">
      <c r="A63" s="207" t="s">
        <v>855</v>
      </c>
      <c r="B63" s="207" t="s">
        <v>856</v>
      </c>
      <c r="C63" s="208">
        <v>4</v>
      </c>
    </row>
    <row r="64" spans="1:3" ht="31" x14ac:dyDescent="0.35">
      <c r="A64" s="207" t="s">
        <v>857</v>
      </c>
      <c r="B64" s="207" t="s">
        <v>858</v>
      </c>
      <c r="C64" s="208">
        <v>3</v>
      </c>
    </row>
    <row r="65" spans="1:3" ht="15.5" x14ac:dyDescent="0.35">
      <c r="A65" s="207" t="s">
        <v>859</v>
      </c>
      <c r="B65" s="207" t="s">
        <v>860</v>
      </c>
      <c r="C65" s="208">
        <v>3</v>
      </c>
    </row>
    <row r="66" spans="1:3" ht="31" x14ac:dyDescent="0.35">
      <c r="A66" s="207" t="s">
        <v>861</v>
      </c>
      <c r="B66" s="207" t="s">
        <v>862</v>
      </c>
      <c r="C66" s="208">
        <v>6</v>
      </c>
    </row>
    <row r="67" spans="1:3" ht="15.5" x14ac:dyDescent="0.35">
      <c r="A67" s="207" t="s">
        <v>863</v>
      </c>
      <c r="B67" s="207" t="s">
        <v>864</v>
      </c>
      <c r="C67" s="208">
        <v>6</v>
      </c>
    </row>
    <row r="68" spans="1:3" ht="15.5" x14ac:dyDescent="0.35">
      <c r="A68" s="207" t="s">
        <v>865</v>
      </c>
      <c r="B68" s="207" t="s">
        <v>866</v>
      </c>
      <c r="C68" s="208">
        <v>5</v>
      </c>
    </row>
    <row r="69" spans="1:3" ht="15.5" x14ac:dyDescent="0.35">
      <c r="A69" s="207" t="s">
        <v>867</v>
      </c>
      <c r="B69" s="207" t="s">
        <v>868</v>
      </c>
      <c r="C69" s="208">
        <v>3</v>
      </c>
    </row>
    <row r="70" spans="1:3" ht="15.5" x14ac:dyDescent="0.35">
      <c r="A70" s="207" t="s">
        <v>869</v>
      </c>
      <c r="B70" s="207" t="s">
        <v>765</v>
      </c>
      <c r="C70" s="208">
        <v>2</v>
      </c>
    </row>
    <row r="71" spans="1:3" ht="15.5" x14ac:dyDescent="0.35">
      <c r="A71" s="207" t="s">
        <v>870</v>
      </c>
      <c r="B71" s="207" t="s">
        <v>871</v>
      </c>
      <c r="C71" s="208">
        <v>3</v>
      </c>
    </row>
    <row r="72" spans="1:3" ht="15.5" x14ac:dyDescent="0.35">
      <c r="A72" s="207" t="s">
        <v>872</v>
      </c>
      <c r="B72" s="207" t="s">
        <v>873</v>
      </c>
      <c r="C72" s="208">
        <v>3</v>
      </c>
    </row>
    <row r="73" spans="1:3" ht="15.5" x14ac:dyDescent="0.35">
      <c r="A73" s="207" t="s">
        <v>874</v>
      </c>
      <c r="B73" s="207" t="s">
        <v>875</v>
      </c>
      <c r="C73" s="208">
        <v>3</v>
      </c>
    </row>
    <row r="74" spans="1:3" ht="15.5" x14ac:dyDescent="0.35">
      <c r="A74" s="207" t="s">
        <v>486</v>
      </c>
      <c r="B74" s="207" t="s">
        <v>876</v>
      </c>
      <c r="C74" s="208">
        <v>5</v>
      </c>
    </row>
    <row r="75" spans="1:3" ht="15.5" x14ac:dyDescent="0.35">
      <c r="A75" s="207" t="s">
        <v>877</v>
      </c>
      <c r="B75" s="207" t="s">
        <v>878</v>
      </c>
      <c r="C75" s="208">
        <v>3</v>
      </c>
    </row>
    <row r="76" spans="1:3" ht="15.5" x14ac:dyDescent="0.35">
      <c r="A76" s="207" t="s">
        <v>879</v>
      </c>
      <c r="B76" s="207" t="s">
        <v>880</v>
      </c>
      <c r="C76" s="208">
        <v>6</v>
      </c>
    </row>
    <row r="77" spans="1:3" ht="15.5" x14ac:dyDescent="0.35">
      <c r="A77" s="207" t="s">
        <v>881</v>
      </c>
      <c r="B77" s="207" t="s">
        <v>882</v>
      </c>
      <c r="C77" s="208">
        <v>5</v>
      </c>
    </row>
    <row r="78" spans="1:3" ht="15.5" x14ac:dyDescent="0.35">
      <c r="A78" s="207" t="s">
        <v>883</v>
      </c>
      <c r="B78" s="207" t="s">
        <v>884</v>
      </c>
      <c r="C78" s="208">
        <v>4</v>
      </c>
    </row>
    <row r="79" spans="1:3" ht="15.5" x14ac:dyDescent="0.35">
      <c r="A79" s="207" t="s">
        <v>1742</v>
      </c>
      <c r="B79" s="207" t="s">
        <v>1743</v>
      </c>
      <c r="C79" s="208">
        <v>4</v>
      </c>
    </row>
    <row r="80" spans="1:3" ht="15.5" x14ac:dyDescent="0.35">
      <c r="A80" s="207" t="s">
        <v>1744</v>
      </c>
      <c r="B80" s="207" t="s">
        <v>1745</v>
      </c>
      <c r="C80" s="208">
        <v>4</v>
      </c>
    </row>
    <row r="81" spans="1:3" ht="15.5" x14ac:dyDescent="0.35">
      <c r="A81" s="207" t="s">
        <v>885</v>
      </c>
      <c r="B81" s="207" t="s">
        <v>886</v>
      </c>
      <c r="C81" s="208">
        <v>7</v>
      </c>
    </row>
    <row r="82" spans="1:3" ht="15.5" x14ac:dyDescent="0.35">
      <c r="A82" s="207" t="s">
        <v>379</v>
      </c>
      <c r="B82" s="207" t="s">
        <v>887</v>
      </c>
      <c r="C82" s="208">
        <v>6</v>
      </c>
    </row>
    <row r="83" spans="1:3" ht="15.5" x14ac:dyDescent="0.35">
      <c r="A83" s="207" t="s">
        <v>888</v>
      </c>
      <c r="B83" s="207" t="s">
        <v>889</v>
      </c>
      <c r="C83" s="208">
        <v>5</v>
      </c>
    </row>
    <row r="84" spans="1:3" ht="15.5" x14ac:dyDescent="0.35">
      <c r="A84" s="207" t="s">
        <v>890</v>
      </c>
      <c r="B84" s="207" t="s">
        <v>891</v>
      </c>
      <c r="C84" s="208">
        <v>3</v>
      </c>
    </row>
    <row r="85" spans="1:3" ht="15.5" x14ac:dyDescent="0.35">
      <c r="A85" s="207" t="s">
        <v>388</v>
      </c>
      <c r="B85" s="207" t="s">
        <v>892</v>
      </c>
      <c r="C85" s="208">
        <v>5</v>
      </c>
    </row>
    <row r="86" spans="1:3" ht="15.5" x14ac:dyDescent="0.35">
      <c r="A86" s="207" t="s">
        <v>893</v>
      </c>
      <c r="B86" s="207" t="s">
        <v>894</v>
      </c>
      <c r="C86" s="208">
        <v>4</v>
      </c>
    </row>
    <row r="87" spans="1:3" ht="15.5" x14ac:dyDescent="0.35">
      <c r="A87" s="207" t="s">
        <v>370</v>
      </c>
      <c r="B87" s="207" t="s">
        <v>895</v>
      </c>
      <c r="C87" s="208">
        <v>2</v>
      </c>
    </row>
    <row r="88" spans="1:3" ht="15.5" x14ac:dyDescent="0.35">
      <c r="A88" s="207" t="s">
        <v>896</v>
      </c>
      <c r="B88" s="207" t="s">
        <v>897</v>
      </c>
      <c r="C88" s="208">
        <v>4</v>
      </c>
    </row>
    <row r="89" spans="1:3" ht="15.5" x14ac:dyDescent="0.35">
      <c r="A89" s="207" t="s">
        <v>898</v>
      </c>
      <c r="B89" s="207" t="s">
        <v>899</v>
      </c>
      <c r="C89" s="208">
        <v>4</v>
      </c>
    </row>
    <row r="90" spans="1:3" ht="15.5" x14ac:dyDescent="0.35">
      <c r="A90" s="207" t="s">
        <v>450</v>
      </c>
      <c r="B90" s="207" t="s">
        <v>900</v>
      </c>
      <c r="C90" s="208">
        <v>4</v>
      </c>
    </row>
    <row r="91" spans="1:3" ht="15.5" x14ac:dyDescent="0.35">
      <c r="A91" s="207" t="s">
        <v>901</v>
      </c>
      <c r="B91" s="207" t="s">
        <v>765</v>
      </c>
      <c r="C91" s="208">
        <v>2</v>
      </c>
    </row>
    <row r="92" spans="1:3" ht="15.5" x14ac:dyDescent="0.35">
      <c r="A92" s="207" t="s">
        <v>902</v>
      </c>
      <c r="B92" s="207" t="s">
        <v>903</v>
      </c>
      <c r="C92" s="208">
        <v>3</v>
      </c>
    </row>
    <row r="93" spans="1:3" ht="15.5" x14ac:dyDescent="0.35">
      <c r="A93" s="207" t="s">
        <v>904</v>
      </c>
      <c r="B93" s="207" t="s">
        <v>905</v>
      </c>
      <c r="C93" s="208">
        <v>6</v>
      </c>
    </row>
    <row r="94" spans="1:3" ht="15.5" x14ac:dyDescent="0.35">
      <c r="A94" s="207" t="s">
        <v>906</v>
      </c>
      <c r="B94" s="207" t="s">
        <v>907</v>
      </c>
      <c r="C94" s="208">
        <v>3</v>
      </c>
    </row>
    <row r="95" spans="1:3" ht="15.5" x14ac:dyDescent="0.35">
      <c r="A95" s="207" t="s">
        <v>908</v>
      </c>
      <c r="B95" s="207" t="s">
        <v>909</v>
      </c>
      <c r="C95" s="208">
        <v>6</v>
      </c>
    </row>
    <row r="96" spans="1:3" ht="15.5" x14ac:dyDescent="0.35">
      <c r="A96" s="207" t="s">
        <v>910</v>
      </c>
      <c r="B96" s="207" t="s">
        <v>911</v>
      </c>
      <c r="C96" s="208">
        <v>5</v>
      </c>
    </row>
    <row r="97" spans="1:3" ht="15.5" x14ac:dyDescent="0.35">
      <c r="A97" s="207" t="s">
        <v>912</v>
      </c>
      <c r="B97" s="207" t="s">
        <v>913</v>
      </c>
      <c r="C97" s="208">
        <v>5</v>
      </c>
    </row>
    <row r="98" spans="1:3" ht="15.5" x14ac:dyDescent="0.35">
      <c r="A98" s="207" t="s">
        <v>409</v>
      </c>
      <c r="B98" s="207" t="s">
        <v>914</v>
      </c>
      <c r="C98" s="208">
        <v>5</v>
      </c>
    </row>
    <row r="99" spans="1:3" ht="15.5" x14ac:dyDescent="0.35">
      <c r="A99" s="207" t="s">
        <v>915</v>
      </c>
      <c r="B99" s="207" t="s">
        <v>916</v>
      </c>
      <c r="C99" s="208">
        <v>3</v>
      </c>
    </row>
    <row r="100" spans="1:3" ht="15.5" x14ac:dyDescent="0.35">
      <c r="A100" s="207" t="s">
        <v>917</v>
      </c>
      <c r="B100" s="207" t="s">
        <v>918</v>
      </c>
      <c r="C100" s="208">
        <v>5</v>
      </c>
    </row>
    <row r="101" spans="1:3" ht="15.5" x14ac:dyDescent="0.35">
      <c r="A101" s="207" t="s">
        <v>919</v>
      </c>
      <c r="B101" s="207" t="s">
        <v>920</v>
      </c>
      <c r="C101" s="208">
        <v>2</v>
      </c>
    </row>
    <row r="102" spans="1:3" ht="15.5" x14ac:dyDescent="0.35">
      <c r="A102" s="207" t="s">
        <v>921</v>
      </c>
      <c r="B102" s="207" t="s">
        <v>922</v>
      </c>
      <c r="C102" s="208">
        <v>5</v>
      </c>
    </row>
    <row r="103" spans="1:3" ht="15.5" x14ac:dyDescent="0.35">
      <c r="A103" s="207" t="s">
        <v>417</v>
      </c>
      <c r="B103" s="207" t="s">
        <v>923</v>
      </c>
      <c r="C103" s="208">
        <v>4</v>
      </c>
    </row>
    <row r="104" spans="1:3" ht="15.5" x14ac:dyDescent="0.35">
      <c r="A104" s="207" t="s">
        <v>924</v>
      </c>
      <c r="B104" s="207" t="s">
        <v>925</v>
      </c>
      <c r="C104" s="208">
        <v>2</v>
      </c>
    </row>
    <row r="105" spans="1:3" ht="15.5" x14ac:dyDescent="0.35">
      <c r="A105" s="207" t="s">
        <v>926</v>
      </c>
      <c r="B105" s="207" t="s">
        <v>927</v>
      </c>
      <c r="C105" s="208">
        <v>2</v>
      </c>
    </row>
    <row r="106" spans="1:3" ht="15.5" x14ac:dyDescent="0.35">
      <c r="A106" s="207" t="s">
        <v>433</v>
      </c>
      <c r="B106" s="207" t="s">
        <v>928</v>
      </c>
      <c r="C106" s="208">
        <v>4</v>
      </c>
    </row>
    <row r="107" spans="1:3" ht="31" x14ac:dyDescent="0.35">
      <c r="A107" s="207" t="s">
        <v>929</v>
      </c>
      <c r="B107" s="207" t="s">
        <v>930</v>
      </c>
      <c r="C107" s="208">
        <v>5</v>
      </c>
    </row>
    <row r="108" spans="1:3" ht="15.5" x14ac:dyDescent="0.35">
      <c r="A108" s="207" t="s">
        <v>931</v>
      </c>
      <c r="B108" s="207" t="s">
        <v>932</v>
      </c>
      <c r="C108" s="208">
        <v>4</v>
      </c>
    </row>
    <row r="109" spans="1:3" ht="15.5" x14ac:dyDescent="0.35">
      <c r="A109" s="207" t="s">
        <v>933</v>
      </c>
      <c r="B109" s="207" t="s">
        <v>934</v>
      </c>
      <c r="C109" s="208">
        <v>4</v>
      </c>
    </row>
    <row r="110" spans="1:3" ht="15.5" x14ac:dyDescent="0.35">
      <c r="A110" s="207" t="s">
        <v>935</v>
      </c>
      <c r="B110" s="207" t="s">
        <v>765</v>
      </c>
      <c r="C110" s="208">
        <v>2</v>
      </c>
    </row>
    <row r="111" spans="1:3" ht="15.5" x14ac:dyDescent="0.35">
      <c r="A111" s="207" t="s">
        <v>936</v>
      </c>
      <c r="B111" s="207" t="s">
        <v>937</v>
      </c>
      <c r="C111" s="208">
        <v>4</v>
      </c>
    </row>
    <row r="112" spans="1:3" ht="15.5" x14ac:dyDescent="0.35">
      <c r="A112" s="207" t="s">
        <v>938</v>
      </c>
      <c r="B112" s="207" t="s">
        <v>939</v>
      </c>
      <c r="C112" s="208">
        <v>5</v>
      </c>
    </row>
    <row r="113" spans="1:3" ht="15.5" x14ac:dyDescent="0.35">
      <c r="A113" s="207" t="s">
        <v>940</v>
      </c>
      <c r="B113" s="207" t="s">
        <v>941</v>
      </c>
      <c r="C113" s="208">
        <v>2</v>
      </c>
    </row>
    <row r="114" spans="1:3" ht="15.5" x14ac:dyDescent="0.35">
      <c r="A114" s="207" t="s">
        <v>942</v>
      </c>
      <c r="B114" s="207" t="s">
        <v>943</v>
      </c>
      <c r="C114" s="208">
        <v>5</v>
      </c>
    </row>
    <row r="115" spans="1:3" ht="15.5" x14ac:dyDescent="0.35">
      <c r="A115" s="207" t="s">
        <v>944</v>
      </c>
      <c r="B115" s="207" t="s">
        <v>945</v>
      </c>
      <c r="C115" s="208">
        <v>6</v>
      </c>
    </row>
    <row r="116" spans="1:3" ht="15.5" x14ac:dyDescent="0.35">
      <c r="A116" s="207" t="s">
        <v>946</v>
      </c>
      <c r="B116" s="207" t="s">
        <v>947</v>
      </c>
      <c r="C116" s="208">
        <v>4</v>
      </c>
    </row>
    <row r="117" spans="1:3" ht="15.5" x14ac:dyDescent="0.35">
      <c r="A117" s="207" t="s">
        <v>948</v>
      </c>
      <c r="B117" s="207" t="s">
        <v>949</v>
      </c>
      <c r="C117" s="208">
        <v>5</v>
      </c>
    </row>
    <row r="118" spans="1:3" ht="15.5" x14ac:dyDescent="0.35">
      <c r="A118" s="207" t="s">
        <v>950</v>
      </c>
      <c r="B118" s="207" t="s">
        <v>951</v>
      </c>
      <c r="C118" s="208">
        <v>4</v>
      </c>
    </row>
    <row r="119" spans="1:3" ht="15.5" x14ac:dyDescent="0.35">
      <c r="A119" s="207" t="s">
        <v>952</v>
      </c>
      <c r="B119" s="207" t="s">
        <v>953</v>
      </c>
      <c r="C119" s="208">
        <v>2</v>
      </c>
    </row>
    <row r="120" spans="1:3" ht="15.5" x14ac:dyDescent="0.35">
      <c r="A120" s="207" t="s">
        <v>954</v>
      </c>
      <c r="B120" s="207" t="s">
        <v>955</v>
      </c>
      <c r="C120" s="208">
        <v>2</v>
      </c>
    </row>
    <row r="121" spans="1:3" ht="15.5" x14ac:dyDescent="0.35">
      <c r="A121" s="207" t="s">
        <v>956</v>
      </c>
      <c r="B121" s="207" t="s">
        <v>957</v>
      </c>
      <c r="C121" s="208">
        <v>3</v>
      </c>
    </row>
    <row r="122" spans="1:3" ht="15.5" x14ac:dyDescent="0.35">
      <c r="A122" s="207" t="s">
        <v>958</v>
      </c>
      <c r="B122" s="207" t="s">
        <v>959</v>
      </c>
      <c r="C122" s="208">
        <v>3</v>
      </c>
    </row>
    <row r="123" spans="1:3" ht="15.5" x14ac:dyDescent="0.35">
      <c r="A123" s="207" t="s">
        <v>960</v>
      </c>
      <c r="B123" s="207" t="s">
        <v>961</v>
      </c>
      <c r="C123" s="208">
        <v>5</v>
      </c>
    </row>
    <row r="124" spans="1:3" ht="15.5" x14ac:dyDescent="0.35">
      <c r="A124" s="207" t="s">
        <v>962</v>
      </c>
      <c r="B124" s="207" t="s">
        <v>963</v>
      </c>
      <c r="C124" s="208">
        <v>4</v>
      </c>
    </row>
    <row r="125" spans="1:3" ht="15.5" x14ac:dyDescent="0.35">
      <c r="A125" s="207" t="s">
        <v>964</v>
      </c>
      <c r="B125" s="207" t="s">
        <v>965</v>
      </c>
      <c r="C125" s="208">
        <v>6</v>
      </c>
    </row>
    <row r="126" spans="1:3" ht="15.5" x14ac:dyDescent="0.35">
      <c r="A126" s="207" t="s">
        <v>966</v>
      </c>
      <c r="B126" s="207" t="s">
        <v>967</v>
      </c>
      <c r="C126" s="208">
        <v>6</v>
      </c>
    </row>
    <row r="127" spans="1:3" ht="15.5" x14ac:dyDescent="0.35">
      <c r="A127" s="207" t="s">
        <v>968</v>
      </c>
      <c r="B127" s="207" t="s">
        <v>969</v>
      </c>
      <c r="C127" s="208">
        <v>6</v>
      </c>
    </row>
    <row r="128" spans="1:3" ht="31" x14ac:dyDescent="0.35">
      <c r="A128" s="207" t="s">
        <v>970</v>
      </c>
      <c r="B128" s="207" t="s">
        <v>971</v>
      </c>
      <c r="C128" s="208">
        <v>5</v>
      </c>
    </row>
    <row r="129" spans="1:3" ht="15.5" x14ac:dyDescent="0.35">
      <c r="A129" s="207" t="s">
        <v>972</v>
      </c>
      <c r="B129" s="207" t="s">
        <v>973</v>
      </c>
      <c r="C129" s="208">
        <v>5</v>
      </c>
    </row>
    <row r="130" spans="1:3" ht="15.5" x14ac:dyDescent="0.35">
      <c r="A130" s="207" t="s">
        <v>974</v>
      </c>
      <c r="B130" s="207" t="s">
        <v>975</v>
      </c>
      <c r="C130" s="208">
        <v>3</v>
      </c>
    </row>
    <row r="131" spans="1:3" ht="15.5" x14ac:dyDescent="0.35">
      <c r="A131" s="207" t="s">
        <v>196</v>
      </c>
      <c r="B131" s="207" t="s">
        <v>976</v>
      </c>
      <c r="C131" s="208">
        <v>5</v>
      </c>
    </row>
    <row r="132" spans="1:3" ht="15.5" x14ac:dyDescent="0.35">
      <c r="A132" s="207" t="s">
        <v>977</v>
      </c>
      <c r="B132" s="207" t="s">
        <v>765</v>
      </c>
      <c r="C132" s="208">
        <v>2</v>
      </c>
    </row>
    <row r="133" spans="1:3" ht="15.5" x14ac:dyDescent="0.35">
      <c r="A133" s="207" t="s">
        <v>978</v>
      </c>
      <c r="B133" s="207" t="s">
        <v>979</v>
      </c>
      <c r="C133" s="208">
        <v>4</v>
      </c>
    </row>
    <row r="134" spans="1:3" ht="15.5" x14ac:dyDescent="0.35">
      <c r="A134" s="207" t="s">
        <v>980</v>
      </c>
      <c r="B134" s="207" t="s">
        <v>981</v>
      </c>
      <c r="C134" s="208">
        <v>1</v>
      </c>
    </row>
    <row r="135" spans="1:3" ht="15.5" x14ac:dyDescent="0.35">
      <c r="A135" s="207" t="s">
        <v>982</v>
      </c>
      <c r="B135" s="207" t="s">
        <v>983</v>
      </c>
      <c r="C135" s="208">
        <v>6</v>
      </c>
    </row>
    <row r="136" spans="1:3" ht="15.5" x14ac:dyDescent="0.35">
      <c r="A136" s="207" t="s">
        <v>984</v>
      </c>
      <c r="B136" s="207" t="s">
        <v>985</v>
      </c>
      <c r="C136" s="208">
        <v>5</v>
      </c>
    </row>
    <row r="137" spans="1:3" ht="15.5" x14ac:dyDescent="0.35">
      <c r="A137" s="207" t="s">
        <v>986</v>
      </c>
      <c r="B137" s="207" t="s">
        <v>987</v>
      </c>
      <c r="C137" s="208">
        <v>3</v>
      </c>
    </row>
    <row r="138" spans="1:3" ht="15.5" x14ac:dyDescent="0.35">
      <c r="A138" s="207" t="s">
        <v>988</v>
      </c>
      <c r="B138" s="207" t="s">
        <v>989</v>
      </c>
      <c r="C138" s="208">
        <v>3</v>
      </c>
    </row>
    <row r="139" spans="1:3" ht="15.5" x14ac:dyDescent="0.35">
      <c r="A139" s="207" t="s">
        <v>990</v>
      </c>
      <c r="B139" s="207" t="s">
        <v>991</v>
      </c>
      <c r="C139" s="208">
        <v>4</v>
      </c>
    </row>
    <row r="140" spans="1:3" ht="15.5" x14ac:dyDescent="0.35">
      <c r="A140" s="207" t="s">
        <v>992</v>
      </c>
      <c r="B140" s="207" t="s">
        <v>993</v>
      </c>
      <c r="C140" s="208">
        <v>4</v>
      </c>
    </row>
    <row r="141" spans="1:3" ht="15.5" x14ac:dyDescent="0.35">
      <c r="A141" s="207" t="s">
        <v>994</v>
      </c>
      <c r="B141" s="207" t="s">
        <v>995</v>
      </c>
      <c r="C141" s="208">
        <v>6</v>
      </c>
    </row>
    <row r="142" spans="1:3" ht="15.5" x14ac:dyDescent="0.35">
      <c r="A142" s="207" t="s">
        <v>996</v>
      </c>
      <c r="B142" s="207" t="s">
        <v>997</v>
      </c>
      <c r="C142" s="208">
        <v>3</v>
      </c>
    </row>
    <row r="143" spans="1:3" ht="15.5" x14ac:dyDescent="0.35">
      <c r="A143" s="207" t="s">
        <v>581</v>
      </c>
      <c r="B143" s="207" t="s">
        <v>998</v>
      </c>
      <c r="C143" s="208">
        <v>5</v>
      </c>
    </row>
    <row r="144" spans="1:3" ht="15.5" x14ac:dyDescent="0.35">
      <c r="A144" s="207" t="s">
        <v>999</v>
      </c>
      <c r="B144" s="207" t="s">
        <v>1000</v>
      </c>
      <c r="C144" s="208">
        <v>6</v>
      </c>
    </row>
    <row r="145" spans="1:3" ht="15.5" x14ac:dyDescent="0.35">
      <c r="A145" s="207" t="s">
        <v>227</v>
      </c>
      <c r="B145" s="207" t="s">
        <v>1001</v>
      </c>
      <c r="C145" s="208">
        <v>4</v>
      </c>
    </row>
    <row r="146" spans="1:3" ht="15.5" x14ac:dyDescent="0.35">
      <c r="A146" s="207" t="s">
        <v>176</v>
      </c>
      <c r="B146" s="207" t="s">
        <v>1002</v>
      </c>
      <c r="C146" s="208">
        <v>5</v>
      </c>
    </row>
    <row r="147" spans="1:3" ht="15.5" x14ac:dyDescent="0.35">
      <c r="A147" s="207" t="s">
        <v>1003</v>
      </c>
      <c r="B147" s="207" t="s">
        <v>1004</v>
      </c>
      <c r="C147" s="208">
        <v>4</v>
      </c>
    </row>
    <row r="148" spans="1:3" ht="15.5" x14ac:dyDescent="0.35">
      <c r="A148" s="207" t="s">
        <v>1005</v>
      </c>
      <c r="B148" s="207" t="s">
        <v>1006</v>
      </c>
      <c r="C148" s="208">
        <v>4</v>
      </c>
    </row>
    <row r="149" spans="1:3" ht="15.5" x14ac:dyDescent="0.35">
      <c r="A149" s="207" t="s">
        <v>1007</v>
      </c>
      <c r="B149" s="207" t="s">
        <v>1008</v>
      </c>
      <c r="C149" s="208">
        <v>4</v>
      </c>
    </row>
    <row r="150" spans="1:3" ht="15.5" x14ac:dyDescent="0.35">
      <c r="A150" s="207" t="s">
        <v>1009</v>
      </c>
      <c r="B150" s="207" t="s">
        <v>1010</v>
      </c>
      <c r="C150" s="208">
        <v>5</v>
      </c>
    </row>
    <row r="151" spans="1:3" ht="15.5" x14ac:dyDescent="0.35">
      <c r="A151" s="207" t="s">
        <v>1011</v>
      </c>
      <c r="B151" s="207" t="s">
        <v>1012</v>
      </c>
      <c r="C151" s="208">
        <v>6</v>
      </c>
    </row>
    <row r="152" spans="1:3" ht="31" x14ac:dyDescent="0.35">
      <c r="A152" s="207" t="s">
        <v>1013</v>
      </c>
      <c r="B152" s="207" t="s">
        <v>1014</v>
      </c>
      <c r="C152" s="208">
        <v>5</v>
      </c>
    </row>
    <row r="153" spans="1:3" ht="15.5" x14ac:dyDescent="0.35">
      <c r="A153" s="207" t="s">
        <v>1015</v>
      </c>
      <c r="B153" s="207" t="s">
        <v>1016</v>
      </c>
      <c r="C153" s="208">
        <v>7</v>
      </c>
    </row>
    <row r="154" spans="1:3" ht="15.5" x14ac:dyDescent="0.35">
      <c r="A154" s="207" t="s">
        <v>1017</v>
      </c>
      <c r="B154" s="207" t="s">
        <v>1018</v>
      </c>
      <c r="C154" s="208">
        <v>6</v>
      </c>
    </row>
    <row r="155" spans="1:3" ht="15.5" x14ac:dyDescent="0.35">
      <c r="A155" s="207" t="s">
        <v>1019</v>
      </c>
      <c r="B155" s="207" t="s">
        <v>1020</v>
      </c>
      <c r="C155" s="208">
        <v>1</v>
      </c>
    </row>
    <row r="156" spans="1:3" ht="15.5" x14ac:dyDescent="0.35">
      <c r="A156" s="207" t="s">
        <v>1021</v>
      </c>
      <c r="B156" s="207" t="s">
        <v>1022</v>
      </c>
      <c r="C156" s="208">
        <v>6</v>
      </c>
    </row>
    <row r="157" spans="1:3" ht="31" x14ac:dyDescent="0.35">
      <c r="A157" s="207" t="s">
        <v>1023</v>
      </c>
      <c r="B157" s="207" t="s">
        <v>1024</v>
      </c>
      <c r="C157" s="208">
        <v>6</v>
      </c>
    </row>
    <row r="158" spans="1:3" ht="31" x14ac:dyDescent="0.35">
      <c r="A158" s="207" t="s">
        <v>1025</v>
      </c>
      <c r="B158" s="207" t="s">
        <v>1026</v>
      </c>
      <c r="C158" s="208">
        <v>6</v>
      </c>
    </row>
    <row r="159" spans="1:3" ht="15.5" x14ac:dyDescent="0.35">
      <c r="A159" s="207" t="s">
        <v>1027</v>
      </c>
      <c r="B159" s="207" t="s">
        <v>1028</v>
      </c>
      <c r="C159" s="208">
        <v>4</v>
      </c>
    </row>
    <row r="160" spans="1:3" ht="15.5" x14ac:dyDescent="0.35">
      <c r="A160" s="207" t="s">
        <v>1029</v>
      </c>
      <c r="B160" s="207" t="s">
        <v>1030</v>
      </c>
      <c r="C160" s="208">
        <v>6</v>
      </c>
    </row>
    <row r="161" spans="1:3" ht="15.5" x14ac:dyDescent="0.35">
      <c r="A161" s="207" t="s">
        <v>1031</v>
      </c>
      <c r="B161" s="207" t="s">
        <v>1032</v>
      </c>
      <c r="C161" s="208">
        <v>3</v>
      </c>
    </row>
    <row r="162" spans="1:3" ht="15.5" x14ac:dyDescent="0.35">
      <c r="A162" s="207" t="s">
        <v>1033</v>
      </c>
      <c r="B162" s="207" t="s">
        <v>1034</v>
      </c>
      <c r="C162" s="208">
        <v>4</v>
      </c>
    </row>
    <row r="163" spans="1:3" ht="15.5" x14ac:dyDescent="0.35">
      <c r="A163" s="207" t="s">
        <v>170</v>
      </c>
      <c r="B163" s="207" t="s">
        <v>1035</v>
      </c>
      <c r="C163" s="208">
        <v>5</v>
      </c>
    </row>
    <row r="164" spans="1:3" ht="31" x14ac:dyDescent="0.35">
      <c r="A164" s="207" t="s">
        <v>1036</v>
      </c>
      <c r="B164" s="207" t="s">
        <v>1037</v>
      </c>
      <c r="C164" s="208">
        <v>3</v>
      </c>
    </row>
    <row r="165" spans="1:3" ht="15.5" x14ac:dyDescent="0.35">
      <c r="A165" s="207" t="s">
        <v>1038</v>
      </c>
      <c r="B165" s="207" t="s">
        <v>1039</v>
      </c>
      <c r="C165" s="208">
        <v>5</v>
      </c>
    </row>
    <row r="166" spans="1:3" ht="15.5" x14ac:dyDescent="0.35">
      <c r="A166" s="207" t="s">
        <v>1040</v>
      </c>
      <c r="B166" s="207" t="s">
        <v>1041</v>
      </c>
      <c r="C166" s="208">
        <v>5</v>
      </c>
    </row>
    <row r="167" spans="1:3" ht="15.5" x14ac:dyDescent="0.35">
      <c r="A167" s="207" t="s">
        <v>1042</v>
      </c>
      <c r="B167" s="207" t="s">
        <v>1043</v>
      </c>
      <c r="C167" s="208">
        <v>5</v>
      </c>
    </row>
    <row r="168" spans="1:3" ht="15.5" x14ac:dyDescent="0.35">
      <c r="A168" s="207" t="s">
        <v>1044</v>
      </c>
      <c r="B168" s="207" t="s">
        <v>1045</v>
      </c>
      <c r="C168" s="208">
        <v>5</v>
      </c>
    </row>
    <row r="169" spans="1:3" ht="15.5" x14ac:dyDescent="0.35">
      <c r="A169" s="207" t="s">
        <v>1046</v>
      </c>
      <c r="B169" s="207" t="s">
        <v>1047</v>
      </c>
      <c r="C169" s="208">
        <v>5</v>
      </c>
    </row>
    <row r="170" spans="1:3" ht="15.5" x14ac:dyDescent="0.35">
      <c r="A170" s="207" t="s">
        <v>1048</v>
      </c>
      <c r="B170" s="207" t="s">
        <v>1049</v>
      </c>
      <c r="C170" s="208">
        <v>5</v>
      </c>
    </row>
    <row r="171" spans="1:3" ht="15.5" x14ac:dyDescent="0.35">
      <c r="A171" s="207" t="s">
        <v>1050</v>
      </c>
      <c r="B171" s="207" t="s">
        <v>1051</v>
      </c>
      <c r="C171" s="208">
        <v>6</v>
      </c>
    </row>
    <row r="172" spans="1:3" ht="15.5" x14ac:dyDescent="0.35">
      <c r="A172" s="207" t="s">
        <v>1052</v>
      </c>
      <c r="B172" s="207" t="s">
        <v>1053</v>
      </c>
      <c r="C172" s="208">
        <v>4</v>
      </c>
    </row>
    <row r="173" spans="1:3" ht="15.5" x14ac:dyDescent="0.35">
      <c r="A173" s="207" t="s">
        <v>1054</v>
      </c>
      <c r="B173" s="207" t="s">
        <v>1055</v>
      </c>
      <c r="C173" s="208">
        <v>3</v>
      </c>
    </row>
    <row r="174" spans="1:3" ht="15.5" x14ac:dyDescent="0.35">
      <c r="A174" s="207" t="s">
        <v>1746</v>
      </c>
      <c r="B174" s="207" t="s">
        <v>1747</v>
      </c>
      <c r="C174" s="208">
        <v>4</v>
      </c>
    </row>
    <row r="175" spans="1:3" ht="15.5" x14ac:dyDescent="0.35">
      <c r="A175" s="207" t="s">
        <v>1056</v>
      </c>
      <c r="B175" s="207" t="s">
        <v>1057</v>
      </c>
      <c r="C175" s="208">
        <v>6</v>
      </c>
    </row>
    <row r="176" spans="1:3" ht="31" x14ac:dyDescent="0.35">
      <c r="A176" s="207" t="s">
        <v>1058</v>
      </c>
      <c r="B176" s="207" t="s">
        <v>1059</v>
      </c>
      <c r="C176" s="208">
        <v>5</v>
      </c>
    </row>
    <row r="177" spans="1:3" ht="15.5" x14ac:dyDescent="0.35">
      <c r="A177" s="207" t="s">
        <v>1060</v>
      </c>
      <c r="B177" s="207" t="s">
        <v>1061</v>
      </c>
      <c r="C177" s="208">
        <v>3</v>
      </c>
    </row>
    <row r="178" spans="1:3" ht="15.5" x14ac:dyDescent="0.35">
      <c r="A178" s="207" t="s">
        <v>1062</v>
      </c>
      <c r="B178" s="207" t="s">
        <v>1063</v>
      </c>
      <c r="C178" s="208">
        <v>5</v>
      </c>
    </row>
    <row r="179" spans="1:3" ht="15.5" x14ac:dyDescent="0.35">
      <c r="A179" s="207" t="s">
        <v>1064</v>
      </c>
      <c r="B179" s="207" t="s">
        <v>1065</v>
      </c>
      <c r="C179" s="208">
        <v>5</v>
      </c>
    </row>
    <row r="180" spans="1:3" ht="15.5" x14ac:dyDescent="0.35">
      <c r="A180" s="207" t="s">
        <v>1066</v>
      </c>
      <c r="B180" s="207" t="s">
        <v>1067</v>
      </c>
      <c r="C180" s="208">
        <v>4</v>
      </c>
    </row>
    <row r="181" spans="1:3" ht="15.5" x14ac:dyDescent="0.35">
      <c r="A181" s="207" t="s">
        <v>1068</v>
      </c>
      <c r="B181" s="207" t="s">
        <v>765</v>
      </c>
      <c r="C181" s="208">
        <v>2</v>
      </c>
    </row>
    <row r="182" spans="1:3" ht="15.5" x14ac:dyDescent="0.35">
      <c r="A182" s="207" t="s">
        <v>1069</v>
      </c>
      <c r="B182" s="207" t="s">
        <v>1070</v>
      </c>
      <c r="C182" s="208">
        <v>3</v>
      </c>
    </row>
    <row r="183" spans="1:3" ht="15.5" x14ac:dyDescent="0.35">
      <c r="A183" s="207" t="s">
        <v>1071</v>
      </c>
      <c r="B183" s="207" t="s">
        <v>1072</v>
      </c>
      <c r="C183" s="208">
        <v>3</v>
      </c>
    </row>
    <row r="184" spans="1:3" ht="15.5" x14ac:dyDescent="0.35">
      <c r="A184" s="207" t="s">
        <v>1073</v>
      </c>
      <c r="B184" s="207" t="s">
        <v>1074</v>
      </c>
      <c r="C184" s="208">
        <v>5</v>
      </c>
    </row>
    <row r="185" spans="1:3" ht="15.5" x14ac:dyDescent="0.35">
      <c r="A185" s="207" t="s">
        <v>1075</v>
      </c>
      <c r="B185" s="207" t="s">
        <v>1076</v>
      </c>
      <c r="C185" s="208">
        <v>5</v>
      </c>
    </row>
    <row r="186" spans="1:3" ht="15.5" x14ac:dyDescent="0.35">
      <c r="A186" s="207" t="s">
        <v>1077</v>
      </c>
      <c r="B186" s="207" t="s">
        <v>1078</v>
      </c>
      <c r="C186" s="208">
        <v>2</v>
      </c>
    </row>
    <row r="187" spans="1:3" ht="15.5" x14ac:dyDescent="0.35">
      <c r="A187" s="207" t="s">
        <v>1079</v>
      </c>
      <c r="B187" s="207" t="s">
        <v>1080</v>
      </c>
      <c r="C187" s="208">
        <v>3</v>
      </c>
    </row>
    <row r="188" spans="1:3" ht="15.5" x14ac:dyDescent="0.35">
      <c r="A188" s="207" t="s">
        <v>1081</v>
      </c>
      <c r="B188" s="207" t="s">
        <v>1082</v>
      </c>
      <c r="C188" s="208">
        <v>4</v>
      </c>
    </row>
    <row r="189" spans="1:3" ht="15.5" x14ac:dyDescent="0.35">
      <c r="A189" s="207" t="s">
        <v>1083</v>
      </c>
      <c r="B189" s="207" t="s">
        <v>1084</v>
      </c>
      <c r="C189" s="208">
        <v>2</v>
      </c>
    </row>
    <row r="190" spans="1:3" ht="15.5" x14ac:dyDescent="0.35">
      <c r="A190" s="207" t="s">
        <v>1085</v>
      </c>
      <c r="B190" s="207" t="s">
        <v>1086</v>
      </c>
      <c r="C190" s="208">
        <v>2</v>
      </c>
    </row>
    <row r="191" spans="1:3" ht="15.5" x14ac:dyDescent="0.35">
      <c r="A191" s="207" t="s">
        <v>1087</v>
      </c>
      <c r="B191" s="207" t="s">
        <v>1088</v>
      </c>
      <c r="C191" s="208">
        <v>5</v>
      </c>
    </row>
    <row r="192" spans="1:3" ht="15.5" x14ac:dyDescent="0.35">
      <c r="A192" s="207" t="s">
        <v>1089</v>
      </c>
      <c r="B192" s="207" t="s">
        <v>765</v>
      </c>
      <c r="C192" s="208">
        <v>2</v>
      </c>
    </row>
    <row r="193" spans="1:3" ht="15.5" x14ac:dyDescent="0.35">
      <c r="A193" s="207" t="s">
        <v>1090</v>
      </c>
      <c r="B193" s="207" t="s">
        <v>1091</v>
      </c>
      <c r="C193" s="208">
        <v>3</v>
      </c>
    </row>
    <row r="194" spans="1:3" ht="31" x14ac:dyDescent="0.35">
      <c r="A194" s="207" t="s">
        <v>1092</v>
      </c>
      <c r="B194" s="207" t="s">
        <v>1093</v>
      </c>
      <c r="C194" s="208">
        <v>3</v>
      </c>
    </row>
    <row r="195" spans="1:3" ht="31" x14ac:dyDescent="0.35">
      <c r="A195" s="207" t="s">
        <v>1094</v>
      </c>
      <c r="B195" s="207" t="s">
        <v>1095</v>
      </c>
      <c r="C195" s="208">
        <v>3</v>
      </c>
    </row>
    <row r="196" spans="1:3" ht="15.5" x14ac:dyDescent="0.35">
      <c r="A196" s="207" t="s">
        <v>1096</v>
      </c>
      <c r="B196" s="207" t="s">
        <v>1097</v>
      </c>
      <c r="C196" s="208">
        <v>5</v>
      </c>
    </row>
    <row r="197" spans="1:3" ht="15.5" x14ac:dyDescent="0.35">
      <c r="A197" s="207" t="s">
        <v>1098</v>
      </c>
      <c r="B197" s="207" t="s">
        <v>1099</v>
      </c>
      <c r="C197" s="208">
        <v>4</v>
      </c>
    </row>
    <row r="198" spans="1:3" ht="15.5" x14ac:dyDescent="0.35">
      <c r="A198" s="207" t="s">
        <v>1100</v>
      </c>
      <c r="B198" s="207" t="s">
        <v>765</v>
      </c>
      <c r="C198" s="208">
        <v>2</v>
      </c>
    </row>
    <row r="199" spans="1:3" ht="15.5" x14ac:dyDescent="0.35">
      <c r="A199" s="207" t="s">
        <v>1101</v>
      </c>
      <c r="B199" s="207" t="s">
        <v>1102</v>
      </c>
      <c r="C199" s="208">
        <v>1</v>
      </c>
    </row>
    <row r="200" spans="1:3" ht="15.5" x14ac:dyDescent="0.35">
      <c r="A200" s="207" t="s">
        <v>1103</v>
      </c>
      <c r="B200" s="207" t="s">
        <v>1104</v>
      </c>
      <c r="C200" s="208">
        <v>4</v>
      </c>
    </row>
    <row r="201" spans="1:3" ht="15.5" x14ac:dyDescent="0.35">
      <c r="A201" s="207" t="s">
        <v>1105</v>
      </c>
      <c r="B201" s="207" t="s">
        <v>1106</v>
      </c>
      <c r="C201" s="208">
        <v>3</v>
      </c>
    </row>
    <row r="202" spans="1:3" ht="15.5" x14ac:dyDescent="0.35">
      <c r="A202" s="207" t="s">
        <v>1107</v>
      </c>
      <c r="B202" s="207" t="s">
        <v>1108</v>
      </c>
      <c r="C202" s="208">
        <v>4</v>
      </c>
    </row>
    <row r="203" spans="1:3" ht="15.5" x14ac:dyDescent="0.35">
      <c r="A203" s="207" t="s">
        <v>1109</v>
      </c>
      <c r="B203" s="207" t="s">
        <v>1110</v>
      </c>
      <c r="C203" s="208">
        <v>4</v>
      </c>
    </row>
    <row r="204" spans="1:3" ht="15.5" x14ac:dyDescent="0.35">
      <c r="A204" s="207" t="s">
        <v>1111</v>
      </c>
      <c r="B204" s="207" t="s">
        <v>1112</v>
      </c>
      <c r="C204" s="208">
        <v>4</v>
      </c>
    </row>
    <row r="205" spans="1:3" ht="15.5" x14ac:dyDescent="0.35">
      <c r="A205" s="207" t="s">
        <v>1113</v>
      </c>
      <c r="B205" s="207" t="s">
        <v>1114</v>
      </c>
      <c r="C205" s="208">
        <v>2</v>
      </c>
    </row>
    <row r="206" spans="1:3" ht="15.5" x14ac:dyDescent="0.35">
      <c r="A206" s="207" t="s">
        <v>1115</v>
      </c>
      <c r="B206" s="207" t="s">
        <v>1116</v>
      </c>
      <c r="C206" s="208">
        <v>3</v>
      </c>
    </row>
    <row r="207" spans="1:3" ht="15.5" x14ac:dyDescent="0.35">
      <c r="A207" s="207" t="s">
        <v>1117</v>
      </c>
      <c r="B207" s="207" t="s">
        <v>1118</v>
      </c>
      <c r="C207" s="208">
        <v>4</v>
      </c>
    </row>
    <row r="208" spans="1:3" ht="15.5" x14ac:dyDescent="0.35">
      <c r="A208" s="207" t="s">
        <v>1119</v>
      </c>
      <c r="B208" s="207" t="s">
        <v>1120</v>
      </c>
      <c r="C208" s="208">
        <v>2</v>
      </c>
    </row>
    <row r="209" spans="1:3" ht="15.5" x14ac:dyDescent="0.35">
      <c r="A209" s="207" t="s">
        <v>1121</v>
      </c>
      <c r="B209" s="207" t="s">
        <v>1122</v>
      </c>
      <c r="C209" s="208">
        <v>4</v>
      </c>
    </row>
    <row r="210" spans="1:3" ht="15.5" x14ac:dyDescent="0.35">
      <c r="A210" s="207" t="s">
        <v>1123</v>
      </c>
      <c r="B210" s="207" t="s">
        <v>1124</v>
      </c>
      <c r="C210" s="208">
        <v>4</v>
      </c>
    </row>
    <row r="211" spans="1:3" ht="15.5" x14ac:dyDescent="0.35">
      <c r="A211" s="207" t="s">
        <v>1125</v>
      </c>
      <c r="B211" s="207" t="s">
        <v>1126</v>
      </c>
      <c r="C211" s="208">
        <v>4</v>
      </c>
    </row>
    <row r="212" spans="1:3" ht="15.5" x14ac:dyDescent="0.35">
      <c r="A212" s="207" t="s">
        <v>1127</v>
      </c>
      <c r="B212" s="207" t="s">
        <v>1128</v>
      </c>
      <c r="C212" s="208">
        <v>3</v>
      </c>
    </row>
    <row r="213" spans="1:3" ht="15.5" x14ac:dyDescent="0.35">
      <c r="A213" s="207" t="s">
        <v>1129</v>
      </c>
      <c r="B213" s="207" t="s">
        <v>765</v>
      </c>
      <c r="C213" s="208">
        <v>2</v>
      </c>
    </row>
    <row r="214" spans="1:3" ht="15.5" x14ac:dyDescent="0.35">
      <c r="A214" s="207" t="s">
        <v>1130</v>
      </c>
      <c r="B214" s="207" t="s">
        <v>1131</v>
      </c>
      <c r="C214" s="208">
        <v>1</v>
      </c>
    </row>
    <row r="215" spans="1:3" ht="15.5" x14ac:dyDescent="0.35">
      <c r="A215" s="207" t="s">
        <v>1132</v>
      </c>
      <c r="B215" s="207" t="s">
        <v>1133</v>
      </c>
      <c r="C215" s="208">
        <v>4</v>
      </c>
    </row>
    <row r="216" spans="1:3" ht="15.5" x14ac:dyDescent="0.35">
      <c r="A216" s="207" t="s">
        <v>1134</v>
      </c>
      <c r="B216" s="207" t="s">
        <v>1135</v>
      </c>
      <c r="C216" s="208">
        <v>4</v>
      </c>
    </row>
    <row r="217" spans="1:3" ht="15.5" x14ac:dyDescent="0.35">
      <c r="A217" s="207" t="s">
        <v>1136</v>
      </c>
      <c r="B217" s="207" t="s">
        <v>1137</v>
      </c>
      <c r="C217" s="208">
        <v>4</v>
      </c>
    </row>
    <row r="218" spans="1:3" ht="31" x14ac:dyDescent="0.35">
      <c r="A218" s="207" t="s">
        <v>1138</v>
      </c>
      <c r="B218" s="207" t="s">
        <v>1139</v>
      </c>
      <c r="C218" s="208">
        <v>4</v>
      </c>
    </row>
    <row r="219" spans="1:3" ht="15.5" x14ac:dyDescent="0.35">
      <c r="A219" s="207" t="s">
        <v>1140</v>
      </c>
      <c r="B219" s="207" t="s">
        <v>1141</v>
      </c>
      <c r="C219" s="208">
        <v>2</v>
      </c>
    </row>
    <row r="220" spans="1:3" ht="15.5" x14ac:dyDescent="0.35">
      <c r="A220" s="207" t="s">
        <v>1142</v>
      </c>
      <c r="B220" s="207" t="s">
        <v>1143</v>
      </c>
      <c r="C220" s="208">
        <v>1</v>
      </c>
    </row>
    <row r="221" spans="1:3" ht="15.5" x14ac:dyDescent="0.35">
      <c r="A221" s="207" t="s">
        <v>1144</v>
      </c>
      <c r="B221" s="207" t="s">
        <v>1145</v>
      </c>
      <c r="C221" s="208">
        <v>1</v>
      </c>
    </row>
    <row r="222" spans="1:3" ht="31" x14ac:dyDescent="0.35">
      <c r="A222" s="207" t="s">
        <v>1146</v>
      </c>
      <c r="B222" s="207" t="s">
        <v>1147</v>
      </c>
      <c r="C222" s="208">
        <v>4</v>
      </c>
    </row>
    <row r="223" spans="1:3" ht="15.5" x14ac:dyDescent="0.35">
      <c r="A223" s="207" t="s">
        <v>1148</v>
      </c>
      <c r="B223" s="207" t="s">
        <v>1149</v>
      </c>
      <c r="C223" s="208">
        <v>7</v>
      </c>
    </row>
    <row r="224" spans="1:3" ht="15.5" x14ac:dyDescent="0.35">
      <c r="A224" s="207" t="s">
        <v>516</v>
      </c>
      <c r="B224" s="207" t="s">
        <v>1150</v>
      </c>
      <c r="C224" s="208">
        <v>5</v>
      </c>
    </row>
    <row r="225" spans="1:3" ht="15.5" x14ac:dyDescent="0.35">
      <c r="A225" s="207" t="s">
        <v>1151</v>
      </c>
      <c r="B225" s="207" t="s">
        <v>1152</v>
      </c>
      <c r="C225" s="208">
        <v>6</v>
      </c>
    </row>
    <row r="226" spans="1:3" ht="15.5" x14ac:dyDescent="0.35">
      <c r="A226" s="207" t="s">
        <v>542</v>
      </c>
      <c r="B226" s="207" t="s">
        <v>1153</v>
      </c>
      <c r="C226" s="208">
        <v>5</v>
      </c>
    </row>
    <row r="227" spans="1:3" ht="15.5" x14ac:dyDescent="0.35">
      <c r="A227" s="207" t="s">
        <v>1154</v>
      </c>
      <c r="B227" s="207" t="s">
        <v>1155</v>
      </c>
      <c r="C227" s="208">
        <v>2</v>
      </c>
    </row>
    <row r="228" spans="1:3" ht="15.5" x14ac:dyDescent="0.35">
      <c r="A228" s="207" t="s">
        <v>522</v>
      </c>
      <c r="B228" s="207" t="s">
        <v>1156</v>
      </c>
      <c r="C228" s="208">
        <v>3</v>
      </c>
    </row>
    <row r="229" spans="1:3" ht="15.5" x14ac:dyDescent="0.35">
      <c r="A229" s="207" t="s">
        <v>528</v>
      </c>
      <c r="B229" s="207" t="s">
        <v>1157</v>
      </c>
      <c r="C229" s="208">
        <v>1</v>
      </c>
    </row>
    <row r="230" spans="1:3" ht="15.5" x14ac:dyDescent="0.35">
      <c r="A230" s="207" t="s">
        <v>554</v>
      </c>
      <c r="B230" s="207" t="s">
        <v>1158</v>
      </c>
      <c r="C230" s="208">
        <v>7</v>
      </c>
    </row>
    <row r="231" spans="1:3" ht="15.5" x14ac:dyDescent="0.35">
      <c r="A231" s="207" t="s">
        <v>1159</v>
      </c>
      <c r="B231" s="207" t="s">
        <v>1160</v>
      </c>
      <c r="C231" s="208">
        <v>2</v>
      </c>
    </row>
    <row r="232" spans="1:3" ht="15.5" x14ac:dyDescent="0.35">
      <c r="A232" s="207" t="s">
        <v>535</v>
      </c>
      <c r="B232" s="207" t="s">
        <v>1161</v>
      </c>
      <c r="C232" s="208">
        <v>5</v>
      </c>
    </row>
    <row r="233" spans="1:3" ht="15.5" x14ac:dyDescent="0.35">
      <c r="A233" s="207" t="s">
        <v>1162</v>
      </c>
      <c r="B233" s="207" t="s">
        <v>765</v>
      </c>
      <c r="C233" s="208">
        <v>2</v>
      </c>
    </row>
    <row r="234" spans="1:3" ht="15.5" x14ac:dyDescent="0.35">
      <c r="A234" s="207" t="s">
        <v>1163</v>
      </c>
      <c r="B234" s="207" t="s">
        <v>1164</v>
      </c>
      <c r="C234" s="208">
        <v>6</v>
      </c>
    </row>
    <row r="235" spans="1:3" ht="15.5" x14ac:dyDescent="0.35">
      <c r="A235" s="207" t="s">
        <v>1165</v>
      </c>
      <c r="B235" s="207" t="s">
        <v>1166</v>
      </c>
      <c r="C235" s="208">
        <v>4</v>
      </c>
    </row>
    <row r="236" spans="1:3" ht="15.5" x14ac:dyDescent="0.35">
      <c r="A236" s="207" t="s">
        <v>1167</v>
      </c>
      <c r="B236" s="207" t="s">
        <v>1168</v>
      </c>
      <c r="C236" s="208">
        <v>6</v>
      </c>
    </row>
    <row r="237" spans="1:3" ht="15.5" x14ac:dyDescent="0.35">
      <c r="A237" s="207" t="s">
        <v>1169</v>
      </c>
      <c r="B237" s="207" t="s">
        <v>1170</v>
      </c>
      <c r="C237" s="208">
        <v>4</v>
      </c>
    </row>
    <row r="238" spans="1:3" ht="15.5" x14ac:dyDescent="0.35">
      <c r="A238" s="207" t="s">
        <v>1171</v>
      </c>
      <c r="B238" s="207" t="s">
        <v>1172</v>
      </c>
      <c r="C238" s="208">
        <v>6</v>
      </c>
    </row>
    <row r="239" spans="1:3" ht="15.5" x14ac:dyDescent="0.35">
      <c r="A239" s="207" t="s">
        <v>1173</v>
      </c>
      <c r="B239" s="207" t="s">
        <v>1174</v>
      </c>
      <c r="C239" s="208">
        <v>4</v>
      </c>
    </row>
    <row r="240" spans="1:3" ht="15.5" x14ac:dyDescent="0.35">
      <c r="A240" s="207" t="s">
        <v>512</v>
      </c>
      <c r="B240" s="207" t="s">
        <v>1175</v>
      </c>
      <c r="C240" s="208">
        <v>7</v>
      </c>
    </row>
    <row r="241" spans="1:3" ht="15.5" x14ac:dyDescent="0.35">
      <c r="A241" s="207" t="s">
        <v>1176</v>
      </c>
      <c r="B241" s="207" t="s">
        <v>1177</v>
      </c>
      <c r="C241" s="208">
        <v>8</v>
      </c>
    </row>
    <row r="242" spans="1:3" ht="15.5" x14ac:dyDescent="0.35">
      <c r="A242" s="207" t="s">
        <v>1178</v>
      </c>
      <c r="B242" s="207" t="s">
        <v>1179</v>
      </c>
      <c r="C242" s="208">
        <v>6</v>
      </c>
    </row>
    <row r="243" spans="1:3" ht="15.5" x14ac:dyDescent="0.35">
      <c r="A243" s="207" t="s">
        <v>1180</v>
      </c>
      <c r="B243" s="207" t="s">
        <v>1181</v>
      </c>
      <c r="C243" s="208">
        <v>5</v>
      </c>
    </row>
    <row r="244" spans="1:3" ht="15.5" x14ac:dyDescent="0.35">
      <c r="A244" s="207" t="s">
        <v>1182</v>
      </c>
      <c r="B244" s="207" t="s">
        <v>1183</v>
      </c>
      <c r="C244" s="208">
        <v>6</v>
      </c>
    </row>
    <row r="245" spans="1:3" ht="31" x14ac:dyDescent="0.35">
      <c r="A245" s="207" t="s">
        <v>1184</v>
      </c>
      <c r="B245" s="207" t="s">
        <v>1185</v>
      </c>
      <c r="C245" s="208">
        <v>1</v>
      </c>
    </row>
    <row r="246" spans="1:3" ht="15.5" x14ac:dyDescent="0.35">
      <c r="A246" s="207" t="s">
        <v>1186</v>
      </c>
      <c r="B246" s="207" t="s">
        <v>1187</v>
      </c>
      <c r="C246" s="208">
        <v>4</v>
      </c>
    </row>
    <row r="247" spans="1:3" ht="15.5" x14ac:dyDescent="0.35">
      <c r="A247" s="207" t="s">
        <v>1188</v>
      </c>
      <c r="B247" s="207" t="s">
        <v>1189</v>
      </c>
      <c r="C247" s="208">
        <v>5</v>
      </c>
    </row>
    <row r="248" spans="1:3" ht="15.5" x14ac:dyDescent="0.35">
      <c r="A248" s="207" t="s">
        <v>1190</v>
      </c>
      <c r="B248" s="207" t="s">
        <v>765</v>
      </c>
      <c r="C248" s="208">
        <v>2</v>
      </c>
    </row>
    <row r="249" spans="1:3" ht="15.5" x14ac:dyDescent="0.35">
      <c r="A249" s="207" t="s">
        <v>1191</v>
      </c>
      <c r="B249" s="207" t="s">
        <v>1192</v>
      </c>
      <c r="C249" s="208">
        <v>8</v>
      </c>
    </row>
    <row r="250" spans="1:3" ht="15.5" x14ac:dyDescent="0.35">
      <c r="A250" s="207" t="s">
        <v>1193</v>
      </c>
      <c r="B250" s="207" t="s">
        <v>1194</v>
      </c>
      <c r="C250" s="208">
        <v>8</v>
      </c>
    </row>
    <row r="251" spans="1:3" ht="31" x14ac:dyDescent="0.35">
      <c r="A251" s="207" t="s">
        <v>1195</v>
      </c>
      <c r="B251" s="207" t="s">
        <v>1196</v>
      </c>
      <c r="C251" s="208">
        <v>7</v>
      </c>
    </row>
    <row r="252" spans="1:3" ht="15.5" x14ac:dyDescent="0.35">
      <c r="A252" s="207" t="s">
        <v>1197</v>
      </c>
      <c r="B252" s="207" t="s">
        <v>1198</v>
      </c>
      <c r="C252" s="208">
        <v>5</v>
      </c>
    </row>
    <row r="253" spans="1:3" ht="15.5" x14ac:dyDescent="0.35">
      <c r="A253" s="207" t="s">
        <v>1199</v>
      </c>
      <c r="B253" s="207" t="s">
        <v>1200</v>
      </c>
      <c r="C253" s="208">
        <v>7</v>
      </c>
    </row>
    <row r="254" spans="1:3" ht="31" x14ac:dyDescent="0.35">
      <c r="A254" s="207" t="s">
        <v>1201</v>
      </c>
      <c r="B254" s="207" t="s">
        <v>1202</v>
      </c>
      <c r="C254" s="208">
        <v>4</v>
      </c>
    </row>
    <row r="255" spans="1:3" ht="15.5" x14ac:dyDescent="0.35">
      <c r="A255" s="207" t="s">
        <v>1203</v>
      </c>
      <c r="B255" s="207" t="s">
        <v>1204</v>
      </c>
      <c r="C255" s="208">
        <v>4</v>
      </c>
    </row>
    <row r="256" spans="1:3" ht="15.5" x14ac:dyDescent="0.35">
      <c r="A256" s="207" t="s">
        <v>1205</v>
      </c>
      <c r="B256" s="207" t="s">
        <v>1206</v>
      </c>
      <c r="C256" s="208">
        <v>5</v>
      </c>
    </row>
    <row r="257" spans="1:3" ht="15.5" x14ac:dyDescent="0.35">
      <c r="A257" s="207" t="s">
        <v>1207</v>
      </c>
      <c r="B257" s="207" t="s">
        <v>1208</v>
      </c>
      <c r="C257" s="208">
        <v>8</v>
      </c>
    </row>
    <row r="258" spans="1:3" ht="15.5" x14ac:dyDescent="0.35">
      <c r="A258" s="207" t="s">
        <v>1209</v>
      </c>
      <c r="B258" s="207" t="s">
        <v>1210</v>
      </c>
      <c r="C258" s="208">
        <v>4</v>
      </c>
    </row>
    <row r="259" spans="1:3" ht="15.5" x14ac:dyDescent="0.35">
      <c r="A259" s="207" t="s">
        <v>1211</v>
      </c>
      <c r="B259" s="207" t="s">
        <v>765</v>
      </c>
      <c r="C259" s="208">
        <v>3</v>
      </c>
    </row>
    <row r="260" spans="1:3" ht="15.5" x14ac:dyDescent="0.35">
      <c r="A260" s="207" t="s">
        <v>1212</v>
      </c>
      <c r="B260" s="207" t="s">
        <v>1213</v>
      </c>
      <c r="C260" s="208">
        <v>5</v>
      </c>
    </row>
    <row r="261" spans="1:3" ht="15.5" x14ac:dyDescent="0.35">
      <c r="A261" s="207" t="s">
        <v>1214</v>
      </c>
      <c r="B261" s="207" t="s">
        <v>1215</v>
      </c>
      <c r="C261" s="208">
        <v>8</v>
      </c>
    </row>
    <row r="262" spans="1:3" ht="15.5" x14ac:dyDescent="0.35">
      <c r="A262" s="207" t="s">
        <v>1216</v>
      </c>
      <c r="B262" s="207" t="s">
        <v>1217</v>
      </c>
      <c r="C262" s="208">
        <v>5</v>
      </c>
    </row>
    <row r="263" spans="1:3" ht="15.5" x14ac:dyDescent="0.35">
      <c r="A263" s="207" t="s">
        <v>1218</v>
      </c>
      <c r="B263" s="207" t="s">
        <v>1219</v>
      </c>
      <c r="C263" s="208">
        <v>4</v>
      </c>
    </row>
    <row r="264" spans="1:3" ht="15.5" x14ac:dyDescent="0.35">
      <c r="A264" s="207" t="s">
        <v>1220</v>
      </c>
      <c r="B264" s="207" t="s">
        <v>1221</v>
      </c>
      <c r="C264" s="208">
        <v>4</v>
      </c>
    </row>
    <row r="265" spans="1:3" ht="15.5" x14ac:dyDescent="0.35">
      <c r="A265" s="207" t="s">
        <v>1222</v>
      </c>
      <c r="B265" s="207" t="s">
        <v>1223</v>
      </c>
      <c r="C265" s="208">
        <v>5</v>
      </c>
    </row>
    <row r="266" spans="1:3" ht="15.5" x14ac:dyDescent="0.35">
      <c r="A266" s="207" t="s">
        <v>1224</v>
      </c>
      <c r="B266" s="207" t="s">
        <v>1225</v>
      </c>
      <c r="C266" s="208">
        <v>6</v>
      </c>
    </row>
    <row r="267" spans="1:3" ht="15.5" x14ac:dyDescent="0.35">
      <c r="A267" s="207" t="s">
        <v>1226</v>
      </c>
      <c r="B267" s="207" t="s">
        <v>1227</v>
      </c>
      <c r="C267" s="208">
        <v>5</v>
      </c>
    </row>
    <row r="268" spans="1:3" ht="15.5" x14ac:dyDescent="0.35">
      <c r="A268" s="207" t="s">
        <v>1228</v>
      </c>
      <c r="B268" s="207" t="s">
        <v>1229</v>
      </c>
      <c r="C268" s="208">
        <v>6</v>
      </c>
    </row>
    <row r="269" spans="1:3" ht="15.5" x14ac:dyDescent="0.35">
      <c r="A269" s="207" t="s">
        <v>1230</v>
      </c>
      <c r="B269" s="207" t="s">
        <v>1231</v>
      </c>
      <c r="C269" s="208">
        <v>8</v>
      </c>
    </row>
    <row r="270" spans="1:3" ht="31" x14ac:dyDescent="0.35">
      <c r="A270" s="207" t="s">
        <v>1232</v>
      </c>
      <c r="B270" s="207" t="s">
        <v>1233</v>
      </c>
      <c r="C270" s="208">
        <v>7</v>
      </c>
    </row>
    <row r="271" spans="1:3" ht="15.5" x14ac:dyDescent="0.35">
      <c r="A271" s="207" t="s">
        <v>1234</v>
      </c>
      <c r="B271" s="207" t="s">
        <v>1235</v>
      </c>
      <c r="C271" s="208">
        <v>6</v>
      </c>
    </row>
    <row r="272" spans="1:3" ht="15.5" x14ac:dyDescent="0.35">
      <c r="A272" s="207" t="s">
        <v>1236</v>
      </c>
      <c r="B272" s="207" t="s">
        <v>1237</v>
      </c>
      <c r="C272" s="208">
        <v>8</v>
      </c>
    </row>
    <row r="273" spans="1:3" ht="15.5" x14ac:dyDescent="0.35">
      <c r="A273" s="207" t="s">
        <v>569</v>
      </c>
      <c r="B273" s="207" t="s">
        <v>1238</v>
      </c>
      <c r="C273" s="208">
        <v>4</v>
      </c>
    </row>
    <row r="274" spans="1:3" ht="15.5" x14ac:dyDescent="0.35">
      <c r="A274" s="207" t="s">
        <v>1239</v>
      </c>
      <c r="B274" s="207" t="s">
        <v>1240</v>
      </c>
      <c r="C274" s="208">
        <v>8</v>
      </c>
    </row>
    <row r="275" spans="1:3" ht="15.5" x14ac:dyDescent="0.35">
      <c r="A275" s="207" t="s">
        <v>1241</v>
      </c>
      <c r="B275" s="207" t="s">
        <v>1242</v>
      </c>
      <c r="C275" s="208">
        <v>6</v>
      </c>
    </row>
    <row r="276" spans="1:3" ht="15.5" x14ac:dyDescent="0.35">
      <c r="A276" s="207" t="s">
        <v>1243</v>
      </c>
      <c r="B276" s="207" t="s">
        <v>1244</v>
      </c>
      <c r="C276" s="208">
        <v>6</v>
      </c>
    </row>
    <row r="277" spans="1:3" ht="15.5" x14ac:dyDescent="0.35">
      <c r="A277" s="207" t="s">
        <v>1245</v>
      </c>
      <c r="B277" s="207" t="s">
        <v>1246</v>
      </c>
      <c r="C277" s="208">
        <v>6</v>
      </c>
    </row>
    <row r="278" spans="1:3" ht="15.5" x14ac:dyDescent="0.35">
      <c r="A278" s="207" t="s">
        <v>1247</v>
      </c>
      <c r="B278" s="207" t="s">
        <v>1248</v>
      </c>
      <c r="C278" s="208">
        <v>4</v>
      </c>
    </row>
    <row r="279" spans="1:3" ht="15.5" x14ac:dyDescent="0.35">
      <c r="A279" s="207" t="s">
        <v>1249</v>
      </c>
      <c r="B279" s="207" t="s">
        <v>765</v>
      </c>
      <c r="C279" s="208">
        <v>2</v>
      </c>
    </row>
    <row r="280" spans="1:3" ht="15.5" x14ac:dyDescent="0.35">
      <c r="A280" s="207" t="s">
        <v>1250</v>
      </c>
      <c r="B280" s="207" t="s">
        <v>1251</v>
      </c>
      <c r="C280" s="208">
        <v>2</v>
      </c>
    </row>
    <row r="281" spans="1:3" ht="15.5" x14ac:dyDescent="0.35">
      <c r="A281" s="207" t="s">
        <v>1252</v>
      </c>
      <c r="B281" s="207" t="s">
        <v>1253</v>
      </c>
      <c r="C281" s="208">
        <v>5</v>
      </c>
    </row>
    <row r="282" spans="1:3" ht="15.5" x14ac:dyDescent="0.35">
      <c r="A282" s="207" t="s">
        <v>1254</v>
      </c>
      <c r="B282" s="207" t="s">
        <v>1255</v>
      </c>
      <c r="C282" s="208">
        <v>5</v>
      </c>
    </row>
    <row r="283" spans="1:3" ht="15.5" x14ac:dyDescent="0.35">
      <c r="A283" s="207" t="s">
        <v>1256</v>
      </c>
      <c r="B283" s="207" t="s">
        <v>1257</v>
      </c>
      <c r="C283" s="208">
        <v>4</v>
      </c>
    </row>
    <row r="284" spans="1:3" ht="15.5" x14ac:dyDescent="0.35">
      <c r="A284" s="207" t="s">
        <v>1258</v>
      </c>
      <c r="B284" s="207" t="s">
        <v>1259</v>
      </c>
      <c r="C284" s="208">
        <v>4</v>
      </c>
    </row>
    <row r="285" spans="1:3" ht="15.5" x14ac:dyDescent="0.35">
      <c r="A285" s="207" t="s">
        <v>1260</v>
      </c>
      <c r="B285" s="207" t="s">
        <v>1261</v>
      </c>
      <c r="C285" s="208">
        <v>8</v>
      </c>
    </row>
    <row r="286" spans="1:3" ht="31" x14ac:dyDescent="0.35">
      <c r="A286" s="207" t="s">
        <v>1262</v>
      </c>
      <c r="B286" s="207" t="s">
        <v>1263</v>
      </c>
      <c r="C286" s="208">
        <v>7</v>
      </c>
    </row>
    <row r="287" spans="1:3" ht="31" x14ac:dyDescent="0.35">
      <c r="A287" s="207" t="s">
        <v>1264</v>
      </c>
      <c r="B287" s="207" t="s">
        <v>1265</v>
      </c>
      <c r="C287" s="208">
        <v>6</v>
      </c>
    </row>
    <row r="288" spans="1:3" ht="31" x14ac:dyDescent="0.35">
      <c r="A288" s="207" t="s">
        <v>1266</v>
      </c>
      <c r="B288" s="207" t="s">
        <v>1267</v>
      </c>
      <c r="C288" s="208">
        <v>8</v>
      </c>
    </row>
    <row r="289" spans="1:3" ht="31" x14ac:dyDescent="0.35">
      <c r="A289" s="207" t="s">
        <v>1268</v>
      </c>
      <c r="B289" s="207" t="s">
        <v>1269</v>
      </c>
      <c r="C289" s="208">
        <v>7</v>
      </c>
    </row>
    <row r="290" spans="1:3" ht="15.5" x14ac:dyDescent="0.35">
      <c r="A290" s="207" t="s">
        <v>1270</v>
      </c>
      <c r="B290" s="207" t="s">
        <v>1271</v>
      </c>
      <c r="C290" s="208">
        <v>6</v>
      </c>
    </row>
    <row r="291" spans="1:3" ht="15.5" x14ac:dyDescent="0.35">
      <c r="A291" s="207" t="s">
        <v>1272</v>
      </c>
      <c r="B291" s="207" t="s">
        <v>1273</v>
      </c>
      <c r="C291" s="208">
        <v>4</v>
      </c>
    </row>
    <row r="292" spans="1:3" ht="15.5" x14ac:dyDescent="0.35">
      <c r="A292" s="207" t="s">
        <v>1274</v>
      </c>
      <c r="B292" s="207" t="s">
        <v>1275</v>
      </c>
      <c r="C292" s="208">
        <v>4</v>
      </c>
    </row>
    <row r="293" spans="1:3" ht="15.5" x14ac:dyDescent="0.35">
      <c r="A293" s="207" t="s">
        <v>1276</v>
      </c>
      <c r="B293" s="207" t="s">
        <v>1277</v>
      </c>
      <c r="C293" s="208">
        <v>5</v>
      </c>
    </row>
    <row r="294" spans="1:3" ht="15.5" x14ac:dyDescent="0.35">
      <c r="A294" s="207" t="s">
        <v>1278</v>
      </c>
      <c r="B294" s="207" t="s">
        <v>1279</v>
      </c>
      <c r="C294" s="208">
        <v>1</v>
      </c>
    </row>
    <row r="295" spans="1:3" ht="15.5" x14ac:dyDescent="0.35">
      <c r="A295" s="207" t="s">
        <v>1280</v>
      </c>
      <c r="B295" s="207" t="s">
        <v>1281</v>
      </c>
      <c r="C295" s="208">
        <v>4</v>
      </c>
    </row>
    <row r="296" spans="1:3" ht="15.5" x14ac:dyDescent="0.35">
      <c r="A296" s="207" t="s">
        <v>1282</v>
      </c>
      <c r="B296" s="207" t="s">
        <v>1283</v>
      </c>
      <c r="C296" s="208">
        <v>7</v>
      </c>
    </row>
    <row r="297" spans="1:3" ht="15.5" x14ac:dyDescent="0.35">
      <c r="A297" s="207" t="s">
        <v>1284</v>
      </c>
      <c r="B297" s="207" t="s">
        <v>1285</v>
      </c>
      <c r="C297" s="208">
        <v>6</v>
      </c>
    </row>
    <row r="298" spans="1:3" ht="15.5" x14ac:dyDescent="0.35">
      <c r="A298" s="207" t="s">
        <v>1286</v>
      </c>
      <c r="B298" s="207" t="s">
        <v>1287</v>
      </c>
      <c r="C298" s="208">
        <v>5</v>
      </c>
    </row>
    <row r="299" spans="1:3" ht="15.5" x14ac:dyDescent="0.35">
      <c r="A299" s="207" t="s">
        <v>1288</v>
      </c>
      <c r="B299" s="207" t="s">
        <v>1289</v>
      </c>
      <c r="C299" s="208">
        <v>5</v>
      </c>
    </row>
    <row r="300" spans="1:3" ht="15.5" x14ac:dyDescent="0.35">
      <c r="A300" s="207" t="s">
        <v>1290</v>
      </c>
      <c r="B300" s="207" t="s">
        <v>1291</v>
      </c>
      <c r="C300" s="208">
        <v>3</v>
      </c>
    </row>
    <row r="301" spans="1:3" ht="15.5" x14ac:dyDescent="0.35">
      <c r="A301" s="207" t="s">
        <v>1292</v>
      </c>
      <c r="B301" s="207" t="s">
        <v>1293</v>
      </c>
      <c r="C301" s="208">
        <v>6</v>
      </c>
    </row>
    <row r="302" spans="1:3" ht="15.5" x14ac:dyDescent="0.35">
      <c r="A302" s="207" t="s">
        <v>1294</v>
      </c>
      <c r="B302" s="207" t="s">
        <v>1295</v>
      </c>
      <c r="C302" s="208">
        <v>5</v>
      </c>
    </row>
    <row r="303" spans="1:3" ht="15.5" x14ac:dyDescent="0.35">
      <c r="A303" s="207" t="s">
        <v>1296</v>
      </c>
      <c r="B303" s="207" t="s">
        <v>1297</v>
      </c>
      <c r="C303" s="208">
        <v>5</v>
      </c>
    </row>
    <row r="304" spans="1:3" ht="15.5" x14ac:dyDescent="0.35">
      <c r="A304" s="207" t="s">
        <v>1298</v>
      </c>
      <c r="B304" s="207" t="s">
        <v>1299</v>
      </c>
      <c r="C304" s="208">
        <v>6</v>
      </c>
    </row>
    <row r="305" spans="1:3" ht="15.5" x14ac:dyDescent="0.35">
      <c r="A305" s="207" t="s">
        <v>1300</v>
      </c>
      <c r="B305" s="207" t="s">
        <v>1301</v>
      </c>
      <c r="C305" s="208">
        <v>5</v>
      </c>
    </row>
    <row r="306" spans="1:3" ht="15.5" x14ac:dyDescent="0.35">
      <c r="A306" s="207" t="s">
        <v>1302</v>
      </c>
      <c r="B306" s="207" t="s">
        <v>1303</v>
      </c>
      <c r="C306" s="208">
        <v>5</v>
      </c>
    </row>
    <row r="307" spans="1:3" ht="15.5" x14ac:dyDescent="0.35">
      <c r="A307" s="207" t="s">
        <v>1304</v>
      </c>
      <c r="B307" s="207" t="s">
        <v>765</v>
      </c>
      <c r="C307" s="208">
        <v>2</v>
      </c>
    </row>
    <row r="308" spans="1:3" ht="15.5" x14ac:dyDescent="0.35">
      <c r="A308" s="207" t="s">
        <v>1305</v>
      </c>
      <c r="B308" s="207" t="s">
        <v>1306</v>
      </c>
      <c r="C308" s="208">
        <v>1</v>
      </c>
    </row>
    <row r="309" spans="1:3" ht="15.5" x14ac:dyDescent="0.35">
      <c r="A309" s="207" t="s">
        <v>1307</v>
      </c>
      <c r="B309" s="207" t="s">
        <v>1308</v>
      </c>
      <c r="C309" s="208">
        <v>4</v>
      </c>
    </row>
    <row r="310" spans="1:3" ht="15.5" x14ac:dyDescent="0.35">
      <c r="A310" s="207" t="s">
        <v>1309</v>
      </c>
      <c r="B310" s="207" t="s">
        <v>1310</v>
      </c>
      <c r="C310" s="208">
        <v>5</v>
      </c>
    </row>
    <row r="311" spans="1:3" ht="15.5" x14ac:dyDescent="0.35">
      <c r="A311" s="207" t="s">
        <v>1311</v>
      </c>
      <c r="B311" s="207" t="s">
        <v>1312</v>
      </c>
      <c r="C311" s="208">
        <v>3</v>
      </c>
    </row>
    <row r="312" spans="1:3" ht="15.5" x14ac:dyDescent="0.35">
      <c r="A312" s="207" t="s">
        <v>1313</v>
      </c>
      <c r="B312" s="207" t="s">
        <v>1314</v>
      </c>
      <c r="C312" s="208">
        <v>6</v>
      </c>
    </row>
    <row r="313" spans="1:3" ht="15.5" x14ac:dyDescent="0.35">
      <c r="A313" s="207" t="s">
        <v>1315</v>
      </c>
      <c r="B313" s="207" t="s">
        <v>1316</v>
      </c>
      <c r="C313" s="208">
        <v>4</v>
      </c>
    </row>
    <row r="314" spans="1:3" ht="15.5" x14ac:dyDescent="0.35">
      <c r="A314" s="207" t="s">
        <v>1317</v>
      </c>
      <c r="B314" s="207" t="s">
        <v>1318</v>
      </c>
      <c r="C314" s="208">
        <v>5</v>
      </c>
    </row>
    <row r="315" spans="1:3" ht="15.5" x14ac:dyDescent="0.35">
      <c r="A315" s="207" t="s">
        <v>1319</v>
      </c>
      <c r="B315" s="207" t="s">
        <v>1320</v>
      </c>
      <c r="C315" s="208">
        <v>4</v>
      </c>
    </row>
    <row r="316" spans="1:3" ht="15.5" x14ac:dyDescent="0.35">
      <c r="A316" s="207" t="s">
        <v>1321</v>
      </c>
      <c r="B316" s="207" t="s">
        <v>1322</v>
      </c>
      <c r="C316" s="208">
        <v>6</v>
      </c>
    </row>
    <row r="317" spans="1:3" ht="15.5" x14ac:dyDescent="0.35">
      <c r="A317" s="207" t="s">
        <v>1323</v>
      </c>
      <c r="B317" s="207" t="s">
        <v>1324</v>
      </c>
      <c r="C317" s="208">
        <v>6</v>
      </c>
    </row>
    <row r="318" spans="1:3" ht="15.5" x14ac:dyDescent="0.35">
      <c r="A318" s="207" t="s">
        <v>1325</v>
      </c>
      <c r="B318" s="207" t="s">
        <v>1326</v>
      </c>
      <c r="C318" s="208">
        <v>4</v>
      </c>
    </row>
    <row r="319" spans="1:3" ht="15.5" x14ac:dyDescent="0.35">
      <c r="A319" s="207" t="s">
        <v>1327</v>
      </c>
      <c r="B319" s="207" t="s">
        <v>1328</v>
      </c>
      <c r="C319" s="208">
        <v>6</v>
      </c>
    </row>
    <row r="320" spans="1:3" ht="15.5" x14ac:dyDescent="0.35">
      <c r="A320" s="207" t="s">
        <v>1329</v>
      </c>
      <c r="B320" s="207" t="s">
        <v>1330</v>
      </c>
      <c r="C320" s="208">
        <v>3</v>
      </c>
    </row>
    <row r="321" spans="1:3" ht="15.5" x14ac:dyDescent="0.35">
      <c r="A321" s="207" t="s">
        <v>640</v>
      </c>
      <c r="B321" s="207" t="s">
        <v>1331</v>
      </c>
      <c r="C321" s="208">
        <v>5</v>
      </c>
    </row>
    <row r="322" spans="1:3" ht="15.5" x14ac:dyDescent="0.35">
      <c r="A322" s="207" t="s">
        <v>1332</v>
      </c>
      <c r="B322" s="207" t="s">
        <v>1333</v>
      </c>
      <c r="C322" s="208">
        <v>4</v>
      </c>
    </row>
    <row r="323" spans="1:3" ht="15.5" x14ac:dyDescent="0.35">
      <c r="A323" s="207" t="s">
        <v>1334</v>
      </c>
      <c r="B323" s="207" t="s">
        <v>1335</v>
      </c>
      <c r="C323" s="208">
        <v>3</v>
      </c>
    </row>
    <row r="324" spans="1:3" ht="15.5" x14ac:dyDescent="0.35">
      <c r="A324" s="207" t="s">
        <v>1336</v>
      </c>
      <c r="B324" s="207" t="s">
        <v>1337</v>
      </c>
      <c r="C324" s="208">
        <v>4</v>
      </c>
    </row>
    <row r="325" spans="1:3" ht="15.5" x14ac:dyDescent="0.35">
      <c r="A325" s="207" t="s">
        <v>1338</v>
      </c>
      <c r="B325" s="207" t="s">
        <v>1339</v>
      </c>
      <c r="C325" s="208">
        <v>5</v>
      </c>
    </row>
    <row r="326" spans="1:3" ht="15.5" x14ac:dyDescent="0.35">
      <c r="A326" s="207" t="s">
        <v>1340</v>
      </c>
      <c r="B326" s="207" t="s">
        <v>1341</v>
      </c>
      <c r="C326" s="208">
        <v>4</v>
      </c>
    </row>
    <row r="327" spans="1:3" ht="15.5" x14ac:dyDescent="0.35">
      <c r="A327" s="207" t="s">
        <v>1342</v>
      </c>
      <c r="B327" s="207" t="s">
        <v>1343</v>
      </c>
      <c r="C327" s="208">
        <v>5</v>
      </c>
    </row>
    <row r="328" spans="1:3" ht="15.5" x14ac:dyDescent="0.35">
      <c r="A328" s="207" t="s">
        <v>1344</v>
      </c>
      <c r="B328" s="207" t="s">
        <v>1345</v>
      </c>
      <c r="C328" s="208">
        <v>4</v>
      </c>
    </row>
    <row r="329" spans="1:3" ht="15.5" x14ac:dyDescent="0.35">
      <c r="A329" s="207" t="s">
        <v>1346</v>
      </c>
      <c r="B329" s="207" t="s">
        <v>1347</v>
      </c>
      <c r="C329" s="208">
        <v>4</v>
      </c>
    </row>
    <row r="330" spans="1:3" ht="15.5" x14ac:dyDescent="0.35">
      <c r="A330" s="207" t="s">
        <v>1348</v>
      </c>
      <c r="B330" s="207" t="s">
        <v>1349</v>
      </c>
      <c r="C330" s="208">
        <v>5</v>
      </c>
    </row>
    <row r="331" spans="1:3" ht="15.5" x14ac:dyDescent="0.35">
      <c r="A331" s="207" t="s">
        <v>1350</v>
      </c>
      <c r="B331" s="207" t="s">
        <v>1351</v>
      </c>
      <c r="C331" s="208">
        <v>6</v>
      </c>
    </row>
    <row r="332" spans="1:3" ht="15.5" x14ac:dyDescent="0.35">
      <c r="A332" s="207" t="s">
        <v>1352</v>
      </c>
      <c r="B332" s="207" t="s">
        <v>1353</v>
      </c>
      <c r="C332" s="208">
        <v>5</v>
      </c>
    </row>
    <row r="333" spans="1:3" ht="15.5" x14ac:dyDescent="0.35">
      <c r="A333" s="207" t="s">
        <v>704</v>
      </c>
      <c r="B333" s="207" t="s">
        <v>1354</v>
      </c>
      <c r="C333" s="208">
        <v>5</v>
      </c>
    </row>
    <row r="334" spans="1:3" ht="15.5" x14ac:dyDescent="0.35">
      <c r="A334" s="207" t="s">
        <v>1355</v>
      </c>
      <c r="B334" s="207" t="s">
        <v>1356</v>
      </c>
      <c r="C334" s="208">
        <v>6</v>
      </c>
    </row>
    <row r="335" spans="1:3" ht="15.5" x14ac:dyDescent="0.35">
      <c r="A335" s="207" t="s">
        <v>1357</v>
      </c>
      <c r="B335" s="207" t="s">
        <v>1358</v>
      </c>
      <c r="C335" s="208">
        <v>5</v>
      </c>
    </row>
    <row r="336" spans="1:3" ht="15.5" x14ac:dyDescent="0.35">
      <c r="A336" s="207" t="s">
        <v>1359</v>
      </c>
      <c r="B336" s="207" t="s">
        <v>1360</v>
      </c>
      <c r="C336" s="208">
        <v>5</v>
      </c>
    </row>
    <row r="337" spans="1:3" ht="15.5" x14ac:dyDescent="0.35">
      <c r="A337" s="207" t="s">
        <v>1361</v>
      </c>
      <c r="B337" s="207" t="s">
        <v>1362</v>
      </c>
      <c r="C337" s="208">
        <v>6</v>
      </c>
    </row>
    <row r="338" spans="1:3" ht="15.5" x14ac:dyDescent="0.35">
      <c r="A338" s="207" t="s">
        <v>1363</v>
      </c>
      <c r="B338" s="207" t="s">
        <v>1364</v>
      </c>
      <c r="C338" s="208">
        <v>6</v>
      </c>
    </row>
    <row r="339" spans="1:3" ht="15.5" x14ac:dyDescent="0.35">
      <c r="A339" s="207" t="s">
        <v>561</v>
      </c>
      <c r="B339" s="207" t="s">
        <v>1365</v>
      </c>
      <c r="C339" s="208">
        <v>6</v>
      </c>
    </row>
    <row r="340" spans="1:3" ht="15.5" x14ac:dyDescent="0.35">
      <c r="A340" s="207" t="s">
        <v>1366</v>
      </c>
      <c r="B340" s="207" t="s">
        <v>1367</v>
      </c>
      <c r="C340" s="208">
        <v>6</v>
      </c>
    </row>
    <row r="341" spans="1:3" ht="15.5" x14ac:dyDescent="0.35">
      <c r="A341" s="207" t="s">
        <v>1748</v>
      </c>
      <c r="B341" s="207" t="s">
        <v>1749</v>
      </c>
      <c r="C341" s="208">
        <v>5</v>
      </c>
    </row>
    <row r="342" spans="1:3" ht="15.5" x14ac:dyDescent="0.35">
      <c r="A342" s="207" t="s">
        <v>1750</v>
      </c>
      <c r="B342" s="207" t="s">
        <v>1751</v>
      </c>
      <c r="C342" s="208">
        <v>4</v>
      </c>
    </row>
    <row r="343" spans="1:3" ht="15.5" x14ac:dyDescent="0.35">
      <c r="A343" s="207" t="s">
        <v>1368</v>
      </c>
      <c r="B343" s="207" t="s">
        <v>1369</v>
      </c>
      <c r="C343" s="208">
        <v>6</v>
      </c>
    </row>
    <row r="344" spans="1:3" ht="15.5" x14ac:dyDescent="0.35">
      <c r="A344" s="207" t="s">
        <v>1370</v>
      </c>
      <c r="B344" s="207" t="s">
        <v>1371</v>
      </c>
      <c r="C344" s="208">
        <v>5</v>
      </c>
    </row>
    <row r="345" spans="1:3" ht="15.5" x14ac:dyDescent="0.35">
      <c r="A345" s="207" t="s">
        <v>1372</v>
      </c>
      <c r="B345" s="207" t="s">
        <v>1373</v>
      </c>
      <c r="C345" s="208">
        <v>6</v>
      </c>
    </row>
    <row r="346" spans="1:3" ht="15.5" x14ac:dyDescent="0.35">
      <c r="A346" s="207" t="s">
        <v>1374</v>
      </c>
      <c r="B346" s="207" t="s">
        <v>1375</v>
      </c>
      <c r="C346" s="208">
        <v>6</v>
      </c>
    </row>
    <row r="347" spans="1:3" ht="15.5" x14ac:dyDescent="0.35">
      <c r="A347" s="207" t="s">
        <v>1376</v>
      </c>
      <c r="B347" s="207" t="s">
        <v>1377</v>
      </c>
      <c r="C347" s="208">
        <v>4</v>
      </c>
    </row>
    <row r="348" spans="1:3" ht="15.5" x14ac:dyDescent="0.35">
      <c r="A348" s="207" t="s">
        <v>1378</v>
      </c>
      <c r="B348" s="207" t="s">
        <v>1379</v>
      </c>
      <c r="C348" s="208">
        <v>5</v>
      </c>
    </row>
    <row r="349" spans="1:3" ht="15.5" x14ac:dyDescent="0.35">
      <c r="A349" s="207" t="s">
        <v>1380</v>
      </c>
      <c r="B349" s="207" t="s">
        <v>1381</v>
      </c>
      <c r="C349" s="208">
        <v>4</v>
      </c>
    </row>
    <row r="350" spans="1:3" ht="15.5" x14ac:dyDescent="0.35">
      <c r="A350" s="207" t="s">
        <v>1382</v>
      </c>
      <c r="B350" s="207" t="s">
        <v>1383</v>
      </c>
      <c r="C350" s="208">
        <v>3</v>
      </c>
    </row>
    <row r="351" spans="1:3" ht="15.5" x14ac:dyDescent="0.35">
      <c r="A351" s="207" t="s">
        <v>1384</v>
      </c>
      <c r="B351" s="207" t="s">
        <v>1385</v>
      </c>
      <c r="C351" s="208">
        <v>2</v>
      </c>
    </row>
    <row r="352" spans="1:3" ht="15.5" x14ac:dyDescent="0.35">
      <c r="A352" s="207" t="s">
        <v>1386</v>
      </c>
      <c r="B352" s="207" t="s">
        <v>1387</v>
      </c>
      <c r="C352" s="208">
        <v>3</v>
      </c>
    </row>
    <row r="353" spans="1:3" ht="15.5" x14ac:dyDescent="0.35">
      <c r="A353" s="207" t="s">
        <v>1388</v>
      </c>
      <c r="B353" s="207" t="s">
        <v>765</v>
      </c>
      <c r="C353" s="208">
        <v>2</v>
      </c>
    </row>
    <row r="354" spans="1:3" ht="15.5" x14ac:dyDescent="0.35">
      <c r="A354" s="207" t="s">
        <v>1389</v>
      </c>
      <c r="B354" s="207" t="s">
        <v>1390</v>
      </c>
      <c r="C354" s="208">
        <v>7</v>
      </c>
    </row>
    <row r="355" spans="1:3" ht="15.5" x14ac:dyDescent="0.35">
      <c r="A355" s="207" t="s">
        <v>1391</v>
      </c>
      <c r="B355" s="207" t="s">
        <v>1392</v>
      </c>
      <c r="C355" s="208">
        <v>6</v>
      </c>
    </row>
    <row r="356" spans="1:3" ht="15.5" x14ac:dyDescent="0.35">
      <c r="A356" s="207" t="s">
        <v>1393</v>
      </c>
      <c r="B356" s="207" t="s">
        <v>1394</v>
      </c>
      <c r="C356" s="208">
        <v>7</v>
      </c>
    </row>
    <row r="357" spans="1:3" ht="15.5" x14ac:dyDescent="0.35">
      <c r="A357" s="207" t="s">
        <v>1395</v>
      </c>
      <c r="B357" s="207" t="s">
        <v>1396</v>
      </c>
      <c r="C357" s="208">
        <v>5</v>
      </c>
    </row>
    <row r="358" spans="1:3" ht="15.5" x14ac:dyDescent="0.35">
      <c r="A358" s="207" t="s">
        <v>1397</v>
      </c>
      <c r="B358" s="207" t="s">
        <v>1398</v>
      </c>
      <c r="C358" s="208">
        <v>5</v>
      </c>
    </row>
    <row r="359" spans="1:3" ht="15.5" x14ac:dyDescent="0.35">
      <c r="A359" s="207" t="s">
        <v>1399</v>
      </c>
      <c r="B359" s="207" t="s">
        <v>1400</v>
      </c>
      <c r="C359" s="208">
        <v>6</v>
      </c>
    </row>
    <row r="360" spans="1:3" ht="15.5" x14ac:dyDescent="0.35">
      <c r="A360" s="207" t="s">
        <v>1401</v>
      </c>
      <c r="B360" s="207" t="s">
        <v>1402</v>
      </c>
      <c r="C360" s="208">
        <v>5</v>
      </c>
    </row>
    <row r="361" spans="1:3" ht="15.5" x14ac:dyDescent="0.35">
      <c r="A361" s="207" t="s">
        <v>1403</v>
      </c>
      <c r="B361" s="207" t="s">
        <v>1404</v>
      </c>
      <c r="C361" s="208">
        <v>4</v>
      </c>
    </row>
    <row r="362" spans="1:3" ht="15.5" x14ac:dyDescent="0.35">
      <c r="A362" s="207" t="s">
        <v>1405</v>
      </c>
      <c r="B362" s="207" t="s">
        <v>1406</v>
      </c>
      <c r="C362" s="208">
        <v>2</v>
      </c>
    </row>
    <row r="363" spans="1:3" ht="15.5" x14ac:dyDescent="0.35">
      <c r="A363" s="207" t="s">
        <v>1407</v>
      </c>
      <c r="B363" s="207" t="s">
        <v>1408</v>
      </c>
      <c r="C363" s="208">
        <v>4</v>
      </c>
    </row>
    <row r="364" spans="1:3" ht="15.5" x14ac:dyDescent="0.35">
      <c r="A364" s="207" t="s">
        <v>1409</v>
      </c>
      <c r="B364" s="207" t="s">
        <v>1410</v>
      </c>
      <c r="C364" s="208">
        <v>4</v>
      </c>
    </row>
    <row r="365" spans="1:3" ht="15.5" x14ac:dyDescent="0.35">
      <c r="A365" s="207" t="s">
        <v>233</v>
      </c>
      <c r="B365" s="207" t="s">
        <v>1411</v>
      </c>
      <c r="C365" s="208">
        <v>5</v>
      </c>
    </row>
    <row r="366" spans="1:3" ht="15.5" x14ac:dyDescent="0.35">
      <c r="A366" s="207" t="s">
        <v>1412</v>
      </c>
      <c r="B366" s="207" t="s">
        <v>1413</v>
      </c>
      <c r="C366" s="208">
        <v>2</v>
      </c>
    </row>
    <row r="367" spans="1:3" ht="15.5" x14ac:dyDescent="0.35">
      <c r="A367" s="207" t="s">
        <v>1414</v>
      </c>
      <c r="B367" s="207" t="s">
        <v>1415</v>
      </c>
      <c r="C367" s="208">
        <v>4</v>
      </c>
    </row>
    <row r="368" spans="1:3" ht="15.5" x14ac:dyDescent="0.35">
      <c r="A368" s="207" t="s">
        <v>1416</v>
      </c>
      <c r="B368" s="207" t="s">
        <v>1417</v>
      </c>
      <c r="C368" s="208">
        <v>4</v>
      </c>
    </row>
    <row r="369" spans="1:3" ht="15.5" x14ac:dyDescent="0.35">
      <c r="A369" s="207" t="s">
        <v>1418</v>
      </c>
      <c r="B369" s="207" t="s">
        <v>1419</v>
      </c>
      <c r="C369" s="208">
        <v>5</v>
      </c>
    </row>
    <row r="370" spans="1:3" ht="15.5" x14ac:dyDescent="0.35">
      <c r="A370" s="207" t="s">
        <v>1420</v>
      </c>
      <c r="B370" s="207" t="s">
        <v>1421</v>
      </c>
      <c r="C370" s="208">
        <v>8</v>
      </c>
    </row>
    <row r="371" spans="1:3" ht="15.5" x14ac:dyDescent="0.35">
      <c r="A371" s="207" t="s">
        <v>1422</v>
      </c>
      <c r="B371" s="207" t="s">
        <v>1423</v>
      </c>
      <c r="C371" s="208">
        <v>3</v>
      </c>
    </row>
    <row r="372" spans="1:3" ht="15.5" x14ac:dyDescent="0.35">
      <c r="A372" s="207" t="s">
        <v>1424</v>
      </c>
      <c r="B372" s="207" t="s">
        <v>1425</v>
      </c>
      <c r="C372" s="208">
        <v>4</v>
      </c>
    </row>
    <row r="373" spans="1:3" ht="15.5" x14ac:dyDescent="0.35">
      <c r="A373" s="207" t="s">
        <v>1426</v>
      </c>
      <c r="B373" s="207" t="s">
        <v>1427</v>
      </c>
      <c r="C373" s="208">
        <v>4</v>
      </c>
    </row>
    <row r="374" spans="1:3" ht="31" x14ac:dyDescent="0.35">
      <c r="A374" s="207" t="s">
        <v>1428</v>
      </c>
      <c r="B374" s="207" t="s">
        <v>1429</v>
      </c>
      <c r="C374" s="208">
        <v>4</v>
      </c>
    </row>
    <row r="375" spans="1:3" ht="15.5" x14ac:dyDescent="0.35">
      <c r="A375" s="207" t="s">
        <v>1430</v>
      </c>
      <c r="B375" s="207" t="s">
        <v>1431</v>
      </c>
      <c r="C375" s="208">
        <v>5</v>
      </c>
    </row>
    <row r="376" spans="1:3" ht="15.5" x14ac:dyDescent="0.35">
      <c r="A376" s="207" t="s">
        <v>1432</v>
      </c>
      <c r="B376" s="207" t="s">
        <v>1433</v>
      </c>
      <c r="C376" s="208">
        <v>5</v>
      </c>
    </row>
    <row r="377" spans="1:3" ht="15.5" x14ac:dyDescent="0.35">
      <c r="A377" s="207" t="s">
        <v>1434</v>
      </c>
      <c r="B377" s="207" t="s">
        <v>1435</v>
      </c>
      <c r="C377" s="208">
        <v>5</v>
      </c>
    </row>
    <row r="378" spans="1:3" ht="15.5" x14ac:dyDescent="0.35">
      <c r="A378" s="207" t="s">
        <v>1436</v>
      </c>
      <c r="B378" s="207" t="s">
        <v>1437</v>
      </c>
      <c r="C378" s="208">
        <v>4</v>
      </c>
    </row>
    <row r="379" spans="1:3" ht="15.5" x14ac:dyDescent="0.35">
      <c r="A379" s="207" t="s">
        <v>1438</v>
      </c>
      <c r="B379" s="207" t="s">
        <v>1439</v>
      </c>
      <c r="C379" s="208">
        <v>6</v>
      </c>
    </row>
    <row r="380" spans="1:3" ht="15.5" x14ac:dyDescent="0.35">
      <c r="A380" s="207" t="s">
        <v>1440</v>
      </c>
      <c r="B380" s="207" t="s">
        <v>1441</v>
      </c>
      <c r="C380" s="208">
        <v>4</v>
      </c>
    </row>
    <row r="381" spans="1:3" ht="15.5" x14ac:dyDescent="0.35">
      <c r="A381" s="207" t="s">
        <v>1442</v>
      </c>
      <c r="B381" s="207" t="s">
        <v>765</v>
      </c>
      <c r="C381" s="208">
        <v>2</v>
      </c>
    </row>
    <row r="382" spans="1:3" ht="15.5" x14ac:dyDescent="0.35">
      <c r="A382" s="207" t="s">
        <v>1443</v>
      </c>
      <c r="B382" s="207" t="s">
        <v>1444</v>
      </c>
      <c r="C382" s="208">
        <v>4</v>
      </c>
    </row>
    <row r="383" spans="1:3" ht="15.5" x14ac:dyDescent="0.35">
      <c r="A383" s="207" t="s">
        <v>1445</v>
      </c>
      <c r="B383" s="207" t="s">
        <v>1446</v>
      </c>
      <c r="C383" s="208">
        <v>1</v>
      </c>
    </row>
    <row r="384" spans="1:3" ht="15.5" x14ac:dyDescent="0.35">
      <c r="A384" s="207" t="s">
        <v>1447</v>
      </c>
      <c r="B384" s="207" t="s">
        <v>1448</v>
      </c>
      <c r="C384" s="208">
        <v>4</v>
      </c>
    </row>
    <row r="385" spans="1:3" ht="15.5" x14ac:dyDescent="0.35">
      <c r="A385" s="207" t="s">
        <v>1449</v>
      </c>
      <c r="B385" s="207" t="s">
        <v>1450</v>
      </c>
      <c r="C385" s="208">
        <v>3</v>
      </c>
    </row>
    <row r="386" spans="1:3" ht="15.5" x14ac:dyDescent="0.35">
      <c r="A386" s="207" t="s">
        <v>1451</v>
      </c>
      <c r="B386" s="207" t="s">
        <v>1452</v>
      </c>
      <c r="C386" s="208">
        <v>5</v>
      </c>
    </row>
    <row r="387" spans="1:3" ht="15.5" x14ac:dyDescent="0.35">
      <c r="A387" s="207" t="s">
        <v>1453</v>
      </c>
      <c r="B387" s="207" t="s">
        <v>1454</v>
      </c>
      <c r="C387" s="208">
        <v>4</v>
      </c>
    </row>
    <row r="388" spans="1:3" ht="15.5" x14ac:dyDescent="0.35">
      <c r="A388" s="207" t="s">
        <v>1455</v>
      </c>
      <c r="B388" s="207" t="s">
        <v>1456</v>
      </c>
      <c r="C388" s="208">
        <v>4</v>
      </c>
    </row>
    <row r="389" spans="1:3" ht="15.5" x14ac:dyDescent="0.35">
      <c r="A389" s="207" t="s">
        <v>1457</v>
      </c>
      <c r="B389" s="207" t="s">
        <v>1458</v>
      </c>
      <c r="C389" s="208">
        <v>5</v>
      </c>
    </row>
    <row r="390" spans="1:3" ht="15.5" x14ac:dyDescent="0.35">
      <c r="A390" s="207" t="s">
        <v>1459</v>
      </c>
      <c r="B390" s="207" t="s">
        <v>1460</v>
      </c>
      <c r="C390" s="208">
        <v>1</v>
      </c>
    </row>
    <row r="391" spans="1:3" ht="15.5" x14ac:dyDescent="0.35">
      <c r="A391" s="207" t="s">
        <v>1461</v>
      </c>
      <c r="B391" s="207" t="s">
        <v>1462</v>
      </c>
      <c r="C391" s="208">
        <v>1</v>
      </c>
    </row>
    <row r="392" spans="1:3" ht="15.5" x14ac:dyDescent="0.35">
      <c r="A392" s="207" t="s">
        <v>1463</v>
      </c>
      <c r="B392" s="207" t="s">
        <v>765</v>
      </c>
      <c r="C392" s="208">
        <v>2</v>
      </c>
    </row>
    <row r="393" spans="1:3" ht="15.5" x14ac:dyDescent="0.35">
      <c r="A393" s="207" t="s">
        <v>1464</v>
      </c>
      <c r="B393" s="207" t="s">
        <v>1465</v>
      </c>
      <c r="C393" s="208">
        <v>1</v>
      </c>
    </row>
    <row r="394" spans="1:3" ht="15.5" x14ac:dyDescent="0.35">
      <c r="A394" s="207" t="s">
        <v>1466</v>
      </c>
      <c r="B394" s="207" t="s">
        <v>1467</v>
      </c>
      <c r="C394" s="208">
        <v>1</v>
      </c>
    </row>
    <row r="395" spans="1:3" ht="15.5" x14ac:dyDescent="0.35">
      <c r="A395" s="207" t="s">
        <v>1468</v>
      </c>
      <c r="B395" s="207" t="s">
        <v>1469</v>
      </c>
      <c r="C395" s="208">
        <v>1</v>
      </c>
    </row>
    <row r="396" spans="1:3" ht="15.5" x14ac:dyDescent="0.35">
      <c r="A396" s="207" t="s">
        <v>1470</v>
      </c>
      <c r="B396" s="207" t="s">
        <v>1471</v>
      </c>
      <c r="C396" s="208">
        <v>1</v>
      </c>
    </row>
    <row r="397" spans="1:3" ht="15.5" x14ac:dyDescent="0.35">
      <c r="A397" s="207" t="s">
        <v>1472</v>
      </c>
      <c r="B397" s="207" t="s">
        <v>1473</v>
      </c>
      <c r="C397" s="208">
        <v>1</v>
      </c>
    </row>
    <row r="398" spans="1:3" ht="15.5" x14ac:dyDescent="0.35">
      <c r="A398" s="207" t="s">
        <v>1474</v>
      </c>
      <c r="B398" s="207" t="s">
        <v>1475</v>
      </c>
      <c r="C398" s="208">
        <v>1</v>
      </c>
    </row>
    <row r="399" spans="1:3" ht="15.5" x14ac:dyDescent="0.35">
      <c r="A399" s="207" t="s">
        <v>1476</v>
      </c>
      <c r="B399" s="207" t="s">
        <v>1477</v>
      </c>
      <c r="C399" s="208">
        <v>1</v>
      </c>
    </row>
    <row r="400" spans="1:3" ht="15.5" x14ac:dyDescent="0.35">
      <c r="A400" s="207" t="s">
        <v>1478</v>
      </c>
      <c r="B400" s="207" t="s">
        <v>1479</v>
      </c>
      <c r="C400" s="208">
        <v>1</v>
      </c>
    </row>
    <row r="401" spans="1:3" ht="15.5" x14ac:dyDescent="0.35">
      <c r="A401" s="207" t="s">
        <v>1480</v>
      </c>
      <c r="B401" s="207" t="s">
        <v>1481</v>
      </c>
      <c r="C401" s="208">
        <v>1</v>
      </c>
    </row>
    <row r="402" spans="1:3" ht="15.5" x14ac:dyDescent="0.35">
      <c r="A402" s="207" t="s">
        <v>1482</v>
      </c>
      <c r="B402" s="207" t="s">
        <v>1483</v>
      </c>
      <c r="C402" s="208">
        <v>1</v>
      </c>
    </row>
    <row r="403" spans="1:3" ht="15.5" x14ac:dyDescent="0.35">
      <c r="A403" s="207" t="s">
        <v>1484</v>
      </c>
      <c r="B403" s="207" t="s">
        <v>1485</v>
      </c>
      <c r="C403" s="208">
        <v>1</v>
      </c>
    </row>
    <row r="404" spans="1:3" ht="15.5" x14ac:dyDescent="0.35">
      <c r="A404" s="207" t="s">
        <v>1486</v>
      </c>
      <c r="B404" s="207" t="s">
        <v>1487</v>
      </c>
      <c r="C404" s="208">
        <v>1</v>
      </c>
    </row>
    <row r="405" spans="1:3" ht="15.5" x14ac:dyDescent="0.35">
      <c r="A405" s="207" t="s">
        <v>1488</v>
      </c>
      <c r="B405" s="207" t="s">
        <v>1489</v>
      </c>
      <c r="C405" s="208">
        <v>1</v>
      </c>
    </row>
    <row r="406" spans="1:3" ht="15.5" x14ac:dyDescent="0.35">
      <c r="A406" s="207" t="s">
        <v>1490</v>
      </c>
      <c r="B406" s="207" t="s">
        <v>1491</v>
      </c>
      <c r="C406" s="208">
        <v>1</v>
      </c>
    </row>
    <row r="407" spans="1:3" ht="15.5" x14ac:dyDescent="0.35">
      <c r="A407" s="207" t="s">
        <v>1492</v>
      </c>
      <c r="B407" s="207" t="s">
        <v>1493</v>
      </c>
      <c r="C407" s="208">
        <v>1</v>
      </c>
    </row>
    <row r="408" spans="1:3" ht="15.5" x14ac:dyDescent="0.35">
      <c r="A408" s="207" t="s">
        <v>1494</v>
      </c>
      <c r="B408" s="207" t="s">
        <v>1495</v>
      </c>
      <c r="C408" s="208">
        <v>1</v>
      </c>
    </row>
    <row r="409" spans="1:3" ht="15.5" x14ac:dyDescent="0.35">
      <c r="A409" s="207" t="s">
        <v>1496</v>
      </c>
      <c r="B409" s="207" t="s">
        <v>1497</v>
      </c>
      <c r="C409" s="208">
        <v>1</v>
      </c>
    </row>
    <row r="410" spans="1:3" ht="15.5" x14ac:dyDescent="0.35">
      <c r="A410" s="207" t="s">
        <v>1498</v>
      </c>
      <c r="B410" s="207" t="s">
        <v>1499</v>
      </c>
      <c r="C410" s="208">
        <v>1</v>
      </c>
    </row>
    <row r="411" spans="1:3" ht="15.5" x14ac:dyDescent="0.35">
      <c r="A411" s="207" t="s">
        <v>1500</v>
      </c>
      <c r="B411" s="207" t="s">
        <v>1501</v>
      </c>
      <c r="C411" s="208">
        <v>1</v>
      </c>
    </row>
    <row r="412" spans="1:3" ht="15.5" x14ac:dyDescent="0.35">
      <c r="A412" s="207" t="s">
        <v>1502</v>
      </c>
      <c r="B412" s="207" t="s">
        <v>1503</v>
      </c>
      <c r="C412" s="208">
        <v>1</v>
      </c>
    </row>
    <row r="413" spans="1:3" ht="15.5" x14ac:dyDescent="0.35">
      <c r="A413" s="207" t="s">
        <v>1504</v>
      </c>
      <c r="B413" s="207" t="s">
        <v>1505</v>
      </c>
      <c r="C413" s="208">
        <v>1</v>
      </c>
    </row>
    <row r="414" spans="1:3" ht="15.5" x14ac:dyDescent="0.35">
      <c r="A414" s="207" t="s">
        <v>1506</v>
      </c>
      <c r="B414" s="207" t="s">
        <v>1507</v>
      </c>
      <c r="C414" s="208">
        <v>1</v>
      </c>
    </row>
    <row r="415" spans="1:3" ht="15.5" x14ac:dyDescent="0.35">
      <c r="A415" s="207" t="s">
        <v>1508</v>
      </c>
      <c r="B415" s="207" t="s">
        <v>1509</v>
      </c>
      <c r="C415" s="208">
        <v>1</v>
      </c>
    </row>
    <row r="416" spans="1:3" ht="15.5" x14ac:dyDescent="0.35">
      <c r="A416" s="207" t="s">
        <v>1510</v>
      </c>
      <c r="B416" s="207" t="s">
        <v>1511</v>
      </c>
      <c r="C416" s="208">
        <v>1</v>
      </c>
    </row>
    <row r="417" spans="1:3" ht="15.5" x14ac:dyDescent="0.35">
      <c r="A417" s="207" t="s">
        <v>1512</v>
      </c>
      <c r="B417" s="207" t="s">
        <v>1513</v>
      </c>
      <c r="C417" s="208">
        <v>1</v>
      </c>
    </row>
    <row r="418" spans="1:3" ht="15.5" x14ac:dyDescent="0.35">
      <c r="A418" s="207" t="s">
        <v>1514</v>
      </c>
      <c r="B418" s="207" t="s">
        <v>1515</v>
      </c>
      <c r="C418" s="208">
        <v>1</v>
      </c>
    </row>
    <row r="419" spans="1:3" ht="15.5" x14ac:dyDescent="0.35">
      <c r="A419" s="207" t="s">
        <v>1516</v>
      </c>
      <c r="B419" s="207" t="s">
        <v>1517</v>
      </c>
      <c r="C419" s="208">
        <v>1</v>
      </c>
    </row>
    <row r="420" spans="1:3" ht="15.5" x14ac:dyDescent="0.35">
      <c r="A420" s="207" t="s">
        <v>1518</v>
      </c>
      <c r="B420" s="207" t="s">
        <v>1519</v>
      </c>
      <c r="C420" s="208">
        <v>1</v>
      </c>
    </row>
    <row r="421" spans="1:3" ht="15.5" x14ac:dyDescent="0.35">
      <c r="A421" s="207" t="s">
        <v>1520</v>
      </c>
      <c r="B421" s="207" t="s">
        <v>1521</v>
      </c>
      <c r="C421" s="208">
        <v>1</v>
      </c>
    </row>
    <row r="422" spans="1:3" ht="15.5" x14ac:dyDescent="0.35">
      <c r="A422" s="207" t="s">
        <v>1522</v>
      </c>
      <c r="B422" s="207" t="s">
        <v>1523</v>
      </c>
      <c r="C422" s="208">
        <v>1</v>
      </c>
    </row>
    <row r="423" spans="1:3" ht="15.5" x14ac:dyDescent="0.35">
      <c r="A423" s="207" t="s">
        <v>1524</v>
      </c>
      <c r="B423" s="207" t="s">
        <v>1525</v>
      </c>
      <c r="C423" s="208">
        <v>1</v>
      </c>
    </row>
    <row r="424" spans="1:3" ht="15.5" x14ac:dyDescent="0.35">
      <c r="A424" s="207" t="s">
        <v>1526</v>
      </c>
      <c r="B424" s="207" t="s">
        <v>1527</v>
      </c>
      <c r="C424" s="208">
        <v>1</v>
      </c>
    </row>
    <row r="425" spans="1:3" ht="15.5" x14ac:dyDescent="0.35">
      <c r="A425" s="207" t="s">
        <v>1528</v>
      </c>
      <c r="B425" s="207" t="s">
        <v>1529</v>
      </c>
      <c r="C425" s="208">
        <v>1</v>
      </c>
    </row>
    <row r="426" spans="1:3" ht="15.5" x14ac:dyDescent="0.35">
      <c r="A426" s="207" t="s">
        <v>1530</v>
      </c>
      <c r="B426" s="207" t="s">
        <v>1531</v>
      </c>
      <c r="C426" s="208">
        <v>1</v>
      </c>
    </row>
    <row r="427" spans="1:3" ht="15.5" x14ac:dyDescent="0.35">
      <c r="A427" s="207" t="s">
        <v>1532</v>
      </c>
      <c r="B427" s="207" t="s">
        <v>1533</v>
      </c>
      <c r="C427" s="208">
        <v>1</v>
      </c>
    </row>
    <row r="428" spans="1:3" ht="15.5" x14ac:dyDescent="0.35">
      <c r="A428" s="207" t="s">
        <v>1534</v>
      </c>
      <c r="B428" s="207" t="s">
        <v>1535</v>
      </c>
      <c r="C428" s="208">
        <v>1</v>
      </c>
    </row>
    <row r="429" spans="1:3" ht="15.5" x14ac:dyDescent="0.35">
      <c r="A429" s="207" t="s">
        <v>1536</v>
      </c>
      <c r="B429" s="207" t="s">
        <v>1523</v>
      </c>
      <c r="C429" s="208">
        <v>1</v>
      </c>
    </row>
    <row r="430" spans="1:3" ht="15.5" x14ac:dyDescent="0.35">
      <c r="A430" s="207" t="s">
        <v>1537</v>
      </c>
      <c r="B430" s="207" t="s">
        <v>1538</v>
      </c>
      <c r="C430" s="208">
        <v>1</v>
      </c>
    </row>
    <row r="431" spans="1:3" ht="15.5" x14ac:dyDescent="0.35">
      <c r="A431" s="207" t="s">
        <v>1539</v>
      </c>
      <c r="B431" s="207" t="s">
        <v>1540</v>
      </c>
      <c r="C431" s="208">
        <v>1</v>
      </c>
    </row>
    <row r="432" spans="1:3" ht="15.5" x14ac:dyDescent="0.35">
      <c r="A432" s="207" t="s">
        <v>1541</v>
      </c>
      <c r="B432" s="207" t="s">
        <v>1542</v>
      </c>
      <c r="C432" s="208">
        <v>1</v>
      </c>
    </row>
    <row r="433" spans="1:3" ht="15.5" x14ac:dyDescent="0.35">
      <c r="A433" s="207" t="s">
        <v>1543</v>
      </c>
      <c r="B433" s="207" t="s">
        <v>1544</v>
      </c>
      <c r="C433" s="208">
        <v>1</v>
      </c>
    </row>
    <row r="434" spans="1:3" ht="15.5" x14ac:dyDescent="0.35">
      <c r="A434" s="207" t="s">
        <v>1545</v>
      </c>
      <c r="B434" s="207" t="s">
        <v>1546</v>
      </c>
      <c r="C434" s="208">
        <v>1</v>
      </c>
    </row>
    <row r="435" spans="1:3" ht="15.5" x14ac:dyDescent="0.35">
      <c r="A435" s="207" t="s">
        <v>1547</v>
      </c>
      <c r="B435" s="207" t="s">
        <v>1548</v>
      </c>
      <c r="C435" s="208">
        <v>1</v>
      </c>
    </row>
    <row r="436" spans="1:3" ht="15.5" x14ac:dyDescent="0.35">
      <c r="A436" s="207" t="s">
        <v>1549</v>
      </c>
      <c r="B436" s="207" t="s">
        <v>1550</v>
      </c>
      <c r="C436" s="208">
        <v>1</v>
      </c>
    </row>
    <row r="437" spans="1:3" ht="15.5" x14ac:dyDescent="0.35">
      <c r="A437" s="207" t="s">
        <v>1551</v>
      </c>
      <c r="B437" s="207" t="s">
        <v>1552</v>
      </c>
      <c r="C437" s="208">
        <v>1</v>
      </c>
    </row>
    <row r="438" spans="1:3" ht="15.5" x14ac:dyDescent="0.35">
      <c r="A438" s="207" t="s">
        <v>1553</v>
      </c>
      <c r="B438" s="207" t="s">
        <v>1554</v>
      </c>
      <c r="C438" s="208">
        <v>1</v>
      </c>
    </row>
    <row r="439" spans="1:3" ht="15.5" x14ac:dyDescent="0.35">
      <c r="A439" s="207" t="s">
        <v>1555</v>
      </c>
      <c r="B439" s="207" t="s">
        <v>1556</v>
      </c>
      <c r="C439" s="208">
        <v>1</v>
      </c>
    </row>
    <row r="440" spans="1:3" ht="15.5" x14ac:dyDescent="0.35">
      <c r="A440" s="207" t="s">
        <v>1557</v>
      </c>
      <c r="B440" s="207" t="s">
        <v>1558</v>
      </c>
      <c r="C440" s="208">
        <v>1</v>
      </c>
    </row>
    <row r="441" spans="1:3" ht="15.5" x14ac:dyDescent="0.35">
      <c r="A441" s="207" t="s">
        <v>1559</v>
      </c>
      <c r="B441" s="207" t="s">
        <v>1560</v>
      </c>
      <c r="C441" s="208">
        <v>1</v>
      </c>
    </row>
    <row r="442" spans="1:3" ht="15.5" x14ac:dyDescent="0.35">
      <c r="A442" s="207" t="s">
        <v>1561</v>
      </c>
      <c r="B442" s="207" t="s">
        <v>1562</v>
      </c>
      <c r="C442" s="208">
        <v>1</v>
      </c>
    </row>
    <row r="443" spans="1:3" ht="15.5" x14ac:dyDescent="0.35">
      <c r="A443" s="207" t="s">
        <v>1563</v>
      </c>
      <c r="B443" s="207" t="s">
        <v>1564</v>
      </c>
      <c r="C443" s="208">
        <v>1</v>
      </c>
    </row>
    <row r="444" spans="1:3" ht="15.5" x14ac:dyDescent="0.35">
      <c r="A444" s="207" t="s">
        <v>1565</v>
      </c>
      <c r="B444" s="207" t="s">
        <v>1566</v>
      </c>
      <c r="C444" s="208">
        <v>1</v>
      </c>
    </row>
    <row r="445" spans="1:3" ht="15.5" x14ac:dyDescent="0.35">
      <c r="A445" s="207" t="s">
        <v>1567</v>
      </c>
      <c r="B445" s="207" t="s">
        <v>1568</v>
      </c>
      <c r="C445" s="208">
        <v>1</v>
      </c>
    </row>
    <row r="446" spans="1:3" ht="15.5" x14ac:dyDescent="0.35">
      <c r="A446" s="207" t="s">
        <v>1569</v>
      </c>
      <c r="B446" s="207" t="s">
        <v>1570</v>
      </c>
      <c r="C446" s="208">
        <v>1</v>
      </c>
    </row>
    <row r="447" spans="1:3" ht="15.5" x14ac:dyDescent="0.35">
      <c r="A447" s="207" t="s">
        <v>1571</v>
      </c>
      <c r="B447" s="207" t="s">
        <v>1572</v>
      </c>
      <c r="C447" s="208">
        <v>1</v>
      </c>
    </row>
    <row r="448" spans="1:3" ht="15.5" x14ac:dyDescent="0.35">
      <c r="A448" s="207" t="s">
        <v>1573</v>
      </c>
      <c r="B448" s="207" t="s">
        <v>1574</v>
      </c>
      <c r="C448" s="208">
        <v>1</v>
      </c>
    </row>
    <row r="449" spans="1:3" ht="15.5" x14ac:dyDescent="0.35">
      <c r="A449" s="207" t="s">
        <v>1575</v>
      </c>
      <c r="B449" s="207" t="s">
        <v>1576</v>
      </c>
      <c r="C449" s="208">
        <v>1</v>
      </c>
    </row>
    <row r="450" spans="1:3" ht="15.5" x14ac:dyDescent="0.35">
      <c r="A450" s="207" t="s">
        <v>1577</v>
      </c>
      <c r="B450" s="207" t="s">
        <v>1578</v>
      </c>
      <c r="C450" s="208">
        <v>1</v>
      </c>
    </row>
    <row r="451" spans="1:3" ht="15.5" x14ac:dyDescent="0.35">
      <c r="A451" s="207" t="s">
        <v>1579</v>
      </c>
      <c r="B451" s="207" t="s">
        <v>1580</v>
      </c>
      <c r="C451" s="208">
        <v>1</v>
      </c>
    </row>
    <row r="452" spans="1:3" ht="15.5" x14ac:dyDescent="0.35">
      <c r="A452" s="207" t="s">
        <v>1581</v>
      </c>
      <c r="B452" s="207" t="s">
        <v>1582</v>
      </c>
      <c r="C452" s="208">
        <v>1</v>
      </c>
    </row>
    <row r="453" spans="1:3" ht="15.5" x14ac:dyDescent="0.35">
      <c r="A453" s="207" t="s">
        <v>1583</v>
      </c>
      <c r="B453" s="207" t="s">
        <v>1584</v>
      </c>
      <c r="C453" s="208">
        <v>1</v>
      </c>
    </row>
    <row r="454" spans="1:3" ht="15.5" x14ac:dyDescent="0.35">
      <c r="A454" s="207" t="s">
        <v>1585</v>
      </c>
      <c r="B454" s="207" t="s">
        <v>1586</v>
      </c>
      <c r="C454" s="208">
        <v>1</v>
      </c>
    </row>
    <row r="455" spans="1:3" ht="15.5" x14ac:dyDescent="0.35">
      <c r="A455" s="207" t="s">
        <v>1587</v>
      </c>
      <c r="B455" s="207" t="s">
        <v>1588</v>
      </c>
      <c r="C455" s="208">
        <v>1</v>
      </c>
    </row>
    <row r="456" spans="1:3" ht="15.5" x14ac:dyDescent="0.35">
      <c r="A456" s="207" t="s">
        <v>1589</v>
      </c>
      <c r="B456" s="207" t="s">
        <v>1590</v>
      </c>
      <c r="C456" s="208">
        <v>1</v>
      </c>
    </row>
    <row r="457" spans="1:3" ht="15.5" x14ac:dyDescent="0.35">
      <c r="A457" s="207" t="s">
        <v>1591</v>
      </c>
      <c r="B457" s="207" t="s">
        <v>1592</v>
      </c>
      <c r="C457" s="208">
        <v>1</v>
      </c>
    </row>
    <row r="458" spans="1:3" ht="15.5" x14ac:dyDescent="0.35">
      <c r="A458" s="207" t="s">
        <v>1593</v>
      </c>
      <c r="B458" s="207" t="s">
        <v>1594</v>
      </c>
      <c r="C458" s="208">
        <v>1</v>
      </c>
    </row>
    <row r="459" spans="1:3" ht="15.5" x14ac:dyDescent="0.35">
      <c r="A459" s="207" t="s">
        <v>1595</v>
      </c>
      <c r="B459" s="207" t="s">
        <v>1596</v>
      </c>
      <c r="C459" s="208">
        <v>1</v>
      </c>
    </row>
    <row r="460" spans="1:3" ht="15.5" x14ac:dyDescent="0.35">
      <c r="A460" s="207" t="s">
        <v>1597</v>
      </c>
      <c r="B460" s="207" t="s">
        <v>1598</v>
      </c>
      <c r="C460" s="208">
        <v>1</v>
      </c>
    </row>
    <row r="461" spans="1:3" ht="15.5" x14ac:dyDescent="0.35">
      <c r="A461" s="207" t="s">
        <v>1599</v>
      </c>
      <c r="B461" s="207" t="s">
        <v>1600</v>
      </c>
      <c r="C461" s="208">
        <v>1</v>
      </c>
    </row>
    <row r="462" spans="1:3" ht="15.5" x14ac:dyDescent="0.35">
      <c r="A462" s="207" t="s">
        <v>1601</v>
      </c>
      <c r="B462" s="207" t="s">
        <v>1602</v>
      </c>
      <c r="C462" s="208">
        <v>1</v>
      </c>
    </row>
    <row r="463" spans="1:3" ht="15.5" x14ac:dyDescent="0.35">
      <c r="A463" s="207" t="s">
        <v>1603</v>
      </c>
      <c r="B463" s="207" t="s">
        <v>1604</v>
      </c>
      <c r="C463" s="208">
        <v>1</v>
      </c>
    </row>
    <row r="464" spans="1:3" ht="15.5" x14ac:dyDescent="0.35">
      <c r="A464" s="207" t="s">
        <v>1605</v>
      </c>
      <c r="B464" s="207" t="s">
        <v>1606</v>
      </c>
      <c r="C464" s="208">
        <v>1</v>
      </c>
    </row>
    <row r="465" spans="1:3" ht="15.5" x14ac:dyDescent="0.35">
      <c r="A465" s="207" t="s">
        <v>1607</v>
      </c>
      <c r="B465" s="207" t="s">
        <v>1608</v>
      </c>
      <c r="C465" s="208">
        <v>1</v>
      </c>
    </row>
    <row r="466" spans="1:3" ht="15.5" x14ac:dyDescent="0.35">
      <c r="A466" s="207" t="s">
        <v>1609</v>
      </c>
      <c r="B466" s="207" t="s">
        <v>1610</v>
      </c>
      <c r="C466" s="208">
        <v>1</v>
      </c>
    </row>
    <row r="467" spans="1:3" ht="15.5" x14ac:dyDescent="0.35">
      <c r="A467" s="207" t="s">
        <v>1611</v>
      </c>
      <c r="B467" s="207" t="s">
        <v>1612</v>
      </c>
      <c r="C467" s="208">
        <v>1</v>
      </c>
    </row>
    <row r="468" spans="1:3" ht="15.5" x14ac:dyDescent="0.35">
      <c r="A468" s="207" t="s">
        <v>1613</v>
      </c>
      <c r="B468" s="207" t="s">
        <v>1614</v>
      </c>
      <c r="C468" s="208">
        <v>1</v>
      </c>
    </row>
    <row r="469" spans="1:3" ht="15.5" x14ac:dyDescent="0.35">
      <c r="A469" s="207" t="s">
        <v>1615</v>
      </c>
      <c r="B469" s="207" t="s">
        <v>1616</v>
      </c>
      <c r="C469" s="208">
        <v>1</v>
      </c>
    </row>
    <row r="470" spans="1:3" ht="15.5" x14ac:dyDescent="0.35">
      <c r="A470" s="207" t="s">
        <v>1617</v>
      </c>
      <c r="B470" s="207" t="s">
        <v>1618</v>
      </c>
      <c r="C470" s="208">
        <v>1</v>
      </c>
    </row>
    <row r="471" spans="1:3" ht="15.5" x14ac:dyDescent="0.35">
      <c r="A471" s="207" t="s">
        <v>1619</v>
      </c>
      <c r="B471" s="207" t="s">
        <v>1620</v>
      </c>
      <c r="C471" s="208">
        <v>1</v>
      </c>
    </row>
    <row r="472" spans="1:3" ht="15.5" x14ac:dyDescent="0.35">
      <c r="A472" s="207" t="s">
        <v>1621</v>
      </c>
      <c r="B472" s="207" t="s">
        <v>1622</v>
      </c>
      <c r="C472" s="208">
        <v>1</v>
      </c>
    </row>
    <row r="473" spans="1:3" ht="15.5" x14ac:dyDescent="0.35">
      <c r="A473" s="207" t="s">
        <v>1623</v>
      </c>
      <c r="B473" s="207" t="s">
        <v>1624</v>
      </c>
      <c r="C473" s="208">
        <v>1</v>
      </c>
    </row>
    <row r="474" spans="1:3" ht="15.5" x14ac:dyDescent="0.35">
      <c r="A474" s="207" t="s">
        <v>1625</v>
      </c>
      <c r="B474" s="207" t="s">
        <v>1626</v>
      </c>
      <c r="C474" s="208">
        <v>1</v>
      </c>
    </row>
    <row r="475" spans="1:3" ht="15.5" x14ac:dyDescent="0.35">
      <c r="A475" s="207" t="s">
        <v>1627</v>
      </c>
      <c r="B475" s="207" t="s">
        <v>1628</v>
      </c>
      <c r="C475" s="208">
        <v>5</v>
      </c>
    </row>
    <row r="476" spans="1:3" ht="15.5" x14ac:dyDescent="0.35">
      <c r="A476" s="207" t="s">
        <v>1629</v>
      </c>
      <c r="B476" s="207" t="s">
        <v>1630</v>
      </c>
      <c r="C476" s="208">
        <v>4</v>
      </c>
    </row>
    <row r="477" spans="1:3" ht="15.5" x14ac:dyDescent="0.35">
      <c r="A477" s="207" t="s">
        <v>1631</v>
      </c>
      <c r="B477" s="207" t="s">
        <v>1632</v>
      </c>
      <c r="C477" s="208">
        <v>1</v>
      </c>
    </row>
    <row r="478" spans="1:3" ht="15.5" x14ac:dyDescent="0.35">
      <c r="A478" s="207" t="s">
        <v>1633</v>
      </c>
      <c r="B478" s="207" t="s">
        <v>1634</v>
      </c>
      <c r="C478" s="208">
        <v>1</v>
      </c>
    </row>
    <row r="479" spans="1:3" ht="15.5" x14ac:dyDescent="0.35">
      <c r="A479" s="207" t="s">
        <v>1635</v>
      </c>
      <c r="B479" s="207" t="s">
        <v>1636</v>
      </c>
      <c r="C479" s="208">
        <v>1</v>
      </c>
    </row>
    <row r="480" spans="1:3" ht="15.5" x14ac:dyDescent="0.35">
      <c r="A480" s="207" t="s">
        <v>1637</v>
      </c>
      <c r="B480" s="207" t="s">
        <v>1638</v>
      </c>
      <c r="C480" s="208">
        <v>1</v>
      </c>
    </row>
    <row r="481" spans="1:3" ht="15.5" x14ac:dyDescent="0.35">
      <c r="A481" s="207" t="s">
        <v>1639</v>
      </c>
      <c r="B481" s="207" t="s">
        <v>1640</v>
      </c>
      <c r="C481" s="208">
        <v>1</v>
      </c>
    </row>
    <row r="482" spans="1:3" ht="15.5" x14ac:dyDescent="0.35">
      <c r="A482" s="207" t="s">
        <v>1641</v>
      </c>
      <c r="B482" s="207" t="s">
        <v>1642</v>
      </c>
      <c r="C482" s="208">
        <v>1</v>
      </c>
    </row>
    <row r="483" spans="1:3" ht="15.5" x14ac:dyDescent="0.35">
      <c r="A483" s="207" t="s">
        <v>1643</v>
      </c>
      <c r="B483" s="207" t="s">
        <v>1644</v>
      </c>
      <c r="C483" s="208">
        <v>1</v>
      </c>
    </row>
    <row r="484" spans="1:3" ht="15.5" x14ac:dyDescent="0.35">
      <c r="A484" s="207" t="s">
        <v>1645</v>
      </c>
      <c r="B484" s="207" t="s">
        <v>1646</v>
      </c>
      <c r="C484" s="208">
        <v>1</v>
      </c>
    </row>
    <row r="485" spans="1:3" ht="15.5" x14ac:dyDescent="0.35">
      <c r="A485" s="207" t="s">
        <v>1647</v>
      </c>
      <c r="B485" s="207" t="s">
        <v>1648</v>
      </c>
      <c r="C485" s="208">
        <v>1</v>
      </c>
    </row>
    <row r="486" spans="1:3" ht="15.5" x14ac:dyDescent="0.35">
      <c r="A486" s="207" t="s">
        <v>1649</v>
      </c>
      <c r="B486" s="207" t="s">
        <v>1650</v>
      </c>
      <c r="C486" s="208">
        <v>1</v>
      </c>
    </row>
    <row r="487" spans="1:3" ht="15.5" x14ac:dyDescent="0.35">
      <c r="A487" s="207" t="s">
        <v>1651</v>
      </c>
      <c r="B487" s="207" t="s">
        <v>1652</v>
      </c>
      <c r="C487" s="208">
        <v>1</v>
      </c>
    </row>
    <row r="488" spans="1:3" ht="15.5" x14ac:dyDescent="0.35">
      <c r="A488" s="207" t="s">
        <v>1653</v>
      </c>
      <c r="B488" s="207" t="s">
        <v>1654</v>
      </c>
      <c r="C488" s="208">
        <v>1</v>
      </c>
    </row>
    <row r="489" spans="1:3" ht="15.5" x14ac:dyDescent="0.35">
      <c r="A489" s="207" t="s">
        <v>1655</v>
      </c>
      <c r="B489" s="207" t="s">
        <v>1656</v>
      </c>
      <c r="C489" s="208">
        <v>1</v>
      </c>
    </row>
    <row r="490" spans="1:3" ht="15.5" x14ac:dyDescent="0.35">
      <c r="A490" s="207" t="s">
        <v>1657</v>
      </c>
      <c r="B490" s="207" t="s">
        <v>1658</v>
      </c>
      <c r="C490" s="208">
        <v>8</v>
      </c>
    </row>
    <row r="491" spans="1:3" ht="15.5" x14ac:dyDescent="0.35">
      <c r="A491" s="207" t="s">
        <v>1659</v>
      </c>
      <c r="B491" s="207" t="s">
        <v>1660</v>
      </c>
      <c r="C491" s="208">
        <v>1</v>
      </c>
    </row>
    <row r="492" spans="1:3" ht="15.5" x14ac:dyDescent="0.35">
      <c r="A492" s="207" t="s">
        <v>1661</v>
      </c>
      <c r="B492" s="207" t="s">
        <v>1662</v>
      </c>
      <c r="C492" s="208">
        <v>1</v>
      </c>
    </row>
    <row r="493" spans="1:3" ht="15.5" x14ac:dyDescent="0.35">
      <c r="A493" s="207" t="s">
        <v>1663</v>
      </c>
      <c r="B493" s="207" t="s">
        <v>1664</v>
      </c>
      <c r="C493" s="208">
        <v>1</v>
      </c>
    </row>
    <row r="494" spans="1:3" ht="15.5" x14ac:dyDescent="0.35">
      <c r="A494" s="207" t="s">
        <v>1665</v>
      </c>
      <c r="B494" s="207" t="s">
        <v>1666</v>
      </c>
      <c r="C494" s="208">
        <v>1</v>
      </c>
    </row>
    <row r="495" spans="1:3" ht="15.5" x14ac:dyDescent="0.35">
      <c r="A495" s="207" t="s">
        <v>1667</v>
      </c>
      <c r="B495" s="207" t="s">
        <v>1668</v>
      </c>
      <c r="C495" s="208">
        <v>1</v>
      </c>
    </row>
    <row r="496" spans="1:3" ht="15.5" x14ac:dyDescent="0.35">
      <c r="A496" s="207" t="s">
        <v>1669</v>
      </c>
      <c r="B496" s="207" t="s">
        <v>1670</v>
      </c>
      <c r="C496" s="208">
        <v>1</v>
      </c>
    </row>
    <row r="497" spans="1:3" ht="15.5" x14ac:dyDescent="0.35">
      <c r="A497" s="207" t="s">
        <v>1671</v>
      </c>
      <c r="B497" s="207" t="s">
        <v>1672</v>
      </c>
      <c r="C497" s="208">
        <v>1</v>
      </c>
    </row>
    <row r="498" spans="1:3" ht="15.5" x14ac:dyDescent="0.35">
      <c r="A498" s="207" t="s">
        <v>1673</v>
      </c>
      <c r="B498" s="207" t="s">
        <v>1674</v>
      </c>
      <c r="C498" s="208">
        <v>1</v>
      </c>
    </row>
    <row r="499" spans="1:3" ht="15.5" x14ac:dyDescent="0.35">
      <c r="A499" s="207" t="s">
        <v>1675</v>
      </c>
      <c r="B499" s="207" t="s">
        <v>1676</v>
      </c>
      <c r="C499" s="208">
        <v>1</v>
      </c>
    </row>
    <row r="500" spans="1:3" ht="15.5" x14ac:dyDescent="0.35">
      <c r="A500" s="207" t="s">
        <v>1677</v>
      </c>
      <c r="B500" s="207" t="s">
        <v>1678</v>
      </c>
      <c r="C500" s="208">
        <v>1</v>
      </c>
    </row>
    <row r="501" spans="1:3" ht="15.5" x14ac:dyDescent="0.35">
      <c r="A501" s="207" t="s">
        <v>1679</v>
      </c>
      <c r="B501" s="207" t="s">
        <v>1680</v>
      </c>
      <c r="C501" s="208">
        <v>1</v>
      </c>
    </row>
    <row r="502" spans="1:3" ht="15.5" x14ac:dyDescent="0.35">
      <c r="A502" s="207" t="s">
        <v>1681</v>
      </c>
      <c r="B502" s="207" t="s">
        <v>1682</v>
      </c>
      <c r="C502" s="208">
        <v>1</v>
      </c>
    </row>
    <row r="503" spans="1:3" ht="15.5" x14ac:dyDescent="0.35">
      <c r="A503" s="207" t="s">
        <v>1683</v>
      </c>
      <c r="B503" s="207" t="s">
        <v>1684</v>
      </c>
      <c r="C503" s="208">
        <v>1</v>
      </c>
    </row>
    <row r="504" spans="1:3" ht="15.5" x14ac:dyDescent="0.35">
      <c r="A504" s="207" t="s">
        <v>1685</v>
      </c>
      <c r="B504" s="207" t="s">
        <v>1686</v>
      </c>
      <c r="C504" s="208">
        <v>1</v>
      </c>
    </row>
    <row r="505" spans="1:3" ht="15.5" x14ac:dyDescent="0.35">
      <c r="A505" s="207" t="s">
        <v>1687</v>
      </c>
      <c r="B505" s="207" t="s">
        <v>1688</v>
      </c>
      <c r="C505" s="208">
        <v>1</v>
      </c>
    </row>
    <row r="506" spans="1:3" ht="15.5" x14ac:dyDescent="0.35">
      <c r="A506" s="207" t="s">
        <v>1689</v>
      </c>
      <c r="B506" s="207" t="s">
        <v>1690</v>
      </c>
      <c r="C506" s="208">
        <v>1</v>
      </c>
    </row>
    <row r="507" spans="1:3" ht="15.5" x14ac:dyDescent="0.35">
      <c r="A507" s="207" t="s">
        <v>1691</v>
      </c>
      <c r="B507" s="207" t="s">
        <v>1692</v>
      </c>
      <c r="C507" s="208">
        <v>1</v>
      </c>
    </row>
    <row r="508" spans="1:3" ht="15.5" x14ac:dyDescent="0.35">
      <c r="A508" s="207" t="s">
        <v>1693</v>
      </c>
      <c r="B508" s="207" t="s">
        <v>1694</v>
      </c>
      <c r="C508" s="208">
        <v>1</v>
      </c>
    </row>
    <row r="509" spans="1:3" ht="15.5" x14ac:dyDescent="0.35">
      <c r="A509" s="207" t="s">
        <v>1695</v>
      </c>
      <c r="B509" s="207" t="s">
        <v>1696</v>
      </c>
      <c r="C509" s="208">
        <v>1</v>
      </c>
    </row>
    <row r="510" spans="1:3" ht="15.5" x14ac:dyDescent="0.35">
      <c r="A510" s="207" t="s">
        <v>1697</v>
      </c>
      <c r="B510" s="207" t="s">
        <v>1698</v>
      </c>
      <c r="C510" s="208">
        <v>1</v>
      </c>
    </row>
    <row r="511" spans="1:3" ht="15.5" x14ac:dyDescent="0.35">
      <c r="A511" s="207" t="s">
        <v>1699</v>
      </c>
      <c r="B511" s="207" t="s">
        <v>1700</v>
      </c>
      <c r="C511" s="208">
        <v>1</v>
      </c>
    </row>
    <row r="512" spans="1:3" ht="15.5" x14ac:dyDescent="0.35">
      <c r="A512" s="207" t="s">
        <v>1701</v>
      </c>
      <c r="B512" s="207" t="s">
        <v>1702</v>
      </c>
      <c r="C512" s="208">
        <v>1</v>
      </c>
    </row>
    <row r="513" spans="1:3" ht="15.5" x14ac:dyDescent="0.35">
      <c r="A513" s="207" t="s">
        <v>1703</v>
      </c>
      <c r="B513" s="207" t="s">
        <v>1704</v>
      </c>
      <c r="C513" s="208">
        <v>1</v>
      </c>
    </row>
    <row r="514" spans="1:3" ht="15.5" x14ac:dyDescent="0.35">
      <c r="A514" s="207" t="s">
        <v>1705</v>
      </c>
      <c r="B514" s="207" t="s">
        <v>1706</v>
      </c>
      <c r="C514" s="208">
        <v>1</v>
      </c>
    </row>
    <row r="515" spans="1:3" ht="15.5" x14ac:dyDescent="0.35">
      <c r="A515" s="207" t="s">
        <v>1707</v>
      </c>
      <c r="B515" s="207" t="s">
        <v>1708</v>
      </c>
      <c r="C515" s="208">
        <v>1</v>
      </c>
    </row>
    <row r="516" spans="1:3" ht="15.5" x14ac:dyDescent="0.35">
      <c r="A516" s="207" t="s">
        <v>1709</v>
      </c>
      <c r="B516" s="207" t="s">
        <v>1710</v>
      </c>
      <c r="C516" s="208">
        <v>1</v>
      </c>
    </row>
    <row r="517" spans="1:3" ht="15.5" x14ac:dyDescent="0.35">
      <c r="A517" s="207" t="s">
        <v>1711</v>
      </c>
      <c r="B517" s="207" t="s">
        <v>1712</v>
      </c>
      <c r="C517" s="208">
        <v>1</v>
      </c>
    </row>
    <row r="518" spans="1:3" ht="15.5" x14ac:dyDescent="0.35">
      <c r="A518" s="207" t="s">
        <v>1713</v>
      </c>
      <c r="B518" s="207" t="s">
        <v>1714</v>
      </c>
      <c r="C518" s="208">
        <v>1</v>
      </c>
    </row>
    <row r="519" spans="1:3" ht="15.5" x14ac:dyDescent="0.35">
      <c r="A519" s="207" t="s">
        <v>1715</v>
      </c>
      <c r="B519" s="207" t="s">
        <v>1716</v>
      </c>
      <c r="C519" s="208">
        <v>1</v>
      </c>
    </row>
    <row r="520" spans="1:3" ht="15.5" x14ac:dyDescent="0.35">
      <c r="A520" s="207" t="s">
        <v>1717</v>
      </c>
      <c r="B520" s="207" t="s">
        <v>1718</v>
      </c>
      <c r="C520" s="208">
        <v>1</v>
      </c>
    </row>
    <row r="521" spans="1:3" ht="15.5" x14ac:dyDescent="0.35">
      <c r="A521" s="207" t="s">
        <v>1719</v>
      </c>
      <c r="B521" s="207" t="s">
        <v>1720</v>
      </c>
      <c r="C521" s="208">
        <v>1</v>
      </c>
    </row>
    <row r="522" spans="1:3" ht="15.5" x14ac:dyDescent="0.35">
      <c r="A522" s="207" t="s">
        <v>1721</v>
      </c>
      <c r="B522" s="207" t="s">
        <v>1722</v>
      </c>
      <c r="C522" s="208">
        <v>1</v>
      </c>
    </row>
    <row r="523" spans="1:3" ht="15.5" x14ac:dyDescent="0.35">
      <c r="A523" s="207" t="s">
        <v>1723</v>
      </c>
      <c r="B523" s="207" t="s">
        <v>1724</v>
      </c>
      <c r="C523" s="208">
        <v>1</v>
      </c>
    </row>
    <row r="524" spans="1:3" ht="15.5" x14ac:dyDescent="0.35">
      <c r="A524" s="207" t="s">
        <v>1725</v>
      </c>
      <c r="B524" s="207" t="s">
        <v>1726</v>
      </c>
      <c r="C524" s="208">
        <v>1</v>
      </c>
    </row>
    <row r="525" spans="1:3" ht="15.5" x14ac:dyDescent="0.35">
      <c r="A525" s="207" t="s">
        <v>1727</v>
      </c>
      <c r="B525" s="207" t="s">
        <v>1728</v>
      </c>
      <c r="C525" s="208">
        <v>1</v>
      </c>
    </row>
    <row r="526" spans="1:3" ht="15.5" x14ac:dyDescent="0.35">
      <c r="A526" s="207" t="s">
        <v>1729</v>
      </c>
      <c r="B526" s="207" t="s">
        <v>1730</v>
      </c>
      <c r="C526" s="208">
        <v>1</v>
      </c>
    </row>
    <row r="527" spans="1:3" ht="15.5" x14ac:dyDescent="0.35">
      <c r="A527" s="207" t="s">
        <v>1731</v>
      </c>
      <c r="B527" s="207" t="s">
        <v>1732</v>
      </c>
      <c r="C527" s="208">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99586A-3261-4B6A-9222-DC435C37B0CC}">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BE4DD13D-40AE-4054-AD96-D48A3DFBB912}">
  <ds:schemaRefs>
    <ds:schemaRef ds:uri="http://schemas.microsoft.com/sharepoint/v3/contenttype/forms"/>
  </ds:schemaRefs>
</ds:datastoreItem>
</file>

<file path=customXml/itemProps3.xml><?xml version="1.0" encoding="utf-8"?>
<ds:datastoreItem xmlns:ds="http://schemas.openxmlformats.org/officeDocument/2006/customXml" ds:itemID="{197553B0-CB5D-4A6A-8EB7-573CAF2075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Dashboard</vt:lpstr>
      <vt:lpstr>Results</vt:lpstr>
      <vt:lpstr>Instructions</vt:lpstr>
      <vt:lpstr>Test Cases</vt:lpstr>
      <vt:lpstr>Change Log</vt:lpstr>
      <vt:lpstr>Issue Code Table</vt:lpstr>
      <vt:lpstr>Info</vt:lpstr>
      <vt:lpstr>N_A</vt:lpstr>
      <vt:lpstr>Pass</vt:lpstr>
      <vt:lpstr>'Change Log'!Print_Area</vt:lpstr>
      <vt:lpstr>Dashboard!Print_Area</vt:lpstr>
      <vt:lpstr>Instructions!Print_Area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Taylor Jared V</cp:lastModifiedBy>
  <cp:revision/>
  <dcterms:created xsi:type="dcterms:W3CDTF">2012-09-21T14:43:24Z</dcterms:created>
  <dcterms:modified xsi:type="dcterms:W3CDTF">2022-09-20T14:49:33Z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ies>
</file>