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cuments\"/>
    </mc:Choice>
  </mc:AlternateContent>
  <xr:revisionPtr revIDLastSave="0" documentId="8_{29ACE3F3-6FB4-43B4-8ACF-8962E7E29A0E}" xr6:coauthVersionLast="47" xr6:coauthVersionMax="47" xr10:uidLastSave="{00000000-0000-0000-0000-000000000000}"/>
  <bookViews>
    <workbookView xWindow="-110" yWindow="-110" windowWidth="19420" windowHeight="10420" tabRatio="726" activeTab="3"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Cases'!$A$2:$AA$103</definedName>
    <definedName name="Info">'Test Cases'!$J$3</definedName>
    <definedName name="N_A">'Test Cases'!$J$3</definedName>
    <definedName name="Pass">'Test Cases'!$I$81:$I$84</definedName>
    <definedName name="_xlnm.Print_Area" localSheetId="4">'Change Log'!$A$1:$D$15</definedName>
    <definedName name="_xlnm.Print_Area" localSheetId="0">Dashboard!$A$1:$C$45</definedName>
    <definedName name="_xlnm.Print_Area" localSheetId="2">Instructions!$A$1:$N$39</definedName>
    <definedName name="_xlnm.Print_Area" localSheetId="5">'New Release Changes'!$A$1:$D$3</definedName>
    <definedName name="_xlnm.Print_Area" localSheetId="1">Results!$A$1:$O$23</definedName>
    <definedName name="_xlnm.Print_Area" localSheetId="3">'Test Cases'!$A$1:$L$80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3" i="4"/>
  <c r="B12" i="8"/>
  <c r="C12" i="8"/>
  <c r="D12" i="8"/>
  <c r="E12" i="8"/>
  <c r="M12" i="8"/>
  <c r="O12" i="8"/>
  <c r="B27" i="8"/>
  <c r="B29" i="8"/>
  <c r="E23" i="8" l="1"/>
  <c r="E17" i="8"/>
  <c r="C23" i="8"/>
  <c r="E22" i="8"/>
  <c r="E21" i="8"/>
  <c r="E20" i="8"/>
  <c r="E19" i="8"/>
  <c r="E18" i="8"/>
  <c r="D17" i="8"/>
  <c r="I17" i="8" s="1"/>
  <c r="C22" i="8"/>
  <c r="C21" i="8"/>
  <c r="C20" i="8"/>
  <c r="C19" i="8"/>
  <c r="C18" i="8"/>
  <c r="C17" i="8"/>
  <c r="D23" i="8"/>
  <c r="I23" i="8" s="1"/>
  <c r="D22" i="8"/>
  <c r="I22" i="8" s="1"/>
  <c r="D21" i="8"/>
  <c r="I21" i="8" s="1"/>
  <c r="D20" i="8"/>
  <c r="I20" i="8" s="1"/>
  <c r="D19" i="8"/>
  <c r="I19" i="8" s="1"/>
  <c r="D18" i="8"/>
  <c r="I18" i="8" s="1"/>
  <c r="N12" i="8"/>
  <c r="A27" i="8" s="1"/>
  <c r="F12" i="8"/>
  <c r="D16" i="8"/>
  <c r="I16" i="8" s="1"/>
  <c r="A29" i="8"/>
  <c r="E16" i="8"/>
  <c r="F17" i="8"/>
  <c r="F21" i="8"/>
  <c r="F19" i="8"/>
  <c r="C16" i="8"/>
  <c r="F16" i="8"/>
  <c r="F22" i="8"/>
  <c r="F20" i="8"/>
  <c r="F23" i="8"/>
  <c r="F18" i="8"/>
  <c r="H23" i="8" l="1"/>
  <c r="H19" i="8"/>
  <c r="H21" i="8"/>
  <c r="H18" i="8"/>
  <c r="H22" i="8"/>
  <c r="H17" i="8"/>
  <c r="H16" i="8"/>
  <c r="H20" i="8"/>
  <c r="D24" i="8" l="1"/>
  <c r="G12" i="8" s="1"/>
</calcChain>
</file>

<file path=xl/sharedStrings.xml><?xml version="1.0" encoding="utf-8"?>
<sst xmlns="http://schemas.openxmlformats.org/spreadsheetml/2006/main" count="2424" uniqueCount="1799">
  <si>
    <t>Internal Revenue Service</t>
  </si>
  <si>
    <t>Office of Safeguards</t>
  </si>
  <si>
    <t xml:space="preserve"> ▪ SCSEM Subject: RACF</t>
  </si>
  <si>
    <t xml:space="preserve"> ▪ SCSEM Version: 3.5</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</si>
  <si>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</si>
  <si>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</si>
  <si>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</si>
  <si>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</si>
  <si>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</si>
  <si>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</si>
  <si>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</si>
  <si>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</si>
  <si>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</si>
  <si>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</si>
  <si>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</si>
  <si>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</si>
  <si>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</si>
  <si>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</si>
  <si>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</si>
  <si>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</si>
  <si>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</si>
  <si>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</si>
  <si>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</si>
  <si>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</si>
  <si>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</si>
  <si>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</si>
  <si>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</si>
  <si>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</si>
  <si>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</si>
  <si>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</si>
  <si>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</si>
  <si>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</si>
  <si>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</si>
  <si>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</si>
  <si>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</si>
  <si>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</si>
  <si>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</si>
  <si>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</si>
  <si>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</si>
  <si>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</si>
  <si>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</si>
  <si>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</si>
  <si>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</si>
  <si>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</si>
  <si>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</si>
  <si>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</si>
  <si>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</si>
  <si>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</si>
  <si>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</si>
  <si>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</si>
  <si>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</si>
  <si>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</si>
  <si>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</si>
  <si>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</si>
  <si>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</si>
  <si>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</si>
  <si>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</si>
  <si>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</si>
  <si>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</si>
  <si>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</si>
  <si>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</si>
  <si>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</si>
  <si>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</si>
  <si>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</si>
  <si>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</si>
  <si>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</si>
  <si>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</si>
  <si>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 RACF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</si>
  <si>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</si>
  <si>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</si>
  <si>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</si>
  <si>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</si>
  <si>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</si>
  <si>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</si>
  <si>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DISA STIG for RACF</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</si>
  <si>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</si>
  <si>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</si>
  <si>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</si>
  <si>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</si>
  <si>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</si>
  <si>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</si>
  <si>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</si>
  <si>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</si>
  <si>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</si>
  <si>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</si>
  <si>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</si>
  <si>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</si>
  <si>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</si>
  <si>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</si>
  <si>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</si>
  <si>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</si>
  <si>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</si>
  <si>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</si>
  <si>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</si>
  <si>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</si>
  <si>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</si>
  <si>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</si>
  <si>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</si>
  <si>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</si>
  <si>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</si>
  <si>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</si>
  <si>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</si>
  <si>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</si>
  <si>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</si>
  <si>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</si>
  <si>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</si>
  <si>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</si>
  <si>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</si>
  <si>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</si>
  <si>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</si>
  <si>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</si>
  <si>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</si>
  <si>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</si>
  <si>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</si>
  <si>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</si>
  <si>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</si>
  <si>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</si>
  <si>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</si>
  <si>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Objective</t>
  </si>
  <si>
    <t>Test Procedures</t>
  </si>
  <si>
    <t>Expected Results</t>
  </si>
  <si>
    <t>Actual Results</t>
  </si>
  <si>
    <t>Status</t>
  </si>
  <si>
    <t>Notes/Evidence</t>
  </si>
  <si>
    <t>Reference</t>
  </si>
  <si>
    <t>Criticality</t>
  </si>
  <si>
    <t>Issue Code</t>
  </si>
  <si>
    <r>
      <t xml:space="preserve">Issue Code Mapping (Select </t>
    </r>
    <r>
      <rPr>
        <b/>
        <u/>
        <sz val="10"/>
        <rFont val="Arial"/>
        <family val="2"/>
      </rPr>
      <t>one</t>
    </r>
    <r>
      <rPr>
        <b/>
        <sz val="10"/>
        <rFont val="Arial"/>
        <family val="2"/>
      </rPr>
      <t xml:space="preserve"> to enter in column N)</t>
    </r>
  </si>
  <si>
    <t>Risk Rating (Do Not Edit)</t>
  </si>
  <si>
    <t>RACF-01</t>
  </si>
  <si>
    <t>SA-22</t>
  </si>
  <si>
    <t>Unsupported System Components</t>
  </si>
  <si>
    <t>Interview
Examine</t>
  </si>
  <si>
    <t>DSMON</t>
  </si>
  <si>
    <t>Verify that the implemented release of the z/OS operating system is supported by the vendor.</t>
  </si>
  <si>
    <t>Confer with the systems programmer and check the DSMON report Operating System Level listed at the top of the report to verify the z/OS operating system version in use is currently supported by IBM.  Check the following IBM web site for product lifecycle information:
https://www.ibm.com/support/pages/release-life-cycle</t>
  </si>
  <si>
    <t>The z/OS operating system version is supported by the vendor.</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</si>
  <si>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</si>
  <si>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</si>
  <si>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</si>
  <si>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RACF-02</t>
  </si>
  <si>
    <t>Verify that the implemented release of the RACF security product is supported by the vendor.</t>
  </si>
  <si>
    <t>1. Confer with the Systems Programmer and review the DSMON report to verify the RACF version; check the Operating System Level listed at the top of the report.  
and verify the RACF version, that it is supported by the vendor  Check the following IBM web site for product lifecycle information:
http://www-01.ibm.com/software/support/lifecycle/index_a_z.html</t>
  </si>
  <si>
    <t>The RACF security product version is supported by the vendor.</t>
  </si>
  <si>
    <t>HSA10
HSA11</t>
  </si>
  <si>
    <t>HSA10: The internally hosted software's major release is no longer supported by the vendor
HSA11: The internally hosted software's minor release is no longer supported by the vendor</t>
  </si>
  <si>
    <t>RACF-03</t>
  </si>
  <si>
    <t>AC-11</t>
  </si>
  <si>
    <t>Device Lock</t>
  </si>
  <si>
    <t>The information system prevents further access to the system by initiating a session lock after 15 minutes of inactivity, and the session lock remains in effect until the user reestablishes access using appropriate identification and authentication procedures.</t>
  </si>
  <si>
    <t>Confer with the Information Assurance Manager (IAM) and System Administrator (SA). Verify that interactive sessions (TSO, TPX, etc.) are locked after a period of inactivity in accordance with IRS publication 1075 guidelines. The inactivity time should be 15 minutes or less in the JWT parameter.</t>
  </si>
  <si>
    <t>Interactive sessions are locked after 15 minutes of inactivity.</t>
  </si>
  <si>
    <t>Moderate</t>
  </si>
  <si>
    <t>HAC2</t>
  </si>
  <si>
    <t>HAC2: User sessions do not lock after the Publication 1075 required timeframe</t>
  </si>
  <si>
    <t>RACF-04</t>
  </si>
  <si>
    <t>AC-2</t>
  </si>
  <si>
    <t>Account Management</t>
  </si>
  <si>
    <t>The vendor-supplied account (IBMUSER) has been revoked after successful installation of RACF security.</t>
  </si>
  <si>
    <t>Confer with the Information Assurance Manager (IAM) and the RACF Security Administrator.  Review the DSMON "Selected User Attribute Report"; verify IBMUSER is revoked.</t>
  </si>
  <si>
    <t>IBMUSER is revoked.</t>
  </si>
  <si>
    <t>HAC27</t>
  </si>
  <si>
    <t>HAC27: Default accounts have not been disabled or renamed</t>
  </si>
  <si>
    <t>RACF-05</t>
  </si>
  <si>
    <t>Interview</t>
  </si>
  <si>
    <t>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within a 120 time period; and (vi) reviewing user accounts periodically.</t>
  </si>
  <si>
    <t>Confer with the Information Assurance Manager (IAM) to determine the site policy and procedures for issuing, managing, reviewing, and deactivating user accounts.
Note:  Agency-specific input may be required if user and dataset administration is delegated to the agency.</t>
  </si>
  <si>
    <t>The site implements account management procedures to issue, manage, review, and deactivate user accounts.</t>
  </si>
  <si>
    <t>4/11/14: Updated.
Note:  Agency-specific input may be required if user and dataset administration is delegated to the agency.</t>
  </si>
  <si>
    <t>Significant</t>
  </si>
  <si>
    <t>HAC37</t>
  </si>
  <si>
    <t>HAC37: Account management procedures are not implemented</t>
  </si>
  <si>
    <t>RACF-06</t>
  </si>
  <si>
    <t>AC-3</t>
  </si>
  <si>
    <t>Access Enforcement</t>
  </si>
  <si>
    <t>Examine</t>
  </si>
  <si>
    <t>SETROPTS</t>
  </si>
  <si>
    <t>Real Data Set Names option is active.</t>
  </si>
  <si>
    <t>Review the SETROPTS list and verify that the Real Data Set Names option is in effect</t>
  </si>
  <si>
    <t>Real Data Set Names option is in effect</t>
  </si>
  <si>
    <t>HCM39</t>
  </si>
  <si>
    <t xml:space="preserve">HCM39: RACF security settings are not properly configured </t>
  </si>
  <si>
    <t>RACF-07</t>
  </si>
  <si>
    <t xml:space="preserve">The RACF Exits Report (RACEXT) should state either "No RACF EXITS ARE ACTIVE," or list the RACF exits active on the system. If RACF exits exist on the system they must be reviewed and verified for authorized changes.  </t>
  </si>
  <si>
    <t xml:space="preserve">Consult with the system administrator that the DSMON RACF Exits Report states "No RACF EXITS ARE ACTIVE," or lists all RACF exits active on a system. If RACF exits are active on the system, check the module length, if changes are noted confirm the exits have been reviewed, verified and documented for authorized changes. </t>
  </si>
  <si>
    <t>If the DSMON Exits Report states "No RACF EXITS ARE ACTIVE," there is no finding. If there are active RACF exits listed on the DSMON report, review the RACF exit(s) with either the RACF administrator or system programmer to check the module length and compare it the member that contains the  RACF exit(s), to ensure the module length has not changed since first installed. If the module length is different ask the administrator to show you the respective member that contains the commented out section documenting the change, showing the RACF exit(s) has been reviewed, verified and documented for authorized changes. If there are no comments to this effect, this will be a finding.</t>
  </si>
  <si>
    <t>HCM23</t>
  </si>
  <si>
    <t>HCM23: System is not monitored for changes from baseline</t>
  </si>
  <si>
    <t>RACF-08</t>
  </si>
  <si>
    <t xml:space="preserve">SYS1 is the highest level (Level 1) group for any RACF implementation.  </t>
  </si>
  <si>
    <t>Review the DSMON RACF Group Tree Report and verify: (1) SYS1 is the Level 1 Group of the tree hierarchy; and (2) IBMUSER owns the SYS1 group.</t>
  </si>
  <si>
    <t xml:space="preserve"> (1) SYS1 is the Level 1 Group of the tree hierarchy; and (2) IBMUSER owns the SYS1 group.</t>
  </si>
  <si>
    <t>HAC11</t>
  </si>
  <si>
    <t>HAC11: User access was not established with concept of least privilege</t>
  </si>
  <si>
    <t>RACF-09</t>
  </si>
  <si>
    <t xml:space="preserve">IBMUSER owns SYS1.   </t>
  </si>
  <si>
    <t>Review the DSMON RACF Group Tree Report and ensure no USERID is the owner of a group, except IBMUSER -- who owns SYS1.</t>
  </si>
  <si>
    <t xml:space="preserve">No USERID is the owner of a group, except IBMUSER </t>
  </si>
  <si>
    <t>RACF-10</t>
  </si>
  <si>
    <t xml:space="preserve">The SECURITY (Level 2) group is directly subordinate to SYS1.  </t>
  </si>
  <si>
    <t xml:space="preserve">Review the DSMON RACF Group Tree Report and verify that the SECURITY (Level 2) group is owned by SYS1.  </t>
  </si>
  <si>
    <t>The SECURITY (Level 2) group is owned by SYS1</t>
  </si>
  <si>
    <t>RACF-11</t>
  </si>
  <si>
    <t xml:space="preserve">CATALOGUED DATA SETS ONLY is not in effect.     </t>
  </si>
  <si>
    <t>Review the SETROPTS list to verify the CATALOGUED DATA SETS ONLY option is disabled.</t>
  </si>
  <si>
    <t>CATALOGUED DATA SETS ONLY IS NOT IN EFFECT.</t>
  </si>
  <si>
    <t>HCM10</t>
  </si>
  <si>
    <t>HCM10: System has unneeded functionality installed</t>
  </si>
  <si>
    <t>RACF-12</t>
  </si>
  <si>
    <t>ENHANCED GENERIC NAMING is enabled.</t>
  </si>
  <si>
    <t>Review the SETROPTS list configuration for ENHANCED GENERIC NAMING.</t>
  </si>
  <si>
    <t>ENHANCED GENERIC NAMING IS IN EFFECT</t>
  </si>
  <si>
    <t>RACF-13</t>
  </si>
  <si>
    <t>PROTECT-ALL FAIL mode option is active.</t>
  </si>
  <si>
    <t>Review the SETROPTS list and verify Protect-All Fail security parameter is activated to ensure that datasets are RACF-protected.</t>
  </si>
  <si>
    <t>PROTECT-ALL IS ACTIVE, CURRENT OPTIONS:   PROTECT-ALL FAIL OPTION IS IN EFFECT</t>
  </si>
  <si>
    <t>RACF-14</t>
  </si>
  <si>
    <t>TAPE DATA SET PROTECTION is active.</t>
  </si>
  <si>
    <t>Review the SETROPTS list and verify the Tape Dataset Protection security parameter is activated to ensure that tape datasets are RACF-protected.</t>
  </si>
  <si>
    <t>TAPE DATA SET PROTECTION IS ACTIVE</t>
  </si>
  <si>
    <t>RACF-15</t>
  </si>
  <si>
    <t>The SETROPTS ATTRIBUTES operand is set to WHEN (PROGRAM).</t>
  </si>
  <si>
    <t>Review the SETROPTS list to ensure WHEN (PROGRAM) is active.
WHEN (PROGRAM) ensures RACF control is active for program load modules and program-accessed datasets through explicit profile definitions in the PROGRAM class.</t>
  </si>
  <si>
    <t xml:space="preserve">a. WHEN (PROGRAM) is active.
B. If the NOWHEN(PROGRAM) value is listed as one of the ATTRIBUTES, this is a FINDING.
NOTE: If no setting is found, the system-wide defaults will be used. 
</t>
  </si>
  <si>
    <t>RACF-16</t>
  </si>
  <si>
    <t>GENERIC PROFILE CLASSES is turned on for active classes.</t>
  </si>
  <si>
    <t>Obtain SETROPTS list and compare the entries of the Generic Profile Classes with the entries the Active Classes.</t>
  </si>
  <si>
    <t>At a minimum, generic profile classes should be turned on the following active resource classes: DATASET, TERMINAL, CICS Resources, TSOPROC, ACCTNUM, TSOAUTH, TAPEVOL, DASDVOL, JESSPOOL, JESSJOBS.</t>
  </si>
  <si>
    <t>RACF-17</t>
  </si>
  <si>
    <t>GENERIC COMMAND CLASSES is turned on for active classes.</t>
  </si>
  <si>
    <t>Obtain SETROPTS list and compare the entries of the Generic Command Classes with the entries the Active Classes.</t>
  </si>
  <si>
    <t>At a minimum, generic command classes should be turned on the following active resource classes: DATASET, TERMINAL, CICS Resources, TSOPROC, ACCTNUM, TSOAUTH, TAPEVOL, DASDVOL, JESSPOOL, JESSJOBS.</t>
  </si>
  <si>
    <t>RACF-18</t>
  </si>
  <si>
    <t>Primary and backup RACF data sets reside on separate volumes, and are unmovable.</t>
  </si>
  <si>
    <t>Consult with the computer operation manager regarding the location and data definition settings of the RACF primary and backup data sets.  Verify that the datasets reside on separate volumes, and that they are marked as unmovable (DSORG=PSU).</t>
  </si>
  <si>
    <t>The primary and backup RACF data sets reside on separate volumes, and are unmovable (DSORG=PSU).</t>
  </si>
  <si>
    <t>4/11/14: Updated Test Procedures.</t>
  </si>
  <si>
    <t>HCM22</t>
  </si>
  <si>
    <t>HCM22: Application code is not adequately separated from data sets</t>
  </si>
  <si>
    <t>RACF-19</t>
  </si>
  <si>
    <t>Tapes cannot be used until the tape management system expires the volume and all DSNs on the volume, or to a reasonable limit.</t>
  </si>
  <si>
    <t>Review the SETROPTS list and verify SECURITY RETENTION PERIOD IN EFFECT shows either 99999 DAYS, or "NEVER-EPIRES" (only applicable if this is not handled by a tape management such as CA-1)</t>
  </si>
  <si>
    <t>SECURITY RETENTION PERIOD IN EFFECT IS 99999 DAYS, or SETROPTS shows "NEVER-EXPIRES"</t>
  </si>
  <si>
    <t>HSI22</t>
  </si>
  <si>
    <t>HSI22: Data remanence is not properly handled</t>
  </si>
  <si>
    <t>RACF-20</t>
  </si>
  <si>
    <t>Access control procedures governing the use of RVARY commands are adequate.</t>
  </si>
  <si>
    <t>Verify written procedures are established and disseminated to ensure: (1) Use of RVARY commands are restricted to authorized personnel and approved by appropriate systems management personnel; (2) RVARY passwords are stored in a secure manner (sealed envelope in a safe, etc.), with access restricted to authorized personnel; (3) Passwords for RVARY commands are changed after each use; and (4) Monitoring is in place to detect and log the use of RVARY commands.</t>
  </si>
  <si>
    <t>(1) Use of RVARY commands are restricted to authorized personnel and approved by appropriate systems management personnel; (2) RVARY passwords are stored in a secure manner (sealed envelope in a safe, etc.), with access restricted to authorized personnel; (3) Passwords for RVARY commands are changed after each use; and (4) Monitoring is in place to detect and log the use of RVARY commands.
Note:  RVARY commands are used only rarely, and should be treated and managed in a manner similar to Fire call (Emergency-use) IDs.</t>
  </si>
  <si>
    <t>HAC49</t>
  </si>
  <si>
    <t>HAC49: Use of emergency userIDs is not properly controlled</t>
  </si>
  <si>
    <t>RACF-21</t>
  </si>
  <si>
    <t>JES-BATCHALLRACF option is active.</t>
  </si>
  <si>
    <t xml:space="preserve">Review SETROPTS list to verify the configuration for the Job Entry System (JES) remote access parameters: JES-BATCHALLRACF OPTION IS ACTIVE
(This option forces users to identify themselves to RACF)
</t>
  </si>
  <si>
    <t>JES-BATCHALLRACF OPTION IS ACTIVE</t>
  </si>
  <si>
    <t>HAC29</t>
  </si>
  <si>
    <t>HAC29: Access to system functionality without identification and authentication</t>
  </si>
  <si>
    <t>RACF-22</t>
  </si>
  <si>
    <t>JES-XBMALLRACF option is active.</t>
  </si>
  <si>
    <t xml:space="preserve">Review SETROPTS list to verify the configuration for the Job Entry System (JES) remote access parameters: JES-XBMALLRACF OPTION IS ACTIVE (This option is required if XBATCH is setup in JES).
</t>
  </si>
  <si>
    <t>JES-XBMALLRACF OPTION IS ACTIVE.</t>
  </si>
  <si>
    <t>RACF-23</t>
  </si>
  <si>
    <t>AC-4</t>
  </si>
  <si>
    <t>Information Flow Enforcement</t>
  </si>
  <si>
    <t>Interview
Test</t>
  </si>
  <si>
    <t>FTI Data Flow</t>
  </si>
  <si>
    <t>Assess the file-level labeling of sequential access ("flat") files containing FTI.</t>
  </si>
  <si>
    <t>Procedures:
1. Identify which sequential access ("flat") files on the system contain FTI (whether solely FTI or commingled).  These could be Physical Sequential (DSORG=PS) files, or members of Partitioned Dataset (PDS - DSORG=PO) files.
2. Determine if the naming convention of the files identifies them as containing FTI.</t>
  </si>
  <si>
    <t xml:space="preserve">All sequential access ("flat") files containing FTI are named to clearly identify them as containing FTI (wholly or in part).
</t>
  </si>
  <si>
    <t>4/11/14: Updated.
Note:  Agency-specific input may be required if user and dataset administration is delegated to the agency.
Note: Document here the file names of the sequential access ("flat") files which contain FTI.</t>
  </si>
  <si>
    <t>Limited</t>
  </si>
  <si>
    <t>HAC4</t>
  </si>
  <si>
    <t>HAC4: FTI is not labeled and is commingled with non-FTI</t>
  </si>
  <si>
    <t>RACF-24</t>
  </si>
  <si>
    <t>Assess the file-level labeling of databases (or other direct access files) containing FTI.</t>
  </si>
  <si>
    <t>Procedures:
Note:  This check applies to all non-DB2 direct access and database files.  DB2 files are covered in the DB2-zOS SCSEM.
1. Identify which databases (or other direct access files) on the system contain FTI.
2. Determine if the naming convention of the files identifies them as containing FTI.</t>
  </si>
  <si>
    <t xml:space="preserve">All non-DB2 databases (or other direct access files) containing FTI are named to clearly identify them as containing FTI.
</t>
  </si>
  <si>
    <t>4/11/14: Updated.
Note:  Agency-specific input may be required if user and dataset administration is delegated to the agency.
Note: Document here the file names of the databases (or other direct access files)  which contain FTI.</t>
  </si>
  <si>
    <t>RACF-25</t>
  </si>
  <si>
    <t>AC-5</t>
  </si>
  <si>
    <t>Separation of Duties</t>
  </si>
  <si>
    <t>The SPECIAL attribute is restricted to IS personnel routinely tasked with performing RACF security administration of the system.</t>
  </si>
  <si>
    <t>1.  Interview the Primary RACF Security Administrator and determine the appropriateness of User IDs with the system SPECIAL attribute.</t>
  </si>
  <si>
    <t>RACF-26</t>
  </si>
  <si>
    <t xml:space="preserve">The OPERATIONS attribute is restricted to systems personnel routinely tasked with performing storage management system (SMS) functions. </t>
  </si>
  <si>
    <t>1.  Interview the Primary RACF Security Administrator and determine the appropriateness of User IDs with the system OPERATIONS attribute.</t>
  </si>
  <si>
    <t>RACF-27</t>
  </si>
  <si>
    <t>The AUDITOR attribute is restricted to IS personnel routinely tasked with performing RACF security administrative/RACF security auditing functions.</t>
  </si>
  <si>
    <t>1.  Interview the Primary RACF Security Administrator and determine the appropriateness of User IDs with the system AUDITOR attribute.</t>
  </si>
  <si>
    <t>RACF-28</t>
  </si>
  <si>
    <t>The ALTER and UPDATE access authority for MVS operating system datasets is restricted to appropriate systems personnel (e.g. systems programmers)</t>
  </si>
  <si>
    <t>Obtain access control lists (ACLs) for the APF libraries/datasets (listed below in parenthesis) from the RACF Security Administrator.   NOTE:  Preferably, this list should be generated in the presence of the system evaluator. 
The following syntax should be used to generate the aforementioned ACLs:
LD DS('SYS1.LINKLIB') GN AUTH
LD DS ('SYS1.LPALIB') GN AUTH
LD DS ('SYS1.MIGLIB') GN AUTH
LD DS('SYS1.NUCLEUS') GN AUTH
LD DS ('SYS1.PARMLIB') GN AUTH
LD DS ('SYS1.PROCLIB') GN AUTH
LD DS ('SYS1.SVCLIB') GN AUTH
LD DS ('SYS1.UADS') GN AUTH
LD DS ('SYS1.VTAMLIB') GN AUTH
LD DS ('SYS1.VTAMLST') GN AUTH</t>
  </si>
  <si>
    <t>Verify ALTER and UPDATE access authority for MVS operating system datasets is restricted to appropriate systems personnel (e.g. systems programmers). 
1. Have the RACF administrator / security officer generate a HLQ RACF profile report showing who has ALTER and UPDATE access authority to the MVS operating system datasets. 
2. Once the report is generated include the name and job function of all userIDs and/or groups in the access list and if there are any vendors, include the vendor company name.</t>
  </si>
  <si>
    <t>HAC13</t>
  </si>
  <si>
    <t>HAC13: Operating system configuration files have incorrect permissions</t>
  </si>
  <si>
    <t>RACF-29</t>
  </si>
  <si>
    <t>AC-6</t>
  </si>
  <si>
    <t>Least Privilege</t>
  </si>
  <si>
    <t>UADS</t>
  </si>
  <si>
    <t>UserIDs defined in SYS1.UADS are limited to IBMUSER, and to authorized emergency, disaster recovery, and systems personnel.</t>
  </si>
  <si>
    <t>1. Consult with RACF Security Administrator and verify that UserIDs defined in the TSO User Attribute Dataset (SYS1.UADS) are restricted to IBMUSER, and to authorized emergency, disaster recovery, and systems personnel.
2. List TSO users defined to SYS1.UADS dataset. Verify that these users are defined to RACF. Use RACF LU command (LISTUSER) to list each TSO user's RACF user profile.</t>
  </si>
  <si>
    <t>Verify userIDs defined to the TSO User Attribute Dataset (SYS1.UADS) are limited to IBMUSER, authorized emergency, disaster recovery, and systems personnel defined to RACF. 
1. Have the RACF administrator / security officer generate a HLQ RACF profile report showing who has access to SYS1.UADS. 
2. Once the report is generated include the name and job function of all userIDs and/or groups in the access list and if there are any vendors, include the vendor company name.</t>
  </si>
  <si>
    <t>RACF-30</t>
  </si>
  <si>
    <t xml:space="preserve">The PRIVILEGED attribute is set to "NO" for system-started tasks, procedures, and programs. </t>
  </si>
  <si>
    <t>1.  Review the DSMON RACF Started Procedures Table Report to identify system started tasks, procedures, and programs with the PRIVILEGED attribute – These programs can bypass RACF security checks and auditing controls.
2.  Ensure the PRIVILEGED attribute is set to "NO" for the system started tasks, except for critical started procedures that should be defined as TRUSTED on IBM's recommendation (e.g., NET, JESystem Administrator (SA), JES2)
3.  Ensure the generic entry "*" is not assigned the PRIVILEGED or TRUSTED attribute.</t>
  </si>
  <si>
    <t xml:space="preserve">Verify the PRIVILEGED attribute is set to "NO" for system started tasks, except for critical started procedures that should be defined as TRUSTED  and the generic entry "*" is not assigned the PRIVILEGED or TRUSTED attribute </t>
  </si>
  <si>
    <t>RACF-31</t>
  </si>
  <si>
    <t>All TSO resources are active and defined to RACF.</t>
  </si>
  <si>
    <t>Review the CLASSystem Administrator (SA)CT operand (ACTIVE CLASSES) of the SETROPTS list to verify that TSO resource classes (i.e., TSOPROC, ACCTNUM, and TSOAUTH) are active in the Class Descriptor Table (CDT).  PERFGRP may be active in the Class Descriptor Table (CDT) if the site allows user to specify a performance group during login.</t>
  </si>
  <si>
    <t>Verify TSO resource classes (i.e., TSOPROC, ACCTNUM, PERFGRP, and TSOAUTH) are active and TSO users are defined to RACF.
Note:  PERFGRP is optional.  If TSO users are allowed to specify a performance group, then the PERFGRP resource group must be specified in the CDT,</t>
  </si>
  <si>
    <t xml:space="preserve"> </t>
  </si>
  <si>
    <t>RACF-32</t>
  </si>
  <si>
    <t>Resources are active and defined to RACF.</t>
  </si>
  <si>
    <t>Obtain SETROPTS list and review the CLASSystem Administrator (SA)CT Option (Active Classes).</t>
  </si>
  <si>
    <t>Verify that the following IBM-supplied resource classes in the Class Descriptor Table (CDT) are activated: DATASET, USER GROUP, DASDVOL, TAPEVOL, TERMINAL, APPL, CICS resource group profiles, TSOPROC, ACCTUM, TSOAUTH, DSNR</t>
  </si>
  <si>
    <t>RACF-33</t>
  </si>
  <si>
    <t>Bypass Label Processing (BLP) is restricted to appropriate systems personnel.</t>
  </si>
  <si>
    <t>Obtain access control list (LIST) for the DITTO.TAPE.BLP or ICHBLP resource within the FACILITY class and verify appropriateness of users with access to the tape BLP resource</t>
  </si>
  <si>
    <t>Verify only appropriate users have access to BLP.
Note:  The ability to access tapes using BLP can also be controlled by other means, such as console operations automation tools (e.g. AF/Operator). 
1. Have the RACF administrator / security officer generate a HLQ RACF profile report showing who has access to BLP. 
2. Once the report is generated include the name and job function of all userIDs and/or groups in the access list and if there are any vendors, include the vendor company name.</t>
  </si>
  <si>
    <t>RACF-34</t>
  </si>
  <si>
    <t>Entries residing in the MVS Program Properties Table (PPT) are configured in accordance IBM recommendations.</t>
  </si>
  <si>
    <t xml:space="preserve">Review the DSMON Program Properties Table Report and identify programs that: (1) bypass RACF password protection; and (2) reside in a system key.
</t>
  </si>
  <si>
    <t>Ensure the aforementioned programs are configured in accordance with IBM-supplied recommendations.</t>
  </si>
  <si>
    <t>RACF-35</t>
  </si>
  <si>
    <t>Privileged users cannot circumvent the access controls specified for FTI dataset access.</t>
  </si>
  <si>
    <t xml:space="preserve">Consult with system administrator to determine potential access control deficiencies.  Ensure users with OPERATIONS are prohibited from accessing FTI datasets (entry on ACL of NONE).  Ensure UACC is set to NONE for FTI datasets.
</t>
  </si>
  <si>
    <t>1. Obtain the names of the FTI datasets, have the RACF administrator run the list dataset (LD) command for the FTI datasets and verify the RACF profile shows the UACC is set to NONE for FTI datasets.</t>
  </si>
  <si>
    <t xml:space="preserve">4/11/14: Updated.
Note:  Agency-specific input may be required if user and dataset administration is delegated to the agency.
</t>
  </si>
  <si>
    <t>RACF-36</t>
  </si>
  <si>
    <t>FTI datasets are restricted to users having a "need to know".</t>
  </si>
  <si>
    <t>Procedures:
1. Through inquiry of appropriate personnel, (data security, programming, data center operations) determine the name and job function of each user listed separately or within a group on the access control list.  Determine whether users having access is appropriate and based on need to know and the least privilege concept.  Given the nature of these datasets, even READ access maybe inappropriate.  Ensure that no rule grants default or Global READ access to these data sets.
Note: Data Security, Systems and Application Programmers, Data Center Operations, and Production Control typically do not need to have routine access to these datasets.  FIRECALL or EMERGENCY IDs are the preferred control to grant temporary access to FTI datasets.</t>
  </si>
  <si>
    <t>Verify users have access as appropriate and based on need to know and the least privilege concept.  FIRECALL or EMERGENCY IDs are the control used to grant temporary access to FTI datasets.</t>
  </si>
  <si>
    <t>RACF-37</t>
  </si>
  <si>
    <t>Access to the RACF distribution libraries (the files from which the product is installed) is controlled.</t>
  </si>
  <si>
    <t>Procedures:
1. Obtain the Access Rules (report) from the security officer for RACF distribution libraries.
2. The RACF distribution libraries contain the load modules for the RACF software product.  Examples of RACF load modules include the ISPF (Interactive System Productivity Facility) interface panels, macros, or vendor-developed JCL (Job Control Language) procedures.
3. Through inquiry of the security officer, determine the name and job function of each user listed separately or within a Group on the Access Control List.  Determine whether users having access is appropriate and based on a need to know, least privilege concept.  Only systems programmers tasked with routinely maintaining the RACF system product should have access to these datasets.</t>
  </si>
  <si>
    <t>1. Verify only systems programmers tasked with routinely maintaining the RACF system product have access to these datasets.
2. Have the RACF administrator / security officer generate a HLQ RACF profile report showing who has access to the RACF distribution libraries. 3. Once the report is generated include the name and job function of all userIDs and/or groups in the access list and if there are any vendors, include the vendor company name.
Note: System installation files should not be accessible on a production system. If installation files are not accessible from the production system, this test is Not Applicable.
Note: The high-level prefix may be site-specific.</t>
  </si>
  <si>
    <t>HAC46</t>
  </si>
  <si>
    <t>HAC46: Access to mainframe product libraries is not adequately controlled</t>
  </si>
  <si>
    <t>RACF-38</t>
  </si>
  <si>
    <t>Access to the RACF database files is properly restricted.</t>
  </si>
  <si>
    <t xml:space="preserve">Procedures:
Review the ICHRDSNT system module to determine the names of the RACF primary and backup data sets.  Obtain and review the corresponding access control list (ACL).
-RACF.RACFDS1 
-RACF.BACKUP1 
Through inquiry of the security officer, determine the name and job function of each user listed separately or within a Group on the Access Control List.  
</t>
  </si>
  <si>
    <t>1. Verify access to the RACF database files are properly restricted. No users have direct access to these files, not even READ access.
Note: Access to these databases can be granted for emergency purposes using a FIRECALL or EMERGENCY ID.
Note: The high-level prefix and file names may be site-specific.
2. Have the RACF administrator / security officer generate a HLQ RACF profile report showing who has access to RACF database files. Once the report is generated include the name and job function of all userIDs and/or groups in the access list and if there are any vendors, include the vendor company name.</t>
  </si>
  <si>
    <t>4/11/14:  Updated.</t>
  </si>
  <si>
    <t>RACF-39</t>
  </si>
  <si>
    <t>UACC is set to NONE for applicable RACF Global access authorization.</t>
  </si>
  <si>
    <t xml:space="preserve">Review the RACF DSMON Global Access Table Report with the RACF security administrator to verify if each UACC is set to NONE for applicable RACF Global access authorizations.
</t>
  </si>
  <si>
    <t>To facilitate system performance and ensure data security, specific DSNs are allowed UACC access at the READ, UPDATE, or ALTER, access level.  For sensitive system DSNs, the RACF Global Access must be set to UACC=NONE.  For example, the following SYS1 DSNs are allowed UACC=READ:
SYS1.COBLIB*.**
SYS1.IRSMACRO*.**
SYS1.LINKLIB*.**
SYS1.MACLIB*.**</t>
  </si>
  <si>
    <t>RACF-40</t>
  </si>
  <si>
    <t xml:space="preserve">APF List and Link list libraries
</t>
  </si>
  <si>
    <t>UPDATE and ALLOCATE authority will be restricted for all libraries in the APF list and Link list.</t>
  </si>
  <si>
    <t xml:space="preserve">1. Review the active SYS1.PARMLIB(PROGxx) to identify all APF authorized libraries defined in the member. 
2. Review the active SYS1.PARMLIB(IEAAPFxx) to identify all APF authorized libraries defined in the member.
3. Obtain the RACF HLQ profile for each dataset defined and review the Access Rules report from the security officer for SYS1.LINKLIB, SYS1.SVCLIB, and the libraries listed in the two active PARMLIB members, to determine if they are properly controlled. Use the DSMON RACF Selected Data Sets Report to list APF libraries that are not resident on specified volumes, and to list the UACC for the libraries 
4. Ensure that all APF authorized libraries defined in the members exist and reside on the volumes specified.
5. Ensure SYS1.PARMLIB is limited to only system programmers. SYS1.PARMLIB contains the parameters which control system IPL, configuration characteristics, security facilities, and performance. Unauthorized access could result in the compromise of the operating system environment, ACP, and customer data.
</t>
  </si>
  <si>
    <t>1. Verify all APF libraries defined in the members reside on specified volumes and UPDATE (Read/Write access) and ALLOCATE authorities are properly restricted for these libraries. 
2. Verify the APF libraries are restricted with a UACC of NONE, or READ where appropriate.
3. Verify UPDATE and ALTER access to SYS1.PARMLIB is limited to system programmers only and all UPDATE and ALTER access is logged.
4. Have the RACF administrator / security officer generate a HLQ RACF profile report showing who has UPDATE and ALLOCATE authority for all libraries in the APF list and Linklist. Once the report is generated include the name and job function of all userIDs and/or groups in the access list and if there are any vendors, include the vendor company name.</t>
  </si>
  <si>
    <t>RACF-41</t>
  </si>
  <si>
    <t>The  administrator will ensure that all users are assigned the lowest privilege level that allows them to perform their duties.</t>
  </si>
  <si>
    <t>Interview the administrator to ensure that users are assigned the lowest privilege level that allows them to perform their duties.</t>
  </si>
  <si>
    <t>User access can be restricted to allow access only to certain facilities or resources needed to perform job duties.</t>
  </si>
  <si>
    <t xml:space="preserve">4/11/14: Updated.
Note:  Agency-specific input may be required if the agency is responsible for their own 3270 emulation software.
</t>
  </si>
  <si>
    <t>RACF-42</t>
  </si>
  <si>
    <t>AC-7</t>
  </si>
  <si>
    <t>Unsuccessful Logon Attempts</t>
  </si>
  <si>
    <t>User accounts are revoked after three (3) consecutive, unsuccessful login attempts within a 120 minute period.</t>
  </si>
  <si>
    <t>Review SETROPTS list and verify the following configuration setting for revoking user accounts:   
"CONSECUTIVE UNSUCCESSFUL PASSWORD ATTEMPTS"</t>
  </si>
  <si>
    <t>The setting specifies: 
"AFTER 3 CONSECUTIVE UNSUCCESSFUL PASSWORD ATTEMPTS, A USERID WILL BE REVOKED."</t>
  </si>
  <si>
    <t>HAC15</t>
  </si>
  <si>
    <t>HAC15: User accounts not locked out after 3 unsuccessful login attempts</t>
  </si>
  <si>
    <t>RACF-43</t>
  </si>
  <si>
    <t>AC-8</t>
  </si>
  <si>
    <t>System Use Notification</t>
  </si>
  <si>
    <t xml:space="preserve">The system displays an IRS-approved screen-warning banner that outlines the nature and sensitivity of information and the consequences /penalties for misuse. </t>
  </si>
  <si>
    <t xml:space="preserve">Obtain and review the Warning Banner for compliance with IRS publication 1075 guidance.
</t>
  </si>
  <si>
    <t xml:space="preserve">Expected Results:
The warning banner is compliant with IRS publication 1075 guidelines and contains the following 4 elements:
a)  the system contains US government information
b)  users actions are monitored and audited
c)  unauthorized use of the system is prohibited 
d)  unauthorized use of the system is subject to criminal and civil penalties
</t>
  </si>
  <si>
    <t>4/11/14:  Updated wording.</t>
  </si>
  <si>
    <t>HAC14
HAC38</t>
  </si>
  <si>
    <t>HAC14: Warning banner is insufficient
HAC38: Warning banner does not exist</t>
  </si>
  <si>
    <t>RACF-44</t>
  </si>
  <si>
    <t>AU-11</t>
  </si>
  <si>
    <t>Audit Record Retention</t>
  </si>
  <si>
    <t>The organization retains audit records for [an organization-defined time period] to provide support for after-the-fact investigations of security incidents and to meet regulatory and organizational information retention requirements.</t>
  </si>
  <si>
    <t>Confer with the Systems Programmer and Information Assurance Manager (IAM) to determine the site policy and procedures for dumping (backing up) SMF data, including RACF audit records, and for creating duplicate backups to prevent data loss. Determine that the site data retention policy is in accordance with IRS  publication 1075 guidelines.</t>
  </si>
  <si>
    <t>Policy and procedures exist for backing up and retaining SMF data and RACF audit data.  SMF data and RACF audit data are retained for at least 7 years, in accordance with IRS publication 1075 guidelines.</t>
  </si>
  <si>
    <t>4/11/14:  Updated to 7 years, updated wording.</t>
  </si>
  <si>
    <t>HAU7</t>
  </si>
  <si>
    <t>HAU7: Audit records are not retained per Pub 1075</t>
  </si>
  <si>
    <t>RACF-45</t>
  </si>
  <si>
    <t>AU-12</t>
  </si>
  <si>
    <t>Audit Generation</t>
  </si>
  <si>
    <t>Checks to see if auditing is implemented.</t>
  </si>
  <si>
    <t>Confer with the Information Assurance Manager (IAM) and System Administrator (SA).  Verify that auditing is enabled.  If the auditing is not enabled then this is a finding.</t>
  </si>
  <si>
    <t>Auditing is implemented.</t>
  </si>
  <si>
    <t>Note:  Auditing is enabled by default in RACF, and cannot be turned off within the product.</t>
  </si>
  <si>
    <t>HAU2</t>
  </si>
  <si>
    <t>HAU2: No auditing is being performed on the system</t>
  </si>
  <si>
    <t>RACF-46</t>
  </si>
  <si>
    <t>AU-2</t>
  </si>
  <si>
    <t>Audit Events</t>
  </si>
  <si>
    <t>Examine
Test</t>
  </si>
  <si>
    <t>The SETROPTS LOGOPTIONS DEFAULT classes are set.</t>
  </si>
  <si>
    <t>Verify the configuration for the SETROPTS LOGOPTIONS "DEFAULT" CLASSES parameter.
Note: There should be an extensive list of classes.</t>
  </si>
  <si>
    <t>The SETROPTS LOGOPTIONS "DEFAULT" CLASSES is populated; it is not set to NONE.</t>
  </si>
  <si>
    <t>HAU17
HAU2</t>
  </si>
  <si>
    <t>HAU17: Audit logs do not capture sufficient auditable events
HAU2: No auditing is being performed on the system</t>
  </si>
  <si>
    <t>RACF-47</t>
  </si>
  <si>
    <t>The SETROPTS logging options (LOGOPTIONS) are set correctly.</t>
  </si>
  <si>
    <t>Verify the configuration for the SETROPTS LOGOPTIONS "NEVER" and "DEFAULT" CLASSES parameters.</t>
  </si>
  <si>
    <t>a. LOGOPTIONS "NEVER" CLASSES = NONE
b. LOGOPTIONS "DEFAULT" CLASSES list is fully populated.</t>
  </si>
  <si>
    <t>RACF-48</t>
  </si>
  <si>
    <t>All resource classes shall have AUDIT feature turned on.</t>
  </si>
  <si>
    <t xml:space="preserve">1. Identify all active resource classes as defined to the
 ACTIVE CLASSES parameter of the SETROPTS list.
2.  Compare the list with all entries defined to the 
AUDIT CLASSES parameter of the SETROPTS list.
</t>
  </si>
  <si>
    <t xml:space="preserve">All active resource classes shall have AUDIT feature turned on.  Entries are identical on both lists.  </t>
  </si>
  <si>
    <t>RACF-49</t>
  </si>
  <si>
    <t>SYS1.PARMLIB(SMFPRMxx)</t>
  </si>
  <si>
    <t>Auditing is configured to capture  security-relevant events.</t>
  </si>
  <si>
    <t xml:space="preserve">Procedures:
Review SYS1.PARMLIB(SMFPRMxx) [xx=00 or production suffix)
1. Ensure that, at a minimum, all IBM (00-127), and TSOMON (199) SMF record types are written.  
2. Request documentation for any record types appearing in a NOTYPE(nn) parameter.
Note: Some records, such as (NOTYPE(4:5,16,19:20,34:36,40:41,69,99), may be suppressed for performance reasons.
3. If SMF exits IEFU83, IEFU84, IEFU85 are listed, verify with the Systems Programmer the functions performed by the exits.  Ensure that they do not suppress required SMF record types.
4. Verify that the system SMF data sets specified in DSNAME(SYS1.MANx,...) exist and are written to.
</t>
  </si>
  <si>
    <t xml:space="preserve">1. IBM (00-127), and TSOMON (199) SMF record types are written.
2. Documentation exists for any record types appearing in a NOTYPE(nn) parameter.
3. If SMF exits IEFU83, IEFU84, IEFU85 are listed, they do not suppress required SMF record types.
4. The system SMF data sets (SYS1.MANx) exist and are written to.
</t>
  </si>
  <si>
    <t>HAU17</t>
  </si>
  <si>
    <t>HAU17: Audit logs do not capture sufficient auditable events</t>
  </si>
  <si>
    <t>RACF-50</t>
  </si>
  <si>
    <t>AU-3</t>
  </si>
  <si>
    <t>Content of Audit Records</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</si>
  <si>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the file name of the file related event.  </t>
  </si>
  <si>
    <t>Request and review Security Administrator to generate audit and security reports by batch:
-System Users with SPECIAL Attribute Report
-System Users with OPERATION Attribute Report
-RACF User Violation Report.</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</si>
  <si>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ADDUSER, ALTUSER, and DELUSER USERID).
2. The violation report records audit events, which include the original of request (e.g., terminal ID) for logon, logoff, password change, and user system activities. 
3. The RACF violation reports distributed to and reviewed by the RACF Security Administrator / Security Auditor he violation report records audit events which include the original of request (e.g., terminal ID) for logon, logoff, password change, and user system activities.</t>
  </si>
  <si>
    <t>HAU22</t>
  </si>
  <si>
    <t>HAU22: Content of audit records is not sufficient</t>
  </si>
  <si>
    <t>RACF-51</t>
  </si>
  <si>
    <t>AU-4</t>
  </si>
  <si>
    <t>Audit Storage Capacity</t>
  </si>
  <si>
    <t>Check to see if the organization allocates sufficient audit record storage capacity and configures auditing to reduce the likelihood of such capacity being exceeded.</t>
  </si>
  <si>
    <t xml:space="preserve">Interview Information Assurance Officer (IAO) or systems programmer to determine if log storage is sufficient to meet IRS logging and retention requirements. Review the size of the SMF data (SYS1.MANx) files, the %-utilization, and the schedule with which the files are dumped (backed up) and cleared. IRS Publication 1075, section AU-11: Audit Record Retention, requires audit log data retention for 7 years. </t>
  </si>
  <si>
    <t>SMF data (SYS1.MANx) files are managed adequately to prevent the loss of system audit data.</t>
  </si>
  <si>
    <t>HAU23
HAU24</t>
  </si>
  <si>
    <t>HAU23: Audit storage capacity threshold has not been defined
HAU24: Administrators are not notified when audit storage threshold is reached</t>
  </si>
  <si>
    <t>RACF-52</t>
  </si>
  <si>
    <t>AU-5</t>
  </si>
  <si>
    <t>Response to Audit Processing Failures</t>
  </si>
  <si>
    <t>Checks to see if the organization responds to audit processing failures.</t>
  </si>
  <si>
    <t>Interview the system administrator to verify the following actions occur in the event of an audit failure or storage capacity being reached:
1. In the event the audit log becomes full, a scheduled job shall be executed to archive the log to a secure location on the server for the Mainframe; it shall include DASD or other media 
2. In the event the security event log is manually cleared by the system administrator, this should be recorded as an auditable event for future analysis.
3. Security event logging should be configured to capture the clearing of the security event log itself as an auditable event.</t>
  </si>
  <si>
    <t xml:space="preserve">1. A scheduled job is executed to archive the log to a secure location on the server for the Mainframe; it shall include DASD or other media 
2. Security event logs manually cleared by the system administrator is recorded as an auditable event for future analysis.
3. Security event logging is configured to capture the clearing of the security event log itself as an auditable event.
</t>
  </si>
  <si>
    <t>HAU25</t>
  </si>
  <si>
    <t>HAU25: Audit processing failures are not properly reported and responded to</t>
  </si>
  <si>
    <t>RACF-53</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</si>
  <si>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</si>
  <si>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</si>
  <si>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</si>
  <si>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Assurance Manager (IAM).  Verify that procedures are in place to review audit logs on a regular, periodic basis, and that these procedure are followed (i.e. that the reviews are performed).  Inquire whether automated data review and reductions tools are available and/or in use.</t>
  </si>
  <si>
    <t>1. Audit logs are reviewed on a regular basis.  
2. Inquire whether automated data review and reductions tools are available and/or in use.
3. Procedures are in place to review audit logs on a regular, periodic basis, and that reviews are performed.</t>
  </si>
  <si>
    <t>HAU3
HAU18</t>
  </si>
  <si>
    <t>HAU3: Audit logs are not being reviewed
HAU18: Audit logs are reviewed, but not per Pub 1075 requirements</t>
  </si>
  <si>
    <t>RACF-54</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</si>
  <si>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</si>
  <si>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</si>
  <si>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</si>
  <si>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Procedures:
1. Request the System Administrator to generate a RACF data set protection report.  Review the report and verify that access to the SMF data sets (SYS1.MANx) is restricted to authorized personnel.
</t>
  </si>
  <si>
    <t>Verify access to the SMF data sets (SYS1.MANx) is restricted to authorized personnel. Ensure the general user community has no access at all to these data sets. No user has the direct ability to write to, allocate, or delete these data sets.</t>
  </si>
  <si>
    <t>4/11/14: Updated wording.</t>
  </si>
  <si>
    <t>HAU10</t>
  </si>
  <si>
    <t>HAU10: Audit logs are not properly protected</t>
  </si>
  <si>
    <t>RACF-55</t>
  </si>
  <si>
    <t>The information system protects audit information and audit tools from unauthorized access, modification, and deletion.  Access to audit reporting tools is restricted to RACF Security Administrators and the audit staff.</t>
  </si>
  <si>
    <t>Work with the RACF Security Administration to have a general user logon to TSO as a standard TSO end-user and attempt to generate and view any of the following mainframe audit reports via the Data Security Monitor (DSMON) facility:
- System and RACF Identification Report (SYSTEM)
- Program Properties Table (PPT) Entries Report (SYSPPT)
- RACF Authorized Caller Table Entries Report (RACAUT)  
- RACF Exits Report (RACEXT)
- RACF Class Descriptor Table Entries and Status Report (RACCDT)
- RACF Started Class and Started Task Table Entries Report (RACSPT)
- APF Library Protection Report (SYSystem Administrator (SA)PF)
- Linklist Library Protection Report (SYSLNK)
- System Dataset Protection Report (SYSSDS) 
- Catalog Dataset Protection Report (SYSCAT)
- RACF Database Protection Report (RACDST)
- RACF Global Access Table Entries Report (RACGAC)
- RACF Group Tree Report (RACGRP)
- RACF User Attributes Report (RACUSR)</t>
  </si>
  <si>
    <t>Verify access to the audit reporting tools (i.e., DSMON) is restricted to the appropriate personnel; a standard TSO user does not have the AUDITOR attribute to perform system audit functions; a standard end-user is not allowed to use the TSO DSMON facility and only RACF Security Administrators and audit staff have access to the audit tools and the audit reports.</t>
  </si>
  <si>
    <t>RACF-56</t>
  </si>
  <si>
    <t>The management of the information system audit functionality is only designated to security administrator(s) or staff other than the system and network administrator.  System and network administrators must not have the ability to modify or delete audit log entries.</t>
  </si>
  <si>
    <t>Designated personnel that are not responsible for the operations of the information system should be the only users with access to manage auditing.</t>
  </si>
  <si>
    <t>1. Request a list of users who have access to manage audit logs on the information system.  If a log server is used request a list of users that have the ability to manage the log server. Once the report is generated include the name and job function of all userIDs and/or groups in the access list and if there are any vendors, include the vendor company name.</t>
  </si>
  <si>
    <t>HAU10
HAC12</t>
  </si>
  <si>
    <t>HAU10: Audit logs are not properly protected
HAC12: Separation of duties is not in place</t>
  </si>
  <si>
    <t>RACF-57</t>
  </si>
  <si>
    <t>IA-2</t>
  </si>
  <si>
    <t>Identification and Authentication (Organizational Users)</t>
  </si>
  <si>
    <t>UserIDs are provided for all Network Job Entry (NJE) nodes.</t>
  </si>
  <si>
    <t>Review the SETROPTS list to verify that all users submitting batch jobs through NJE processes will require a UserID.</t>
  </si>
  <si>
    <t xml:space="preserve">USER-ID FOR JES NJEUSERID IS:  ????????.
USER-ID FOR JES UNDEFINED USER IS:  ++++++++ </t>
  </si>
  <si>
    <t>Note:
The default NJE USERID is for inbound jobs and protects jobs residing on spool.
The JES undefined USERID prevents undefined users from accessing RACF-protected resources on the system.</t>
  </si>
  <si>
    <t>RACF-58</t>
  </si>
  <si>
    <t xml:space="preserve">All started tasks have a RACF UserID associated with them.  </t>
  </si>
  <si>
    <t xml:space="preserve">Review the DSMON RACF Started Procedures Table to verify that all started tasks have a RACF USERID associated with them, such that all access authorizations will be dependent on the associated USERID protected by RACF.   </t>
  </si>
  <si>
    <t>A generic catch all profile of '**' is coded to the last entry in the STARTED class and/or the last entry in the ICHRIN03 SPT is marked with an asterisk ('*').</t>
  </si>
  <si>
    <t>RACF-59</t>
  </si>
  <si>
    <t>Each USERID is unique and is consistent with the naming conventions of the facility.</t>
  </si>
  <si>
    <t>Review the RACF Selected User Attribute Report to verify that each USERID established on the RACF database is unique and is consistent with the entity's naming-conventions policy.</t>
  </si>
  <si>
    <t>Each USERID established on the RACF database is unique and is consistent with the entity's naming-conventions policy.</t>
  </si>
  <si>
    <t>HAC20</t>
  </si>
  <si>
    <t>HAC20: Agency duplicates usernames</t>
  </si>
  <si>
    <t>RACF-60</t>
  </si>
  <si>
    <t>IA-3</t>
  </si>
  <si>
    <t>Device Identification and Authentication</t>
  </si>
  <si>
    <t>The information system identifies and authenticates specific devices before
establishing a connection.</t>
  </si>
  <si>
    <t>Confer with the System Programmer to verify that devices connecting to the system (i.e., JES NJE/RJE connections, SSH connections to USS, etc.) are identified and authenticated before the connection is allowed.</t>
  </si>
  <si>
    <t>Verify how devices are required to authenticate before connection to the system is allowed.</t>
  </si>
  <si>
    <t>Note: Document how device identification and authentication is accomplished, and the relevant software and configuration settings (JES2/3 NJE and RJE definition parameters, RACF settings, SSH daemon config parameters, etc.).</t>
  </si>
  <si>
    <t>HIA1</t>
  </si>
  <si>
    <t>HIA1: Adequate device identification and authentication is not employed</t>
  </si>
  <si>
    <t>RACF-61</t>
  </si>
  <si>
    <t>IA-4</t>
  </si>
  <si>
    <t>Identifier Management</t>
  </si>
  <si>
    <t>User accounts that are inactive for a period of 120 days will be revoked</t>
  </si>
  <si>
    <t>Confer with the security administrator to review the system security settings, to verify the configuration for revoking (or suspending) inactive user accounts.  Review the SETROPTS list to verify the configuration for revoking inactive user accounts.</t>
  </si>
  <si>
    <t>INACTIVE USERIDS ARE BEING AUTOMATICALLY REVOKED AFTER 120 DAYS.</t>
  </si>
  <si>
    <t>HAC10</t>
  </si>
  <si>
    <t>HAC10: Accounts do not expire after the correct period of inactivity</t>
  </si>
  <si>
    <t>RACF-62</t>
  </si>
  <si>
    <t>Revoked / deactivated user-ids are archived; they are not deleted, and are not re-issued / re-used.</t>
  </si>
  <si>
    <t>Confer with the Information Assurance Manager (IAM) to determine the site policy and procedures for handling revoked / deactivated user-ids.</t>
  </si>
  <si>
    <t>Verify revoked / deactivated user-ids are archived; they are not deleted, and are not re-issued / re-used.</t>
  </si>
  <si>
    <t>HAC48</t>
  </si>
  <si>
    <t>HAC48: Usernames are not archived and may be re-issued to different users</t>
  </si>
  <si>
    <t>RACF-63</t>
  </si>
  <si>
    <t>IA-5</t>
  </si>
  <si>
    <t>Authenticator Management</t>
  </si>
  <si>
    <t>Passwords must be 14 alphanumeric characters, with a minimum of one (1) numeric character.</t>
  </si>
  <si>
    <t xml:space="preserve">Review PASSWORD PROCESSING OPTIONS of the SETROPTS list and verify configuration for the INSTALLATION SYNTAX RULES. </t>
  </si>
  <si>
    <t>RULE n LENGTH (14:14) mmmmmmmm
-or-
RULE n LENGTH (14:14) Lull'll
-or-
RULE n LENGTH (14:14) xxxxxxxx [recommended]
Note - If RACF has a limitation in password length, pass phrases should be used to meet IRS requirements.</t>
  </si>
  <si>
    <t>Note:  Both will force at least one numeric.:"xxxxxxxx" is recommended, as it will force a number, lowercase letter, and upper case letter and special character. IBM currently defines "upper case letter" as:
 A-Z@#$</t>
  </si>
  <si>
    <t>HPW3
HPW12</t>
  </si>
  <si>
    <t>HPW3: Minimum password length is too short
HPW12: Passwords do not meet complexity requirements</t>
  </si>
  <si>
    <t>RACF-64</t>
  </si>
  <si>
    <t>The RVARY passwords for the Switch and Status functions are set to "Installation Defined".</t>
  </si>
  <si>
    <t>Review the INSTALLATION DEFINED RVARY 
PASSWORD options of the SETROPTS list to verify the RVARY passwords are not set to default.</t>
  </si>
  <si>
    <t>Installation defined rvary password is in effect for the switch function.
Installation defined rvary password is in effect for the status function.</t>
  </si>
  <si>
    <t>HPW17</t>
  </si>
  <si>
    <t>HPW17: Default passwords have not been changed</t>
  </si>
  <si>
    <t>RACF-65</t>
  </si>
  <si>
    <t>Users and privileged users are forced to change passwords at a maximum of 60 days.</t>
  </si>
  <si>
    <t xml:space="preserve">Review the PASSWORD PROCESSING OPTIONS of the SETROPTS list and verify the configuration for Password Change Interval.  </t>
  </si>
  <si>
    <t>PASSWORD CHANGE INTERVAL IS LESS THAN OR EQUAL TO 60 DAYS AND NOT EQUAL TO 0
a) Privileged users are forced to change passwords less than or equal to 60 and not equal to 0
b) If the PASSWORD(INTERVAL) value is set improperly then the message "PASSWORD CHANGE INTERVAL IS xxx DAYS.", where xxx is greater than 60 or equal to 0, this is a FINDING.</t>
  </si>
  <si>
    <t>HPW2</t>
  </si>
  <si>
    <t>HPW2: Password does not expire timely</t>
  </si>
  <si>
    <t>RACF-66</t>
  </si>
  <si>
    <t xml:space="preserve">Password history shall be maintained for a minimum of 24 generations. </t>
  </si>
  <si>
    <t xml:space="preserve">Review the PASSWORD PROCESSING OPTIONS of the SETROPTS list and verify the configuration for password history. </t>
  </si>
  <si>
    <t>24 GENERATIONS OF PREVIOUS PASSWORDS BEING MAINTAINED</t>
  </si>
  <si>
    <t>HPW6</t>
  </si>
  <si>
    <t>HPW6: Password history is insufficient</t>
  </si>
  <si>
    <t>RACF-67</t>
  </si>
  <si>
    <t>Users are notified to change their passwords before the password change interval is enforced.</t>
  </si>
  <si>
    <t>Review the PASSWORD PROCESSING OPTIONS of the SETROPTS list to verify the configuration for 
Password Expiration Warning.</t>
  </si>
  <si>
    <t>PASSWORD EXPIRATION WARNING LEVEL IS XX DAYS.  (XX denotes a value between 5-14.)</t>
  </si>
  <si>
    <t>HPW7</t>
  </si>
  <si>
    <t>HPW7: Password change notification is not sufficient</t>
  </si>
  <si>
    <t>RACF-68</t>
  </si>
  <si>
    <t>Batch jobs do not have embedded User IDs and passwords.</t>
  </si>
  <si>
    <t>Verify with the RACF Security Administrator that UserIDs and passwords are not embedded in job cards when submitting batch jobs.</t>
  </si>
  <si>
    <t>Verify userIDs and passwords are not embedded in job cards when submitting batch jobs.</t>
  </si>
  <si>
    <t>4/11/14:  Added note:
Note:  Sites can use the ID.xxx profile capability of RACF to control / allow surrogate job submission, instead of resorting to embedded credentials in JOB cards.</t>
  </si>
  <si>
    <t>HPW10</t>
  </si>
  <si>
    <t>HPW10: Passwords are allowed to be stored</t>
  </si>
  <si>
    <t>RACF-69</t>
  </si>
  <si>
    <t xml:space="preserve">Users are prohibited from changing their passwords for at least 1 day after a recent change.  Meaning, the minimum password age limit shall be 1 day after a recent password change. </t>
  </si>
  <si>
    <t xml:space="preserve">Review the PASSWORD PROCESSING OPTIONS of the SETROPTS list and verify the configuration for Password Minimum Change Interval.  </t>
  </si>
  <si>
    <t>PASSWORD MINIMUM CHANGE INTERVAL IS 1 DAY</t>
  </si>
  <si>
    <t>3/3/14: Update to 1 day.</t>
  </si>
  <si>
    <t>HPW4</t>
  </si>
  <si>
    <t>HPW4: Minimum password age does not exist</t>
  </si>
  <si>
    <t>RACF-70</t>
  </si>
  <si>
    <t xml:space="preserve">Default vendor passwords shall be changed upon successful installation of the information system product.   </t>
  </si>
  <si>
    <t>Procedures:
Interview the System Administrator (SA) and Information Assurance Manager (IAM).  Verify that procedures are in place requiring that default passwords for installed products are changed as part of the installation process.</t>
  </si>
  <si>
    <t>Verify default passwords for installed products are changed as part of the installation process.</t>
  </si>
  <si>
    <t>RACF-71</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</si>
  <si>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</si>
  <si>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</si>
  <si>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</si>
  <si>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Information Assurance Officer (IAO) or System Administrator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</si>
  <si>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</si>
  <si>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</si>
  <si>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</si>
  <si>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RACF-72</t>
  </si>
  <si>
    <t>IA-7</t>
  </si>
  <si>
    <t>Cryptographic Module Authentication</t>
  </si>
  <si>
    <t>Checks to see if the information system employs authentication methods that meet the requirements of applicable laws, Executive Orders, directives, policies, regulations, standards, and guidance for authentication to a cryptographic module.</t>
  </si>
  <si>
    <t>Interview the System Administrator (SA) or Information Assurance Officer (IAO). Verify the PASSWORD PROCESSING OPTIONS: THE ACTIVE PASSWORD ENCRYPTION ALGORITHM IS KDFAES</t>
  </si>
  <si>
    <t>Verify FIPS encryption is used for the authentication module.
key-derived AES (KDFAES) should be enabled
SETROPTS PASSWORD(ALGORITHM(KDFAES))
ALTUSER userID PWCONVERT</t>
  </si>
  <si>
    <t>CMVP stopped accepting FIPS 140-2 submissions for new validation certificates on 9/21/2021. However, many 140-2 certificates will be valid through 2026. Check the NIST website for further guidance.</t>
  </si>
  <si>
    <t>HSC42</t>
  </si>
  <si>
    <t>HSC42: Encryption capabilities do not meet the latest FIPS 140 requirements</t>
  </si>
  <si>
    <t>RACF-73</t>
  </si>
  <si>
    <t>AC-12</t>
  </si>
  <si>
    <t>Session Termination</t>
  </si>
  <si>
    <t>The information system automatically terminates interactive sessions after 30 minutes of inactivity. (1) Automatic session termination applies to local and remote sessions.</t>
  </si>
  <si>
    <t>Confer with the Information Assurance Manager (IAM) and System Administrator (SA).  Verify that interactive sessions (TSO, TPX, SSH, etc.) are terminated after a period of inactivity in accordance with IRS guidelines.</t>
  </si>
  <si>
    <t>Interactive sessions are terminated after 30 minutes of inactivity.</t>
  </si>
  <si>
    <t>HRM5</t>
  </si>
  <si>
    <t>HRM5: User sessions do not terminate after the Publication 1075 period of inactivity</t>
  </si>
  <si>
    <t>RACF-74</t>
  </si>
  <si>
    <t>SC-2</t>
  </si>
  <si>
    <t>Application Partitioning</t>
  </si>
  <si>
    <t>Checks to see if 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</si>
  <si>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</si>
  <si>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Verify if there are any 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</si>
  <si>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RACF-75</t>
  </si>
  <si>
    <t>Check to see if the information system separates user functionality (including user interface services) from information system management functionality. Operating system management functionality includes functions necessary for administration and requires privileged user access. Allowing non-privileged users to access operating system management functionality capabilities increases the risk that non-privileged users may obtain elevated privileges. Operating system management functionality includes functions necessary to administer console, network components, workstations, or servers and typically requires privileged user access. The separation of user functionality from information system management functionality is either physical or logical and is accomplished by using different computers, different central processing units, different instances of the operating system, different network addresses, different TCP/UDP ports, virtualization techniques, combinations of these methods, or other methods, as appropriate. An example of this type of separation is observed in web administrative interfaces that use separate authentication methods for users of any other information system resources. This may include isolating the administrative interface on a different security domain and with additional access controls.</t>
  </si>
  <si>
    <t xml:space="preserve">Interview the System Administrator (SA) or Information Assurance Officer (IAO) and ask if the information system physically or logically separates user interface services (e.g., public web pages) from information storage and management services (e.g., database management). </t>
  </si>
  <si>
    <t>The information system logically separates user functionality (including user interface services) from information storage and management services functionality. Separation may be accomplished through the use of different computers, different central processing units, different instances of the operating system, different network addresses, combinations of these methods, or other methods as appropriate.</t>
  </si>
  <si>
    <t>HCM20</t>
  </si>
  <si>
    <t>HCM20: Application interfaces are not separated from management functionality</t>
  </si>
  <si>
    <t>RACF-76</t>
  </si>
  <si>
    <t>SC-4</t>
  </si>
  <si>
    <t>Information in Shared System Resources</t>
  </si>
  <si>
    <t>Examine
Interview</t>
  </si>
  <si>
    <t>ERASE-ON-SCRATCH is turned on the ERASE indicator is established in the FTI dataset profile.</t>
  </si>
  <si>
    <t xml:space="preserve">1. Review the SETROPTS list and verify that the ERASE-ON-SCRATCH (EOS) operand is specified without any sub-operands (e.g. ALL)
2. Identify the high level qualifier (HLQ) for FTI data sets.  Execute and review the results of the following rule list command to determine the ERASE option configured for the data set:
   LD DATASET('data set HLQ') ALL
  </t>
  </si>
  <si>
    <t>In Global SETROPTS:  
   a) ERASE-ON-SCRATCH IS ACTIVE
   b) BY SECURITY LEVEL IS INACTIVE
In FTI Dataset rule(s):
   a) The ERASE indicator is set to YES.</t>
  </si>
  <si>
    <t>RACF-77</t>
  </si>
  <si>
    <t>SC-8</t>
  </si>
  <si>
    <t>Transmission Confidentiality and Integrity</t>
  </si>
  <si>
    <t>Determine if encryption is enabled on terminal emulation software.</t>
  </si>
  <si>
    <t xml:space="preserve">Examine configuration settings on terminal emulator to verify it is using an encrypted protocol.
</t>
  </si>
  <si>
    <t>Verify the terminal emulator requires FIPS validated encryption protocol.</t>
  </si>
  <si>
    <t>RACF-78</t>
  </si>
  <si>
    <t>SI-2</t>
  </si>
  <si>
    <t>Flaw Remediation</t>
  </si>
  <si>
    <t>System Software Maintenance Documentation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</si>
  <si>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</si>
  <si>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</si>
  <si>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Verify how the system is kept current with vendor updates, especially security related updates.  Maintenance is received, evaluated, and installed on a regular schedule.</t>
  </si>
  <si>
    <r>
      <rPr>
        <b/>
        <sz val="10"/>
        <color theme="1"/>
        <rFont val="Arial"/>
        <family val="2"/>
      </rPr>
      <t xml:space="preserve">Note: </t>
    </r>
    <r>
      <rPr>
        <sz val="10"/>
        <color theme="1"/>
        <rFont val="Arial"/>
        <family val="2"/>
      </rPr>
      <t>A general rule of thumb for mainframe systems is that the system should be no more than 3 months out of date with regular maintenance.  Security maintenance should be applied as soon as possible after being received from the vendor.</t>
    </r>
  </si>
  <si>
    <t>HSI2
HSI27</t>
  </si>
  <si>
    <t xml:space="preserve">HSI2: System patch level is insufficient
HSI27: Critical security patches have not been applied </t>
  </si>
  <si>
    <t>RACF-79</t>
  </si>
  <si>
    <t>WRITE or greater access to libraries that contain PPT modules is limited to only system programmers. Specific PPT designated program modules possess significant security bypass capabilities. Unauthorized access could result in the compromise of the operating system environment, ACP, and customer data.</t>
  </si>
  <si>
    <t>The IAO will ensure that update and allocate access to libraries containing PPT modules is limited to system programmers only and all update and allocate access is logged.</t>
  </si>
  <si>
    <t>Verify the data set rules for libraries that contain PPT modules do not allow inappropriate access.
1. The data set rules for libraries that contain PPT modules restrict UPDATE and ALLOCATE access to only z/OS systems programming personnel.
2. The data set rules for libraries that contain PPT modules specify that all UPDATE and ALLOCATE access will be logged.
3. Have the RACF administrator / security personnel run a HLQ RACF profile report showing who has WRITE or greater access to libraries that contain PPT modules. Once the report is generated include the name and job function of all userIDs and/or groups in the access list and if there are any vendors, include the vendor company name.
a) If all of the above are true, there is NO FINDING.
b) If any of the above is untrue, this is a FINDING.</t>
  </si>
  <si>
    <t>5/5/20: Added</t>
  </si>
  <si>
    <t>RACF-80</t>
  </si>
  <si>
    <t>Access greater than READ to the System Master Catalog must be limited to only system programmers. System catalogs are the basis for locating all files on the system. Unauthorized access could result in the compromise of the operating system environment, ACP, and customer data.</t>
  </si>
  <si>
    <t>Review access authorization to the System Master Catalog and verify only access above “READ”  is systems programmers and those authorized by the ISSM/ISSO.
Configure ESM rules for the master catalog to allow access above “READ” to systems programmers ONLY.
Configure ESM rules for the master catalog to allow any batch ID access above “READ” only in this specific case: The batch job that requires above “READ” access must reside in a data set that has restricted “ALTER” or equivalent access to systems programmers ONLY.
All greater than read access must be logged.</t>
  </si>
  <si>
    <t>1. If data set rules for System Master Catalog allow inappropriate access, this is a finding.
2. If data set rules for the Master Catalog do not restrict access greater than “READ” to only z/OS systems programming personnel, this is a finding.
3. Access greater than “READ” for the Master catalog is allowed to a batch job ID in the following specific case:
a. The batch job must reside in a data set that is restricted to systems programmers only.
4. If dataset rules for the Master Catalog do not specify that all (i.e., failures and successes) greater than “READ” access will be logged, this is a finding.
5. Have the RACF administrator / system personnel to generate a HLQ RACF profile report showing who has access to the System Master Catalog. Once the report is generated include the name and job function of all userIDs and/or groups in the access list and if there are any vendors, include the vendor company name.</t>
  </si>
  <si>
    <t>RACF-81</t>
  </si>
  <si>
    <t>WRITE or greater access to Libraries containing system EXIT modules must be limited to only system programmers. System exits have a wide range of uses and capabilities within any system. Exits may introduce security exposures within the system, modify audit trails, and alter individual user capabilities. Unauthorized access could result in the compromise of the operating system environment, ACP, and customer data.</t>
  </si>
  <si>
    <t xml:space="preserve">Using the ACP, protect the data sets associated with all product exits installed in the z/OS environment. This reduces the potential of a hacker adding a routine to a library and possibly creating an exposure. See that all exits are tracked using a CMP. Develop usermods to include the source/object code used to support the exits. Have Systems programming personnel review all z/OS and other product exits to confirm that the exits are required and are correctly installed. 
Have the IAO validate that all update and alter access to libraries containing z/OS and other system level exits will be logged using the ACP’s facilities. Only systems programming personnel will be authorized to update the libraries containing z/OS and other system level exits.  </t>
  </si>
  <si>
    <t>Verify data set rules for libraries that contain system exit modules do not allow inappropriate access.
1. The data set rules for libraries that contain system exit modules restrict UPDATE and ALLOCATE access to only z/OS systems programming personnel.
2. The data set rules for libraries that contain system exit modules specify that all UPDATE and ALLOCATE access will be logged.
3. Have the RACF administrator / system personnel to generate a HLQ RACF profile report showing who has WRITE or greater access to libraries containing system EXIT modules. 
4. Once the report is generated include the name and job function of all userIDs and/or groups in the access list and if there are any vendors, include the vendor company name.
a)     If all of the above are true, there is NO FINDING.
b)     If any of the above is untrue, this is a FINDING.</t>
  </si>
  <si>
    <t>RACF-82</t>
  </si>
  <si>
    <t>All system PROCLIB data set access must be limited to only system programmers. Unauthorized access to PROCLIB data sets referenced in the JES2 procedure can allow unauthorized modifications to STCs and other system level procedures. This could result in the compromise of the operating system environment, ACP, and customer data.</t>
  </si>
  <si>
    <t>All system PROCLIB data set access must be limited to only system programmers. Unauthorized access to PROCLIB data sets referenced in the JE+E87:G87S2 procedure can allow unauthorized modifications to STCs and other system level procedures. This could result in the compromise of the operating system environment, ACP, and customer data.</t>
  </si>
  <si>
    <t>1. Verify that the accesses to the PROCLIB data sets are properly restricted. 
Refer to the following for the PROCLIB data sets that contain the STCs and TSO logons from the following sources:
-  MSTJCLxx member used during an IPL. The PROCLIB data sets are obtained from the IEFPDSI and IEFJOBS DD statements.
- PROCxx DD statements and JES2 Dynamic PROCLIBs. Where ‘xx’ is the PROCLIB entries for the STC and TSU JOBCLASS configuration definitions.
2. Have the RACF administrator / system personnel to generate a HLQ RACF profile report showing who has access to all system PROCLIB datasets. 
3. Once the report is generated include the name and job function of all userIDs and/or groups in the access list and if there are any vendors, include the vendor company name.
If the following are true, there is no finding,
a)  The ACP data set access authorizations restrict READ access to all authorized users.
b)  The ACP data set access authorizations restrict WRITE and/or greater access to systems programming personnel.</t>
  </si>
  <si>
    <t>RACF-83</t>
  </si>
  <si>
    <t>Dynamic lists must be protected in accordance with proper security requirements. Dynamic lists provide a method of making z/OS system changes without interrupting the availability of the operating system. Failure to properly control access to these facilities could result in unauthorized personnel modifying sensitive z/OS lists. This exposure may threaten the integrity and availability of the operating system environment, and compromise the confidentiality of customer data.</t>
  </si>
  <si>
    <t>Ensure Dynamic List resources are defined to the FACILITY resource class and protected. Only system programmers and a limited number of authorized users and Approved authorized Started Tasks are able to issue these commands. All access is logged.
The required CSV-prefixed Facility Class resources are listed below. These resources or generic equivalents should be defined and permitted as required with only z/OS systems programmers and logging enabled. Minimum required list of CSV-prefixed resources:
CSVAPF.**
CSVAPF.MVS.SETPROG.FORMAT.DYNAMIC
CSVAPF.MVS.SETPROG.FORMAT.STATIC
CSVDYLPA.**
CSVDYLPA.ADD.**
CSVDYLPA.DELETE.**
CSVDYNEX.**
CSVDYNEX.LIST
CSVDYNL.**
CSVDYNL.UPDATE.LNKLST
CSVLLA.**
Limit authority to those resources to z/OS systems programmers. Restrict to the absolute minimum number of personnel with AUDIT(ALL(READ)) and UPDATE access.
Sample commands are shown here to accomplish this:
RDEF FACILITY CSVAPF.** UACC(NONE) OWNER(syspaudt) AUDIT(ALL(READ))
RDEF FACILITY CSVAPF.MVS.SETPROG.FORMAT.DYNAMIC.** UACC(NONE) OWNER(syspaudt) AUDIT(ALL(READ))
RDEF FACILITY CSVAPF.MVS.SETPROG.FORMAT.STATIC.** UACC(NONE) OWNER(syspaudt) AUDIT(ALL(READ))
PERMIT CSVAPF.** CLASS(FACILITY) ID(syspaudt) ACCESS(UPDATE)
PERMIT CSVAPF.MVS.SETPROG.SETPROG.FORMAT.DYNAMIC.** CLASS(FACILITY) ID(syspaudt) ACCESS(UPDATE)
PERMIT CSVAPF.MVS.SETPROG.SETPROG.FORMAT.STATIC.** CLASS(FACILITY) ID(syspaudt) ACCESS(UPDATE)
The CSVDYLPA.ADD resource will be permitted to products BMC Mainview, CA 1, and CA Common Services STC userids with AUDIT(ALL(READ)) and UPDATE access.
The CSVDYLPA.DELETE resource will be permitted to products CA 1 and CA Common Services STC userids with AUDIT(ALL(READ)) and UPDATE access.
Sample commands are shown here to accomplish one set of resources:
RDEF FACILITY CSVDYLPA.** UACC(NONE) OWNER(syspaudt) AUDIT(ALL(READ))
RDEF FACILITY CSVDYLPA.ADD.** UACC(NONE) OWNER(syspaudt) AUDIT(ALL(READ))
RDEF FACILITY CSVDYLPA.DELETE.** UACC(NONE) OWNER(syspaudt) AUDIT(ALL(READ))
PERMIT CSVDYLPA.** CLASS(FACILITY) ID(syspaudt) ACCESS(UPDATE)
PERMIT CSVDYLPA.** CLASS(FACILITY) ID(BMC Mainview STC userid) ACCESS(UPDATE)
PERMIT CSVDYLPA.** CLASS(FACILITY) ID(CA 1 STC userid) ACCESS(UPDATE)
PERMIT CSVDYLPA.** CLASS(FACILITY) ID(CCS STC userid) ACCESS(UPDATE)
PERMIT CSVDYLPA.ADD.** CLASS(FACILITY) ID(syspaudt) ACCESS(UPDATE)
PERMIT CSVDYLPA.ADD.** CLASS(FACILITY) ID(BMC Mainview STC userid) ACCESS(UPDATE)
PERMIT CSVDYLPA.ADD.** CLASS(FACILITY) ID(CA 1 STC userid) ACCESS(UPDATE)
PERMIT CSVDYLPA.ADD.** CLASS(FACILITY) ID(CCS STC userid) ACCESS(UPDATE)
PERMIT CSVDYLPA.DELETE.** CLASS(FACILITY) ID(syspaudt) ACCESS(UPDATE)
PERMIT CSVDYLPA.DELETE.** CLASS(FACILITY) ID(CA 1 STC userid) ACCESS(UPDATE)
PERMIT CSVDYLPA.DELETE.** CLASS(FACILITY) ID(CCS STC userid) ACCESS(UPDATE)
The CSVDYNEX.LIST resource and/or generic equivalent will be defined with AUDIT(FAILURE(READ)SUCCESS(UPDATE)) and UPDATE access restricted to system programming personnel.
The CSVDYNEX.LIST resource and/or generic equivalent will be defined with READ access restricted to auditors.
Sample commands are shown here to accomplish this:
RDEF FACILITY CSVDYNEX.** UACC(NONE) OWNER(syspaudt) –
AUDIT(ALL(READ))
RDEF FACILITY CSVDYNEX.LIST.** UACC(NONE) OWNER(syspaudt) –
AUDIT(FAILURE(READ)SUCCESS(UPDATE))
PERMIT CSVDYNEX.** CLASS(FACILITY) ID(syspaudt) ACCESS(UPDATE)
PERMIT CSVDYNEX.LIST.** CLASS(FACILITY) ID(syspaudt) ACCESS(UPDATE)
PERMIT CSVDYNEX.LIST.** CLASS(FACILITY) ID(audtaudt) ACCESS(READ)
The CSVLLA resource will be permitted to CICS and CONTROL-O STC userids with AUDIT(ALL(READ)) and UPDATE access.
Sample commands are shown here to accomplish one set of resources:
RDEF FACILITY CSVLLA.** UACC(NONE) OWNER(syspaudt) AUDIT(ALL(READ))
PERMIT CSVLLA.** CLASS(FACILITY) ID(syspaudt) ACCESS(UPDATE)
PERMIT CSVLLA.** CLASS(FACILITY) ID(CICS STC userids) ACCESS(UPDATE)
PERMIT CSVLLA.** CLASS(FACILITY) ID(CONTROL-O STC userid) ACCESS(UPDATE)</t>
  </si>
  <si>
    <t>Verify that the accesses for CSV-prefixed resources are properly restricted. If the following guidance is true, this is not a finding.
1. The RACF resources and/or generic equivalent are defined with a default access of NONE.
2. The RACF resources and/or generic equivalent CSVAPF* and  will be defined with AUDIT(ALL(READ)) and UPDATE access restricted to system programming personnel - CSVAPF.*, CSVAPF.MVS.SETPROG.FORMAT.DYNAMIC, CSVAPF.MVS.SETPROG.FORMAT.STATIC, CSVDYLPA.*, CSVDYNEX.*, CSVDYNEX.LIST, CSVDYNL.*, CSVDYNL.UPDATE.LNKLST, CSVLLA.*.
3. The RACF CSVDYNEX.LIST resource and/or generic equivalent will be defined with AUDIT(FAILURE(READ)SUCCESS(UPDATE)) and UPDATE access is restricted to system programming personnel.
4. The RACF CSVDYNEX.LIST resource and/or generic equivalent will be defined with READ access restricted to auditors.
5. If the products CICS and/or CONTROL-O are on the system, the RACF access to the CSVLLA resource and/or generic equivalent will be defined with AUDIT(ALL) and UPDATE access restricted to the CICS and CONTROL-O STC userids.
6. If any software product requires access to dynamic LPA updates on the system, the RACF access to the CSVDYLPA resource and/or generic equivalent will be defined with LOG and SERVICE(UPDATE) only after the product has been validated with the appropriate STIG or SRG for compliance AND receives documented and filed authorization that details the need and any accepted risks from the site ISSM or equivalent security authority.
7. Have the RACF administrator / system personnel to generate a HLQ RACF profile report showing Dynamic List resources are defined and who has access. 
3. Once the report is generated include the name and job function of all userIDs and/or groups in the access list and if there are any vendors, include the vendor company name.
Note: In the above, UPDATE access can be substituted with ALTER or CONTROL. Review the permissions in the IBM documentation when specifying UPDATE.</t>
  </si>
  <si>
    <t>RACF-84</t>
  </si>
  <si>
    <t>SC-17</t>
  </si>
  <si>
    <t>Public Key Infrastructure Certificates</t>
  </si>
  <si>
    <t>All digital certificates in use must have a valid path to a trusted Certification authority.  The origin of a certificate, the Certificate Authority (i.e., CA), is crucial in determining if the certificate should be trusted. An approved CA establishes grounds for confidence at both ends of communications sessions in ongoing identities of other parties and in the validity of information transmitted.</t>
  </si>
  <si>
    <t xml:space="preserve">Remove or and replace certificates whose the issuer's distinguished name does not lead to a PKI Root Certification Authority, External Root Certification Authority (ECA), or an approved External Partner PKI’s Root Certification Authority.  </t>
  </si>
  <si>
    <t>NOTE: The procedures in this checklist item presume the domain being reviewed is running all releases of z/OS, and use the ACP as the certificate store.
If the domain being review is not a production system and is only used for test and development, this Self-Signed Certificates review can be skipped.
If no certificate information is found, there is NO FINDING.
NOTE: Certificates are only valid when their Status is TRUST. Therefore, you may ignore certificates with the NOTRUST status during the following checks.
If the digital certificate information indicates that the issuer's distinguished name leads to a PKI Root Certification Authority, External Root Certification Authority (ECA), or an approved External Partner PKI’s Root Certification Authority, there is no finding. Reference the IASE website for complete information as to which certificates are acceptable (http://iase.disa.mil/pki-pke/interoperability/).</t>
  </si>
  <si>
    <t>HSC24</t>
  </si>
  <si>
    <t>HSC24: Digital Signatures or PKI certificates are expired or revoked</t>
  </si>
  <si>
    <t>RACF-85</t>
  </si>
  <si>
    <t>Internetworking FTP</t>
  </si>
  <si>
    <t>FTP / Telnet unencrypted transmissions require Acknowledgement of Risk Letter(AORL). In addition to the data transmission being in the clear, the user credentials are also passed in the clear, which violates the control IAIA-1. As mitigation for this vulnerability, special consideration must be given to account maintenance and the types of user privileges associated with these accounts. Interception of the above information could result in the compromise of the operating system environment, ACP, and customer data.
Potential Impacts: 
Information being passed in the clear can violate System and Data integrity.</t>
  </si>
  <si>
    <t xml:space="preserve">Ensure that an Acknowledgement of Risk Letter exist for all userids utilizing unencrypted communications.  </t>
  </si>
  <si>
    <t>a) Provide a list of all FTP userids defined to the ACP database, including the function and purpose of each FTP userid.
b) Ensure that an Acknowledgement of Risk Letter exist for all userids utilizing unencrypted communications.</t>
  </si>
  <si>
    <t>RACF-86</t>
  </si>
  <si>
    <t>Ensure the Automatic Data Set Protection (ADSP) SETROPTS value is set to NOADSP. ADSP indicates that RACF automatically creates discrete data set profiles to protect datasets created by users having this attribute.
ADSP specifies that data sets created by users who have the ADSP attribute will be RACF protected automatically. NOADSP cancels automatic RACF protection for users who have ADSP.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</si>
  <si>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The IAO will ensure that ADSP SETROPTS value is set to NOADSP.
Evaluate the impact associated with implementation of the control option. Develop a plan of action to implement the control option as specified in the example below:
ADSP is set with the command SETR NOADSP.</t>
  </si>
  <si>
    <t>a)  If the ADSP value is set to NOT IN EFFECT, there is NO FINDING.
Note: NOADSP is the required setting. In the SETROPTS LIST output this will display as AUTOMATIC DATASET PROTECTION IS NOT IN EFFECT.
b) If the ADSP value is IN EFFECT, this is a FINDING.</t>
  </si>
  <si>
    <t>HCM39: RACF security settings are not properly configured</t>
  </si>
  <si>
    <t>RACF-87</t>
  </si>
  <si>
    <t>The CMDVIOL SETROPTS value is set. The CMDVIOL specifies whether RACF is to log violations detected by RACF commands. You must have the auditor attribute to specify these commands. A violation may occur because a user is not authorized to modify a particular profile, or is not authorized to enter a particular operand on a command.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</si>
  <si>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 xml:space="preserve">The IAO will ensure that CMDVIOL SETROPTS value is active and set to log RACF commands violations.
The RACF Command SETR LIST will show the status of RACF Controls including a list of ATTRIBUTES. 
(1) Command Violation Logging is activated with the command SETR CMDVIOL.  </t>
  </si>
  <si>
    <t>a) If the CMDVIOL value is listed as one of the ATTRIBUTES, there is NO FINDING.
b) If the CMDVIOL value is not listed as one of the ATTRIBUTES, this is a FINDING.</t>
  </si>
  <si>
    <t>RACF-88</t>
  </si>
  <si>
    <t xml:space="preserve">The TERMINAL SETROPTS value is not set to READ. TERMINAL is used to set the universal access authority (UACC) associated with undefined terminals. If you specify TERMINAL, but do not specify read or none, the system will prompt you for a value.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(RACF0330: CAT II) </t>
  </si>
  <si>
    <t xml:space="preserve">The IAO will ensure that the TERMINAL SETROPTS value is set to READ; this sets the universal access authority (UACC) associated with undefined terminals.
The RACF Command SETR LIST will show the status of RACF Controls including a status of TERMINAL. 
(1) TERMINAL READ is set by the command SETR TERMINAL(READ).   </t>
  </si>
  <si>
    <t>a) If the TERMINAL value is set to READ, there is NO FINDING.
b) If the TERMINAL value is set to NONE, this is a FINDING.</t>
  </si>
  <si>
    <t>RACF-89</t>
  </si>
  <si>
    <t>The GRPLIST SETROPTS value is not set to ACTIVE. GRPLIST specifies that RACF processing is to perform group list access checking for all system users. When you specify GRPLIST, a user's authority to access a resource is not based only on the authority of the users current connect group; access is based on the authority of any group to which the user is connected.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(RACF0350: CAT II)</t>
  </si>
  <si>
    <t>The IAO will ensure that GRPLIST SETROPTS value is set to
ACTIVE. 
The RACF Command SETR LIST will show the status of RACF Controls including a status of GRPLIST. 
(1) List Of Groups Checking is activated with the command SETR GRPLIST.</t>
  </si>
  <si>
    <t>a)  If the GRPLIST is enabled then the message "LIST OF GROUPS ACCESS CHECKING IS ACTIVE." will be displayed, there is NO FINDING. 
b) If the message indicates that LIST OF GROUPS is NOT ACTIVE, this is a FINDING.</t>
  </si>
  <si>
    <t>RACF-90</t>
  </si>
  <si>
    <t>The OPERAUDIT SETROPTS value is not set to OPERAUDIT. OPERAUDIT specifies whether RACF is to log all actions, such as accesses to resources and commands, allowed only because a user has the OPERATIONS or group OPERATIONS attribute.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(RACF0420: CAT II)</t>
  </si>
  <si>
    <t>The IAO will ensure that OPERAUDIT SETROPTS value is set to OPERAUDIT. This specifies that RACF logs all actions such as accesses to resources and commands for a user who has operations or group operations attribute.
The RACF Command SETR LIST will show the status of RACF Controls including a list of ATTRIBUTES. 
(1) Logging of all actions, such as accesses to resources and commands, allowed only because a user has the OPERATIONS or group-OPERATIONS attribute is activated with the command SETR OPERAUDIT.
NOTE: The RACF AUDITOR attribute is required in order to specify SETROPTS OPERAUDIT and also to display the OPERAUDIT attribute with the SETROPTS LIST command.</t>
  </si>
  <si>
    <t>a) If the OPERAUDIT value is listed as one of the ATTRIBUTES, there is NO FINDING.
b)  If the OPERAUDIT value is not listed as one of the ATTRIBUTES, this is a FINDING.</t>
  </si>
  <si>
    <t>RACF-91</t>
  </si>
  <si>
    <t>The SAUDIT SETROPTS value specified is properly set. SAUDIT specifies whether RACF is to log all RACF commands issued by users with the SPECIAL or group SPECIAL attribute.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</si>
  <si>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 xml:space="preserve">The IAO will ensure that SAUDIT SETROPTS value is set to SAUDIT.  SAUDIT specifies whether RACF is to log all RACF commands issued by users with the SPECIAL or group SPECIAL attribute.
The RACF Command SETR LIST will show the status of RACF Controls including the value for SAUDIT. 
(1) SAUDIT is activated and set to the required value by issuing the command SETR SAUDIT.
NOTE that in order to set or list the SAUDIT value, the RACF AUDITOR attribute is required. Reference the documentation for the SETROPTS command in the RACF Command Language Reference. </t>
  </si>
  <si>
    <t>a) If the SAUDIT value is listed as one of the ATTRIBUTES, there is NO FINDING.
b) If the NOSAUDIT value is listed as one of the ATTRIBUTES, this is a FINDING.</t>
  </si>
  <si>
    <t>RACF-92</t>
  </si>
  <si>
    <t>Protect RACF batch jobs with propagation control. Batch jobs that are user-submitted to the operating system should inherit the USERID of the submitter. This will identify the batch job with the user for the purpose of accessing resources. In some environments, such as CICS, jobs submitted without the USER operand specified on the JOB statement run under a user ID other than the user submitting the job, in this case, the CICS userid. This situation presents a security violation in that the issuer of the job will inherit the authority of the CICS userid. 
The PROPCNTL Class was designed to prevent this from occurring. Utilize propagation control (PROPCNTL) for system-level address spaces that submit jobs on behalf of users.</t>
  </si>
  <si>
    <t>Verify a PROPCNTL profile exists for each userid associated with a job scheduler (e.g., CONTROL-M, CA-7, etc.) or a MUSASS able to submit batch jobs (e.g., CA-ROSCOE, etc.). If not found, add a PROPCNTL profile for each userID associated with a job scheduler (e.g., CONTROL-M, CA-7, etc.) or a MUSASS able to submit batch jobs (e.g., CA-ROSCOE, etc.)
A sample command is shown here:
RDEF PROPCNTL controlm UACC(NONE) OWNER(ADMIN)</t>
  </si>
  <si>
    <t>a) Refer to a list all Multiple User Access Systems in use on this system. These are systems that run in a single address space, but allow multiple users to sign on to them (e.g., CICS regions, Session Managers, etc.). For each region, also include corresponding userids, profiles, data management files, and a brief description (of each region). 
Refer to the documentation of the processes used for submission of batch jobs via an automated process (i.e., scheduler or other sources) and each of the associated userids.
Verify the following:
1)     The PROPCNTL resource class is active.
2)     A PROPCNTL resource class profile is defined for each userid associated with a job scheduler (e.g., CONTROL-M, CA-7, etc.) and a MUSASS able to submit batch jobs (e.g., CA-ROSCOE, etc.).
b)     If both of the above in (1) are true, there is NO FINDING.
c)     If either of the above in (1) is untrue, this is a FINDING.</t>
  </si>
  <si>
    <t>RACF-93</t>
  </si>
  <si>
    <t xml:space="preserve">CICS region logonid(s) must be defined and/or controlled in accordance with the security requirements. CICS is a transaction-processing product that provides programmers with the facilities to develop interactive applications. Improperly defined or controlled CICS region userids may provide an exposure and vulnerability within the CICS environment. This could result in the compromise of the confidentiality, integrity, and availability of the CICS region, applications, and customer data.
The region userid should be associated with a unique RACF userid. </t>
  </si>
  <si>
    <t>Review all CICS region, default, and end-user userids to ensure they are defined and controlled as required.
Ensure that the following is defined for each CICS region:
1)     A unique userid is defined.
Use the RACF Add user command to accomplish this. A sample command is provided here:
AU &lt;cicsregionid&gt; NAME('STC, CICS Region') DFLTGRP(STC) OWNER(STC) 
2)     Defined to the STARTED resource class.
Use the RACF RDEFINE command. A sample is provided here:
RDEF STARTED &lt;cicsprocname&gt;.** UACC(NONE) OWNER(ADMIN) DATA('USED TO MAP &lt;cicsprocname&gt; TO A VALID RACF USERID') STDATA(USER(=MEMBER) GROUP(STC) TRACE(YES))</t>
  </si>
  <si>
    <t>a)     Ensure that the following is defined for each CICS region:
1)     A unique userid is defined.
2)     Defined to the STARTED resource class.
b)     If (a) is true, this is not a finding.
c)     If (a) is untrue, this is a finding.</t>
  </si>
  <si>
    <t>Access to system functionality without identification and authentication</t>
  </si>
  <si>
    <t>RACF-94</t>
  </si>
  <si>
    <t>CICS default logonid(s) must be defined and/or controlled in accordance with the security requirements. CICS is a transaction-processing product that provides programmers with the facilities to develop interactive applications. An improperly defined or controlled CICS default userid may provide an exposure and vulnerability within the CICS environment. This could result in the compromise of the confidentiality, integrity, and availability of the CICS region, applications, and customer data.</t>
  </si>
  <si>
    <t>Ensure the following items are in effect for the CICS default userid (i.e., DFLTUSER=default userid):
1)     Not granted the RACF OPERATIONS attribute.
a) Issue a RACF LU (Listuser) command on the CICS default userid.
b) The OPERATIONS attribute can be removed via the RACF command ALU &lt;cicsdefaultuser&gt; NOOPERATIONS
2) No access to interactive on-line facilities (e.g., TSO) other than CICS.
a) Use the RACF ALU (Altuser) command to remove attributes such as TSO. Example: ALU &lt;cicsdefaultuser&gt; NOTSO
3) TIMEOUT parameter in the CICS segment is set to 15 minutes.
4) A system's default time for terminal lock-out or session termination may be lengthened to 30 minutes at the discretion of the IAM. The IAM will maintain the documentation for each system with a time-out adjusted beyond the 15-minute recommendation to explain the basis for this decision.
a) Use the RACF LU (ListUser) command to display the CICS segment. An example is shown here: 
LU &lt;cicsdefaultuser&gt; CICS
b) Use the RACF ALU command to set the 15 minute timeout value. An example is shown here: 
ALU &lt;cicsdefaultuser&gt; CICS(TIMEOUT(15))
5)     Restricted from accessing all data sets and resources with the following exceptions:
a) Delete the CICS default user from dataset access lists via the command:
PE '&lt;dataset profile name&gt;' ID(&lt;cicsdefaultuser&gt;) DEL
(a)     Non-restricted CICS transactions (e.g., CESF, CESN, ‘good morning’ transaction, etc.)
(b)     If applicable, resources necessary to operate in an intersystem communication (ISC) environment (i.e., LU6.1, LU6.2, and MRO)
NOTE:     Execute the JCL in CNTL(IRRUT100) using the CICS default userid as SYSIN input. This report lists all occurrences of this userid within the RACF database, including data set and resource access lists.</t>
  </si>
  <si>
    <t>NOTE:  If a CICS region is using a site-defined transaction resource class pair, execute a RACF RLIST command against these resource classes.
a) Ensure the following items are in effect for the CICS default userid (i.e., DFLTUSER=default userid):
1) Not granted the RACF OPERATIONS attribute.
2) No access to interactive on-line facilities (e.g., TSO) other than CICS.
3) TIMEOUT parameter in the CICS segment is set to 15 minutes.
4) A system's default time for terminal lock-out or session termination may be lengthened to 30 minutes at the discretion of the IAM. The IAM will maintain the documentation for each system with a time-out adjusted beyond the 15-minute recommendation to explain the basis for this decision.
5) Restricted from accessing all data sets and resources with the following exceptions:
(a) Non-restricted CICS transactions (e.g., CESF, CESN, ‘good morning’ transaction, etc.)
(b) If applicable, resources necessary to operate in an intersystem communication (ISC) environment (i.e., LU6.1, LU6.2, and MRO)
NOTE:  Execute the JCL in CNTL(IRRUT100) using the CICS default userid as SYSIN input. This report lists all occurrences of this userid within the RACF database, including data set and resource access lists.
b) If all items in (a) are true, this not a finding.
c) If any item in (a) is untrue, this is a finding.</t>
  </si>
  <si>
    <t>RACF-95</t>
  </si>
  <si>
    <t>CICS logonid(s) must have time-out limit set to 15 minutes.  CICS is a transaction-processing product that provides programmers with the facilities to develop interactive applications. Improperly defined or controlled CICS region userids may provide an exposure and vulnerability within the CICS environment. This could result in the compromise of the confidentiality, integrity, and availability of the CICS region, applications, and customer data.
RACF provides the PROPCNTL class to prevent userids such as the CICS region userid from being propagated/used by unauthorized userids.</t>
  </si>
  <si>
    <t xml:space="preserve">Review all CICS region, default, and end-user userids to ensure they are defined and controlled as required. 
Ensure that all userids with a CICS segment have the TIMEOUT parameter set to 15 minutes.
Examples: Use the RACF ALtUser command to assign the required value:
ALU &lt;cics user&gt; CICS(TIMEOUT(15))  </t>
  </si>
  <si>
    <t>NOTE: Any userid that does not have a TIMEOUT parameter specified will obtain its TIMEOUT parameter from the default value set in ZCIC0041. Any userid that specifies a TIMEOUT parameter must meet the requirements specified below.
a) Ensure that all userids with a CICS segment have the TIMEOUT parameter set to 15 minutes.
b) If (a) is true for each CICS region and/or CICS user, there is NO FINDING.
NOTE: If the time-out limit is greater than 15 minutes, review the following items. If any of these is true, there is NO FINDING.
1) If a session is not terminated, but instead is locked out after 15 minutes of inactivity, a process must be in place that requires user identification and authentication before the session is unlocked. Session lock-out will be implemented through system controls or terminal screen protection.
2) A system’s default time for terminal lock-out or session termination may be lengthened to 30 minutes at the discretion of the IAM. The IAM will maintain the documentation for each system with a time-out adjusted beyond the 15-minute recommendation to explain the basis for this decision.
3) The IAM may set selected userids to have a time-out of up to 60 minutes in order to complete critical reports or transactions without timing out. Each exception must meet the following criteria:
(a) The time-out exception cannot exceed 60 minutes.
(b) A letter of justification fully documenting the user requirement(s) must be submitted and approved by the site IAM. In addition, this letter must identify an alternate means of access control for the terminal(s) involved (e.g., a room that is locked at all times, a room with a cipher lock to limit access, a password protected screen saver set to 30 minutes or less, etc.).
(c) The requirement must be revalidated on an annual basis.
c) If the CICS time-out limit is not specified for 15 minutes of inactivity, and the previously mentioned exceptions do not apply, this is a FINDING.</t>
  </si>
  <si>
    <t>RACF-96</t>
  </si>
  <si>
    <t>CICS System Initialization Table (SIT) parameter values must be specified in accordance with proper security requirements. Implement CICS transaction security by utilizing two distinct and unique RACF resource classes (i.e., member and grouping) within each CICS region. If several CICS regions are grouped in an MRO environment, it is permissible for those grouped regions to share a common pair of resource classes. Member classes contain a RACF discrete profile for each transaction. Grouping classes contain groups of transactions requiring equal protection under RACF. Ideally, member classes contain no profiles, and all transactions are defined by groups in a grouping class.
The CICS SIT is used to define system operation and configuration parameters of a CICS system.  Several of these parameters control the security within a CICS region.  Failure to code the appropriate values could result in unexpected operations and degraded security.  This exposure may result in unauthorized access impacting the confidentiality, integrity, and availability of the CICS region, applications, and customer data.
If CICS Classes are not active, this could result in the compromise of the confidentiality, integrity, and availability of the CICS region, applications, and customer data.</t>
  </si>
  <si>
    <t>Review each CICS SIT to ensure each region has a unique resource class or resource prefix specified. 
1. The resources classes are activated in RACF using the following command: SETR CLASSACT(&lt;classname&gt;)</t>
  </si>
  <si>
    <t>Refer to the CICS region SYSLOG - (Alternate source of SIT parameters) be sure to process DFHSIT based on the order specified. The system initialization parameters are processed in the following order, with later system initialization parameter values overriding those specified earlier. CICS system initialization parameters are specified in the following ways:
1. In the system initialization table, loaded from a library in the STEPLIB concatenation of the CICS startup procedure.
2. In the PARM parameter of the EXEC PGM=DFHSIP statement of the CICS startup procedure.
3. In the SYSIN data set defined in the startup procedure (but only if SYSIN is coded in the PARM parameter).
Ensure the following CICS System Initialization Table (SIT) parameter settings are specified for each CICS region. If the following guidance is true, this is not a finding. 
___	SEC=YES - If SEC is not coded in the CICS region startup JCL, go to offset xâ€™117â€™ from the beginning on the SIT dump (record sequence number - 6) for a length of 1. This is the security byte flag. Below is the hex and bit settings for this flag:
Xâ€™80â€™ EQU Bâ€™10000000â€™ External Security Requested
___	DFLTUSER=&lt;parameter&gt; - If DFLTUSER is not coded in the CICS region startup JCL, go to offset xâ€™118â€™ from the beginning on the SIT dump (record sequence number - 6) for a length of 8 bytes. The value will be the CICS default userid. 
___	XUSER=YES - If XUSER is not coded in the CICS region startup JCL, go to offset xâ€™117â€™ from the beginning on the SIT dump (record sequence number - 6) for a length of 1. This is the security byte flag. Below is the hex and bit settings for this flag:
Xâ€™04â€™ EQU Bâ€™00000100â€™ Surrogate User Checking required
___	SNSCOPE=NONE|CICS|MVSIMAGE|SYSPLEX - If SNSCOPE is not coded in the CICS region startup JCL, go to offset xâ€™124â€™ from the beginning on the SIT dump (record sequence number - 6) for a length of 1. This is the signon scope byte flag. Ensure that users cannot sign on to more than one CICS production region within the scope of a single CICS region, a single z/OS image, or a sysplex. Below are listed the hex and bit settings for this flag:
Xâ€™01â€™ EQU 1 SIGNON SCOPE = NONE
Xâ€™02â€™ EQU 2 SIGNON SCOPE = CICS
Xâ€™03â€™ EQU 3 SIGNON SCOPE = MVSIMAGE
Xâ€™04â€™ EQU 4 SIGNON SCOPE = SYSPLEX
Note: SNSCOPE=NONE is only allowed with test/development regions.
___	XTRAN=YES|ssrrTRN - If XTRAN is not coded in the CICS region startup JCL, go to offset xâ€™CAâ€™ from the beginning on the SIT dump (record sequence number - 6) for a length of 7 bytes. The value will be the resource class name used for that region. If XTRAN=YES is coded, câ€™CICSTRNâ€™ will be present.
___	SECPRFX=YES - If SECPRFX is not coded in the CICS region startup JCL, go to offset xâ€™117â€™ from the beginning on the SIT dump (record sequence number - 6) for a length of 1. This is the security byte flag. Below are the hex and bit settings for this flag.
Xâ€™40â€™ EQU Bâ€™01000000â€™ Resource Prefix Required
If XTRAN=ssrrTRN is specified, resource prefixing (e.g., SECPRFX=YES) is not required to be enabled. Also, CICS regions cannot share the same resource class if resource prefixing is not active.</t>
  </si>
  <si>
    <t>RACF-97</t>
  </si>
  <si>
    <t>The SSH daemon must be configured to only use the SSHv2 protocol.  Exploits of the SSH daemon could provide immediate root access to the system.</t>
  </si>
  <si>
    <t xml:space="preserve">Edit the sshd_config file and set the "Protocol" setting to "2".  </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</si>
  <si>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If the variables 'Protocol 2,1’ or ‘Protocol 1’ are defined on a line without a leading comment, this is a finding.</t>
  </si>
  <si>
    <t>RACF-98</t>
  </si>
  <si>
    <t>CM-6</t>
  </si>
  <si>
    <t>Configuration Settings</t>
  </si>
  <si>
    <t xml:space="preserve">The VTAM USSTAB definitions are being used for unsecured terminals. VTAM options and definitions are used to define VTAM operational capabilities. They must be strictly controlled. Unauthorized users could override or change start options or network definitions. Failure to properly control VTAM resources could potentially compromise the network operations. </t>
  </si>
  <si>
    <t xml:space="preserve">The Systems programmer and IAO will verify that USSTAB definitions are only used for secure terminals.
Only terminals that are locally attached to the host or connected to the host via secure leased lines located in a secured area. Only authorized personnel may enter the area where secure terminals are located. 
USSTAB or LOGAPPL definitions are used to control logon from secure terminals. These terminals can log on directly to any VTAM application (e.g., TSO, CICS, etc.) of their choice and bypass Session Manager services. Secure terminals are usually locally attached to the host or connected to the host via a private LAN without access to an external network. Only authorized personnel may enter the area where secure terminals are located.  </t>
  </si>
  <si>
    <t>a) Have the IAO and VTAM Systems Programmer supply the following information:
a)  Documentation regarding terminal naming standards.
b)  Documentation of all procedures controlling terminal logons to the system.
c)  A complete list of all USS commands used by terminal users to log on to the system.
d)  Members and data set names containing USSTAB and LOGAPPL definitions of all terminals that can log on to the system (e.g., SYS1.VTAMLST).
e)   Members and data set names containing logon mode parameters.
b)  If USSTAB definitions are only used for secure terminals (e.g., terminals that are locally attached to the host or connected to the host via secure leased lines), there is NO FINDING.
c)  If USSTAB definitions are used for any unsecured terminals (e.g., dial up terminals or terminals attached to the Internet such as TN3270 or KNET 3270 emulation), this is a FINDING.</t>
  </si>
  <si>
    <t>HSC36</t>
  </si>
  <si>
    <t>HSC36: System is configured to accept unwanted network connections</t>
  </si>
  <si>
    <t>RACF-99</t>
  </si>
  <si>
    <t>CA Auditor installation data sets are not properly protected. CA Auditor installation data sets have the ability to use privileged functions and/or have access to sensitive data. Failure to properly restrict access to these data sets could result in violating the integrity of the base product which could result in compromising the operating system or sensitive data.</t>
  </si>
  <si>
    <t xml:space="preserve">The IAO will ensure that update and alter access to CA Auditor installation data sets are limited to System Programmers only, and all update and alter access is logged. Read access can be given to auditors, security administrators, and/or CA Auditor’s STCs and batch users.
The installing Systems Programmer will identify and document the product data sets and categorize them according to who will have update and alter access and if required that all update and alter access is logged. He will identify if any additional groups have update and/or alter access for specific data sets, and once documented he will work with the IAO to see that they are properly restricted to the ACP (Access Control Program) active on the system.
Data sets to be protected will be: 
SYS2.EXAMINE
SYS2A.EXAMINE
The following commands are provided as a sample for implementing data set controls: 
ad 'SYS2.EXAMINE.**' uacc(none) owner(sys2) -
     audit(success(update) failures(read)) -
      data('Vendor DS Profile: CA Auditor/Examine')
pe 'SYS2.EXAMINE.**' id(&lt;syspaudt&gt;) acc(a)
pe 'SYS2.EXAMINE.**' id(&lt;audtaudt&gt; &lt;secaaudt&gt; EXAMMON) acc(r)
ad 'SYS2A.EXAMINE.**' uacc(none) owner(sys2a) -
     audit(success(update) failures(read)) -
      data('Vendor DS Profile: CA Auditor/Examine')
pe 'SYS2A.EXAMINE.**' id(&lt;syspaudt&gt;) acc(a)
pe 'SYS2A.EXAMINE.**' id(&lt;audtaudt&gt; &lt;secaaudt&gt; EXAMMON) acc(r)
setr generic(dataset) refresh  </t>
  </si>
  <si>
    <t>Verify that the accesses to the CA Auditor installation data sets are properly restricted.
The RACF data set rules for the data sets restricts READ access to auditors, security administrators, and/or CA Auditor’s STCs and batch users.
The RACF data set rules for the data sets restricts UPDATE and/or ALTER access to systems programming personnel.
The RACF data set rules for the data sets specify that all (i.e., failures and successes) UPDATE and/or ALTER access are logged.</t>
  </si>
  <si>
    <t>RACF-100</t>
  </si>
  <si>
    <t>CA Auditor User data sets are not properly protected. CA Auditor User data sets have the ability to use privileged functions and/or have access to sensitive data. Failure to properly restrict access to these data sets could result in violating the integrity of the base product which could result in compromising the operating system or sensitive data.</t>
  </si>
  <si>
    <t xml:space="preserve">The IAO will ensure that update and alter access to CA Auditor User data sets are limited to System Programmers, security personnel and auditors.
The installing Systems Programmer will identify and document the product data sets and categorize them according to who will have update and alter access and if required that all update and alter access is logged. He will identify if any additional groups have update and/or alter access for specific data sets, and once documented he will work with the IAO to see that they are properly restricted to the ACP (Access Control Program) active on the system.
Data sets to be protected will be: 
SYS3.EXAMINE
The following commands are provided as a sample for implementing data set controls: 
ad 'SYS3.EXAMINE.**' uacc(none) owner(sys3) -
     audit(failures(read)) -
      data('Vendor DS Profile: CA Auditor')
pe 'SYS3.EXAMINE.**' id(&lt;syspaudt&gt;) acc(a)
pe 'SYS3.EXAMINE.**' id(&lt;audtaudt&gt; &lt;secaaudt&gt;) acc(A)
setr generic(dataset) refresh  </t>
  </si>
  <si>
    <t>Verify that the accesses to the CA Auditor User data sets are properly restricted.
The RACF data set rules for the data sets restricts UPDATE and/or ALTER access to systems programming personnel, security personnel and auditors.</t>
  </si>
  <si>
    <t>RACF-101</t>
  </si>
  <si>
    <t>CA Auditor resources are not properly defined and protected. CA Auditor can run with sensitive system privileges, and potentially can circumvent system controls. Failure to properly control access to product resources could result in the compromise of the operating system environment, and compromise the confidentiality of customer data. Many utilities assign resource controls that can be granted to system programmers only in greater than read authority. Resources are also granted to certain non-systems personnel with read only authority.</t>
  </si>
  <si>
    <t xml:space="preserve">The IOA will verify that the LTDMMAIN resource in the PROGRAM resource class is restricted to system programmers, auditors, and security personnel.
The RACF rules for the LTDMMAIN resource specify a default access of NONE and no RACF rules that allow access to the LTDMMAIN resource.
Example:
rdef program LTDMMAIN uacc(none) owner(admin) audit(failures(read)) -
data('added per PDI ZADT0020') 
The RACF rules for the LTDMMAIN resource is restricted access to system programmers, auditors, and security personnel with access of READ. All RACF rules are defined with UACC(NONE).
Example:
rdef program ltdmmain - 
 addmem('SYS2A.EXAMINE.V120SP01.CAILIB'//nopadchk) - 
 data('Required by SRR PDI ZADTR020') - 
 audit(failures(read)) uacc(none) owner(admin) 
pe LTDMMAIN cl(program) id(syspaudt) acc(r)
pe LTDMMAIN cl(program) id(audtaudt) acc(r)
pe LTDMMAIN cl(program) id(secaaudt) acc(r)
setr when(program) ref  </t>
  </si>
  <si>
    <t>Verify that the access to the LTDMMAIN resource in the PROGRAM resource class is restricted.
The RACF rules for the resources specify a default access of NONE.
The RACF rules for the resources are restricted access to system programmers, auditors, and security personnel.
All RACF rules are defined with UACC(NONE).</t>
  </si>
  <si>
    <t>Criticality Ratings</t>
  </si>
  <si>
    <t>Info</t>
  </si>
  <si>
    <t>Change Log</t>
  </si>
  <si>
    <t>Version</t>
  </si>
  <si>
    <t>Date</t>
  </si>
  <si>
    <t>Description of Changes</t>
  </si>
  <si>
    <t>Author</t>
  </si>
  <si>
    <t>First Release</t>
  </si>
  <si>
    <t xml:space="preserve">Internal Revenue Service </t>
  </si>
  <si>
    <t>Updated warning banner language based on the IRS.gov warning banner.</t>
  </si>
  <si>
    <t>Updated:
-Test ID #10 to change EGN to enabled.
-Test ID #31 to remove SYS1.BROADCAST data set (needs UACC for TSO users to receive notifications when they logon)
-Test ID #51 to reflect mixed case instead of all lower case
-Test ID #58 to split it into two separate test cases; created test ID #59 for the embedded password test.</t>
  </si>
  <si>
    <t xml:space="preserve">Updates:
-Cover: 
Reorganized the Tester and Agency POC information cells, to better reflect possible multiple POCs.
-Test Cases: 
a. Changed Column G header to "Pass / Fail / Info / N/A", to more accurately reflect the four possible status indicators.
b. Added conditional formatting to the status cells, and included summary cells at the bottom of the checks.
-Legend:  Updated the Pass/Fail row to reflect the four possible status indicators (above).
-Test IDs: 
-Test IDs 9, 19, 30, 33, 35, 54, 59, 62 - Added comments in RED regarding possible need for Agency input (in addition to information from mainframe IT staff)
-Test ID #1 Reworded objective for clarity, added second test step to verify users are defined to RACF, and updated expected results.
-Test ID #23 to that use of PERFGRP is optional, but if used it must be specified in the CDT.  Removed Test Step 2, which was in error.
-Test ID #24 to reflect that RVARY commands are used only rarely, and that their associated passwords should be maintained and secured in a manner similar to Firecall (Emergency Use) IDs.
-Test ID #26 to add a note that BLP can be controlled in automated console operations package.
-Test ID #41 to clarify the expected results, and added note to the test steps.
-Test ID #44 to indicate that it is a subset of Test ID 42.  Changed the default status of the check to N/A, and noted it for future deletion.
-Test ID #62 to clarify the test steps and expected results.
-Test ID #63 added a note to the expected results stipulating that this check most likely will apply to possible attacks from the internal network(s).
-Test ID #64 added a note to the expected results stipulating that this check applies to data-at-rest, and may not be required on z/OS mainframes.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</si>
  <si>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</si>
  <si>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Updates based on NIST 800-53 rev 3 release
Updated for new Publication 1075 version</t>
  </si>
  <si>
    <t>Added data analysis checks; modified and updated numerous checks</t>
  </si>
  <si>
    <t>Update to new template.</t>
  </si>
  <si>
    <t>Minor update to correct worksheet locking capabilities.  Added back NIST control name to Test Cases Tab.</t>
  </si>
  <si>
    <t>Update test cases based on NIST 800-53 R4</t>
  </si>
  <si>
    <t>Updates based on Publication 1075.  See SCSEM notes column for specific updates.</t>
  </si>
  <si>
    <t>Updated Status column. 
Updated RACF-078</t>
  </si>
  <si>
    <t>Added baseline Criticality Score and Issue Codes, weighted test cases based on criticality, and updated Results Tab</t>
  </si>
  <si>
    <t xml:space="preserve">IBM has an updated encryption module that is FIPS 140-2 compliant.  Updated Results Tab
Re-assigned issue codes and revised weighted risk formulas </t>
  </si>
  <si>
    <t>Session terminations set to 30 minutes, account automated unlock set to 15 minutes, Issue code changes</t>
  </si>
  <si>
    <t>Moved Risk Rating to column AA, deleted lagging spaces from HAC40 and HSA14 in IC Table</t>
  </si>
  <si>
    <t>Minor content changes</t>
  </si>
  <si>
    <t>Internal Update</t>
  </si>
  <si>
    <t>Updated issue code table</t>
  </si>
  <si>
    <t xml:space="preserve">Update benchmark and added latest issue code table </t>
  </si>
  <si>
    <t xml:space="preserve">Updated based on IRS Publication 1075 (November 2021) Internal updates and Issue Code Table updates and removed 6 month provision for support </t>
  </si>
  <si>
    <t>Updated Issue Code Table</t>
  </si>
  <si>
    <t>Internal Updates</t>
  </si>
  <si>
    <t xml:space="preserve">Test Case Tab </t>
  </si>
  <si>
    <t xml:space="preserve">Date </t>
  </si>
  <si>
    <t xml:space="preserve">Removed string: Section 9 from test procedures.	</t>
  </si>
  <si>
    <t>Removed Test Case Regarding Statistics - All other numbers from 46 down were updated.</t>
  </si>
  <si>
    <t>Changed atribute to AUDITOR</t>
  </si>
  <si>
    <t>Updated Procedure to account for pass phrases supporting 14 characters</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</si>
  <si>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</si>
  <si>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</si>
  <si>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</si>
  <si>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</si>
  <si>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</si>
  <si>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</si>
  <si>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</si>
  <si>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</si>
  <si>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</si>
  <si>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</si>
  <si>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</si>
  <si>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</si>
  <si>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</si>
  <si>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</si>
  <si>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</si>
  <si>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</si>
  <si>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</si>
  <si>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</si>
  <si>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</si>
  <si>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</si>
  <si>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</si>
  <si>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</si>
  <si>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</si>
  <si>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</si>
  <si>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</si>
  <si>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</si>
  <si>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</si>
  <si>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</si>
  <si>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</si>
  <si>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</si>
  <si>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</si>
  <si>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</si>
  <si>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</si>
  <si>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</si>
  <si>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</si>
  <si>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</si>
  <si>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</si>
  <si>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</si>
  <si>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</si>
  <si>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</si>
  <si>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</si>
  <si>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</si>
  <si>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</si>
  <si>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</si>
  <si>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</si>
  <si>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</si>
  <si>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</si>
  <si>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</si>
  <si>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</si>
  <si>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</si>
  <si>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</si>
  <si>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</si>
  <si>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</si>
  <si>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</si>
  <si>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</si>
  <si>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</si>
  <si>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</si>
  <si>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</si>
  <si>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</si>
  <si>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</si>
  <si>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</si>
  <si>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</si>
  <si>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</si>
  <si>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</si>
  <si>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</si>
  <si>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</si>
  <si>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</si>
  <si>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</si>
  <si>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</si>
  <si>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</si>
  <si>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</si>
  <si>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</si>
  <si>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</si>
  <si>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</si>
  <si>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</si>
  <si>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</si>
  <si>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</si>
  <si>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</si>
  <si>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</si>
  <si>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</si>
  <si>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</si>
  <si>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</si>
  <si>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Access to mainframe product libraries is not adequately controlled</t>
  </si>
  <si>
    <t>HAC47</t>
  </si>
  <si>
    <t xml:space="preserve">Files containing authentication information are not adequately protected </t>
  </si>
  <si>
    <t>Usernames are not archived and may be re-issued to different users</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</si>
  <si>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</si>
  <si>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</si>
  <si>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</si>
  <si>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</si>
  <si>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</si>
  <si>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</si>
  <si>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</si>
  <si>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</si>
  <si>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</si>
  <si>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</si>
  <si>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</si>
  <si>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</si>
  <si>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</si>
  <si>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</si>
  <si>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</si>
  <si>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</si>
  <si>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</si>
  <si>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</si>
  <si>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</si>
  <si>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</si>
  <si>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</si>
  <si>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</si>
  <si>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</si>
  <si>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</si>
  <si>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</si>
  <si>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</si>
  <si>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</si>
  <si>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</si>
  <si>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</si>
  <si>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</si>
  <si>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</si>
  <si>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</si>
  <si>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</si>
  <si>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</si>
  <si>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</si>
  <si>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</si>
  <si>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</si>
  <si>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</si>
  <si>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</si>
  <si>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</si>
  <si>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</si>
  <si>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</si>
  <si>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</si>
  <si>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</si>
  <si>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</si>
  <si>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</si>
  <si>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</si>
  <si>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</si>
  <si>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</si>
  <si>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</si>
  <si>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</si>
  <si>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</si>
  <si>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</si>
  <si>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</si>
  <si>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</si>
  <si>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</si>
  <si>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</si>
  <si>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</si>
  <si>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</si>
  <si>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</si>
  <si>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</si>
  <si>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</si>
  <si>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</si>
  <si>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</si>
  <si>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</si>
  <si>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</si>
  <si>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</si>
  <si>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</si>
  <si>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</si>
  <si>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</si>
  <si>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</si>
  <si>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</si>
  <si>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</si>
  <si>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</si>
  <si>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</si>
  <si>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</si>
  <si>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</si>
  <si>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</si>
  <si>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</si>
  <si>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</si>
  <si>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</si>
  <si>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</si>
  <si>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</si>
  <si>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</si>
  <si>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</si>
  <si>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</si>
  <si>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</si>
  <si>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</si>
  <si>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</si>
  <si>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</si>
  <si>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</si>
  <si>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</si>
  <si>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</si>
  <si>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</si>
  <si>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</si>
  <si>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</si>
  <si>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</si>
  <si>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</si>
  <si>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</si>
  <si>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</si>
  <si>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</si>
  <si>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</si>
  <si>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</si>
  <si>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</si>
  <si>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</si>
  <si>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</si>
  <si>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</si>
  <si>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</si>
  <si>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</si>
  <si>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</si>
  <si>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</si>
  <si>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</si>
  <si>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</si>
  <si>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</si>
  <si>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</si>
  <si>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</si>
  <si>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</si>
  <si>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</si>
  <si>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</si>
  <si>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</si>
  <si>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</si>
  <si>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</si>
  <si>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</si>
  <si>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</si>
  <si>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</si>
  <si>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</si>
  <si>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</si>
  <si>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</si>
  <si>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</si>
  <si>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</si>
  <si>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</si>
  <si>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</si>
  <si>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</si>
  <si>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</si>
  <si>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</si>
  <si>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</si>
  <si>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</si>
  <si>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</si>
  <si>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</si>
  <si>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</si>
  <si>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</si>
  <si>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</si>
  <si>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</si>
  <si>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</si>
  <si>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</si>
  <si>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</si>
  <si>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</si>
  <si>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</si>
  <si>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</si>
  <si>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</si>
  <si>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</si>
  <si>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</si>
  <si>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</si>
  <si>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</si>
  <si>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</si>
  <si>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</si>
  <si>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</si>
  <si>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</si>
  <si>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</si>
  <si>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</si>
  <si>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</si>
  <si>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</si>
  <si>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</si>
  <si>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</si>
  <si>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</si>
  <si>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</si>
  <si>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</si>
  <si>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</si>
  <si>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</si>
  <si>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</si>
  <si>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</si>
  <si>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</si>
  <si>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</si>
  <si>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</si>
  <si>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Application code is not adequately separated from data sets</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</si>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</sst>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42"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12"/>
      <color theme="1"/>
      <name val="Calibri"/>
      <family val="2"/>
      <scheme val="minor"/>
    </font>
    <font>
      <sz val="10"/>
      <color rgb="FF00B050"/>
      <name val="Arial"/>
      <family val="2"/>
    </font>
    <font>
      <sz val="10"/>
      <color rgb="FF00B050"/>
      <name val="Arial"/>
      <family val="2"/>
    </font>
    <font>
      <strike/>
      <sz val="10"/>
      <name val="Arial"/>
      <family val="2"/>
    </font>
    <font>
      <i/>
      <sz val="10"/>
      <color theme="1"/>
      <name val="Arial"/>
      <family val="2"/>
    </font>
    <font>
      <sz val="10"/>
      <color theme="1"/>
      <name val="Arial"/>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3"/>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46">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60">
    <xf numFmtId="0" fontId="0" fillId="0" borderId="0" xfId="0"/>
    <xf numFmtId="0" fontId="5" fillId="0" borderId="0" xfId="0" applyFont="1" applyAlignment="1">
      <alignment vertical="top" wrapText="1"/>
    </xf>
    <xf numFmtId="14" fontId="0" fillId="0" borderId="0" xfId="0" applyNumberFormat="1"/>
    <xf numFmtId="0" fontId="7" fillId="0" borderId="10" xfId="0" applyFont="1" applyBorder="1" applyAlignment="1">
      <alignment vertical="top"/>
    </xf>
    <xf numFmtId="0" fontId="7" fillId="0" borderId="0" xfId="0" applyFont="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13" xfId="0" applyFont="1" applyBorder="1" applyAlignment="1">
      <alignment vertical="top"/>
    </xf>
    <xf numFmtId="0" fontId="5" fillId="0" borderId="0" xfId="0" applyFont="1" applyAlignment="1">
      <alignment vertical="top"/>
    </xf>
    <xf numFmtId="0" fontId="7" fillId="0" borderId="14" xfId="0" applyFont="1" applyBorder="1" applyAlignment="1">
      <alignment vertical="top"/>
    </xf>
    <xf numFmtId="0" fontId="9" fillId="19" borderId="0" xfId="0" applyFont="1" applyFill="1"/>
    <xf numFmtId="0" fontId="7" fillId="19" borderId="0" xfId="0" applyFont="1" applyFill="1"/>
    <xf numFmtId="0" fontId="0" fillId="19" borderId="14" xfId="0" applyFill="1" applyBorder="1"/>
    <xf numFmtId="0" fontId="7" fillId="19" borderId="12" xfId="0" applyFont="1" applyFill="1" applyBorder="1"/>
    <xf numFmtId="0" fontId="7" fillId="20" borderId="10" xfId="0" applyFont="1" applyFill="1" applyBorder="1" applyAlignment="1">
      <alignment vertical="top"/>
    </xf>
    <xf numFmtId="0" fontId="0" fillId="20" borderId="0" xfId="0" applyFill="1" applyAlignment="1">
      <alignment vertical="top"/>
    </xf>
    <xf numFmtId="0" fontId="0" fillId="20" borderId="14" xfId="0" applyFill="1" applyBorder="1" applyAlignment="1">
      <alignment vertical="top"/>
    </xf>
    <xf numFmtId="0" fontId="0" fillId="20" borderId="12" xfId="0" applyFill="1" applyBorder="1" applyAlignment="1">
      <alignment vertical="top"/>
    </xf>
    <xf numFmtId="0" fontId="29" fillId="0" borderId="0" xfId="0" applyFont="1"/>
    <xf numFmtId="0" fontId="29" fillId="0" borderId="0" xfId="0" applyFont="1" applyAlignment="1">
      <alignment vertical="top"/>
    </xf>
    <xf numFmtId="0" fontId="3" fillId="22" borderId="14" xfId="0" applyFont="1" applyFill="1" applyBorder="1" applyAlignment="1">
      <alignment vertical="top"/>
    </xf>
    <xf numFmtId="0" fontId="3" fillId="22" borderId="12" xfId="0" applyFont="1" applyFill="1" applyBorder="1" applyAlignment="1">
      <alignment vertical="top"/>
    </xf>
    <xf numFmtId="0" fontId="3" fillId="22" borderId="13" xfId="0" applyFont="1" applyFill="1" applyBorder="1" applyAlignment="1">
      <alignment vertical="top"/>
    </xf>
    <xf numFmtId="0" fontId="3" fillId="22" borderId="10" xfId="0" applyFont="1" applyFill="1" applyBorder="1" applyAlignment="1">
      <alignment vertical="top"/>
    </xf>
    <xf numFmtId="0" fontId="3" fillId="22" borderId="0" xfId="0" applyFont="1" applyFill="1" applyAlignment="1">
      <alignment vertical="top"/>
    </xf>
    <xf numFmtId="0" fontId="3" fillId="22" borderId="11" xfId="0" applyFont="1" applyFill="1" applyBorder="1" applyAlignment="1">
      <alignment vertical="top"/>
    </xf>
    <xf numFmtId="0" fontId="4" fillId="19" borderId="10" xfId="0" applyFont="1" applyFill="1" applyBorder="1"/>
    <xf numFmtId="0" fontId="30" fillId="19" borderId="10" xfId="0" applyFont="1" applyFill="1" applyBorder="1"/>
    <xf numFmtId="0" fontId="7" fillId="0" borderId="0" xfId="0" applyFont="1" applyAlignment="1">
      <alignment vertical="center"/>
    </xf>
    <xf numFmtId="0" fontId="9" fillId="19" borderId="15" xfId="0" applyFont="1" applyFill="1" applyBorder="1"/>
    <xf numFmtId="0" fontId="7" fillId="19" borderId="15" xfId="0" applyFont="1" applyFill="1" applyBorder="1"/>
    <xf numFmtId="0" fontId="7" fillId="19" borderId="16" xfId="0" applyFont="1" applyFill="1" applyBorder="1"/>
    <xf numFmtId="0" fontId="0" fillId="20" borderId="15" xfId="0" applyFill="1" applyBorder="1" applyAlignment="1">
      <alignment vertical="top"/>
    </xf>
    <xf numFmtId="0" fontId="0" fillId="20" borderId="16" xfId="0" applyFill="1" applyBorder="1" applyAlignment="1">
      <alignment vertical="top"/>
    </xf>
    <xf numFmtId="0" fontId="0" fillId="0" borderId="15" xfId="0" applyBorder="1"/>
    <xf numFmtId="0" fontId="0" fillId="0" borderId="17" xfId="0" applyBorder="1" applyAlignment="1">
      <alignment vertical="top" wrapText="1"/>
    </xf>
    <xf numFmtId="0" fontId="0" fillId="0" borderId="0" xfId="0" applyAlignment="1">
      <alignment vertical="top"/>
    </xf>
    <xf numFmtId="0" fontId="3" fillId="22" borderId="18" xfId="0" applyFont="1" applyFill="1" applyBorder="1" applyAlignment="1">
      <alignment vertical="top"/>
    </xf>
    <xf numFmtId="0" fontId="3" fillId="22" borderId="15" xfId="0" applyFont="1" applyFill="1" applyBorder="1" applyAlignment="1">
      <alignment vertical="top"/>
    </xf>
    <xf numFmtId="0" fontId="3" fillId="22" borderId="19" xfId="0" applyFont="1" applyFill="1" applyBorder="1" applyAlignment="1">
      <alignment vertical="top"/>
    </xf>
    <xf numFmtId="0" fontId="3" fillId="22" borderId="20" xfId="0" applyFont="1" applyFill="1" applyBorder="1" applyAlignment="1">
      <alignment vertical="top"/>
    </xf>
    <xf numFmtId="0" fontId="3" fillId="22" borderId="21" xfId="0" applyFont="1" applyFill="1" applyBorder="1" applyAlignment="1">
      <alignment vertical="top"/>
    </xf>
    <xf numFmtId="0" fontId="3" fillId="23" borderId="18" xfId="0" applyFont="1" applyFill="1" applyBorder="1"/>
    <xf numFmtId="0" fontId="5" fillId="23" borderId="18" xfId="0" applyFont="1" applyFill="1" applyBorder="1"/>
    <xf numFmtId="0" fontId="3" fillId="20" borderId="22" xfId="0" applyFont="1" applyFill="1" applyBorder="1"/>
    <xf numFmtId="0" fontId="0" fillId="24" borderId="23" xfId="0" applyFill="1" applyBorder="1"/>
    <xf numFmtId="0" fontId="3" fillId="20" borderId="23" xfId="0" applyFont="1" applyFill="1" applyBorder="1"/>
    <xf numFmtId="0" fontId="0" fillId="24" borderId="24" xfId="0" applyFill="1" applyBorder="1"/>
    <xf numFmtId="0" fontId="3" fillId="20" borderId="25" xfId="0" applyFont="1" applyFill="1" applyBorder="1"/>
    <xf numFmtId="0" fontId="3" fillId="20" borderId="26" xfId="0" applyFont="1" applyFill="1" applyBorder="1"/>
    <xf numFmtId="0" fontId="3" fillId="20" borderId="27" xfId="0" applyFont="1" applyFill="1" applyBorder="1"/>
    <xf numFmtId="0" fontId="0" fillId="23" borderId="18" xfId="0" applyFill="1" applyBorder="1"/>
    <xf numFmtId="0" fontId="8" fillId="21" borderId="28" xfId="0" applyFont="1" applyFill="1" applyBorder="1" applyAlignment="1">
      <alignment horizontal="center" vertical="center" wrapText="1"/>
    </xf>
    <xf numFmtId="0" fontId="8" fillId="21" borderId="29" xfId="0" applyFont="1" applyFill="1" applyBorder="1" applyAlignment="1">
      <alignment horizontal="center" vertical="center" wrapText="1"/>
    </xf>
    <xf numFmtId="0" fontId="8" fillId="21" borderId="30" xfId="0" applyFont="1" applyFill="1" applyBorder="1" applyAlignment="1">
      <alignment horizontal="center" vertical="center" wrapText="1"/>
    </xf>
    <xf numFmtId="0" fontId="5" fillId="23" borderId="18" xfId="0" applyFont="1" applyFill="1" applyBorder="1" applyAlignment="1">
      <alignment vertical="top"/>
    </xf>
    <xf numFmtId="0" fontId="5" fillId="0" borderId="17" xfId="0" applyFont="1" applyBorder="1" applyAlignment="1">
      <alignment horizontal="center" vertical="center"/>
    </xf>
    <xf numFmtId="0" fontId="3" fillId="0" borderId="0" xfId="0" applyFont="1"/>
    <xf numFmtId="0" fontId="3" fillId="20" borderId="24" xfId="0" applyFont="1" applyFill="1" applyBorder="1"/>
    <xf numFmtId="0" fontId="0" fillId="0" borderId="18" xfId="0" applyBorder="1"/>
    <xf numFmtId="0" fontId="8" fillId="21" borderId="31" xfId="0" applyFont="1" applyFill="1" applyBorder="1" applyAlignment="1">
      <alignment horizontal="center" vertical="center"/>
    </xf>
    <xf numFmtId="0" fontId="8" fillId="23" borderId="0" xfId="0" applyFont="1" applyFill="1" applyAlignment="1">
      <alignment horizontal="center" vertical="center"/>
    </xf>
    <xf numFmtId="0" fontId="7" fillId="0" borderId="17" xfId="0" applyFont="1" applyBorder="1" applyAlignment="1">
      <alignment horizontal="center" vertical="center"/>
    </xf>
    <xf numFmtId="0" fontId="5" fillId="0" borderId="17" xfId="0" applyFont="1" applyBorder="1" applyAlignment="1">
      <alignment horizontal="center" vertical="top" wrapText="1"/>
    </xf>
    <xf numFmtId="0" fontId="0" fillId="0" borderId="19" xfId="0" applyBorder="1"/>
    <xf numFmtId="0" fontId="0" fillId="0" borderId="20" xfId="0" applyBorder="1"/>
    <xf numFmtId="0" fontId="5" fillId="0" borderId="20" xfId="0" applyFont="1" applyBorder="1" applyAlignment="1">
      <alignment vertical="top" wrapText="1"/>
    </xf>
    <xf numFmtId="0" fontId="0" fillId="0" borderId="21" xfId="0" applyBorder="1"/>
    <xf numFmtId="0" fontId="0" fillId="0" borderId="0" xfId="0" applyProtection="1">
      <protection locked="0"/>
    </xf>
    <xf numFmtId="0" fontId="3" fillId="18" borderId="24" xfId="0" applyFont="1" applyFill="1" applyBorder="1" applyProtection="1">
      <protection locked="0"/>
    </xf>
    <xf numFmtId="0" fontId="3" fillId="21" borderId="24" xfId="0" applyFont="1" applyFill="1" applyBorder="1" applyAlignment="1" applyProtection="1">
      <alignment vertical="top" wrapText="1"/>
      <protection locked="0"/>
    </xf>
    <xf numFmtId="0" fontId="3" fillId="21" borderId="17" xfId="0" applyFont="1" applyFill="1" applyBorder="1" applyAlignment="1" applyProtection="1">
      <alignment vertical="top" wrapText="1"/>
      <protection locked="0"/>
    </xf>
    <xf numFmtId="0" fontId="7" fillId="23" borderId="22" xfId="0" applyFont="1" applyFill="1" applyBorder="1"/>
    <xf numFmtId="0" fontId="7" fillId="0" borderId="23" xfId="0" applyFont="1" applyBorder="1"/>
    <xf numFmtId="0" fontId="7" fillId="0" borderId="17" xfId="0" applyFont="1" applyBorder="1" applyAlignment="1">
      <alignment horizontal="center" vertical="top" wrapText="1"/>
    </xf>
    <xf numFmtId="2" fontId="3" fillId="0" borderId="24" xfId="0" applyNumberFormat="1" applyFont="1" applyBorder="1" applyAlignment="1">
      <alignment horizontal="center"/>
    </xf>
    <xf numFmtId="166" fontId="0" fillId="0" borderId="17" xfId="0" applyNumberFormat="1" applyBorder="1" applyAlignment="1">
      <alignment horizontal="left" vertical="top"/>
    </xf>
    <xf numFmtId="14" fontId="0" fillId="0" borderId="17" xfId="0" applyNumberFormat="1" applyBorder="1" applyAlignment="1">
      <alignment horizontal="left" vertical="top"/>
    </xf>
    <xf numFmtId="0" fontId="7" fillId="0" borderId="17" xfId="37" applyBorder="1" applyAlignment="1">
      <alignment horizontal="left"/>
    </xf>
    <xf numFmtId="0" fontId="26" fillId="0" borderId="17" xfId="0" applyFont="1" applyBorder="1" applyAlignment="1">
      <alignment horizontal="center" vertical="center"/>
    </xf>
    <xf numFmtId="0" fontId="26" fillId="0" borderId="17" xfId="0" applyFont="1" applyBorder="1" applyAlignment="1">
      <alignment horizontal="center" vertical="center" wrapText="1"/>
    </xf>
    <xf numFmtId="9" fontId="26" fillId="0" borderId="17" xfId="0" applyNumberFormat="1" applyFont="1" applyBorder="1" applyAlignment="1">
      <alignment horizontal="center" vertical="center"/>
    </xf>
    <xf numFmtId="0" fontId="0" fillId="0" borderId="15" xfId="0" applyBorder="1" applyAlignment="1">
      <alignment horizontal="left"/>
    </xf>
    <xf numFmtId="0" fontId="3" fillId="18" borderId="0" xfId="0" applyFont="1" applyFill="1" applyProtection="1">
      <protection locked="0"/>
    </xf>
    <xf numFmtId="0" fontId="1" fillId="23" borderId="0" xfId="0" applyFont="1" applyFill="1"/>
    <xf numFmtId="0" fontId="26" fillId="0" borderId="17" xfId="0" applyFont="1" applyBorder="1" applyAlignment="1">
      <alignment horizontal="center"/>
    </xf>
    <xf numFmtId="0" fontId="32" fillId="23" borderId="0" xfId="0" applyFont="1" applyFill="1"/>
    <xf numFmtId="0" fontId="33" fillId="23" borderId="0" xfId="0" applyFont="1" applyFill="1"/>
    <xf numFmtId="0" fontId="0" fillId="23" borderId="0" xfId="0" applyFill="1"/>
    <xf numFmtId="0" fontId="7" fillId="0" borderId="17" xfId="0" applyFont="1" applyBorder="1" applyAlignment="1">
      <alignment wrapText="1"/>
    </xf>
    <xf numFmtId="0" fontId="7" fillId="0" borderId="18" xfId="0" applyFont="1" applyBorder="1" applyAlignment="1">
      <alignment vertical="top"/>
    </xf>
    <xf numFmtId="0" fontId="29" fillId="0" borderId="15" xfId="0" applyFont="1" applyBorder="1" applyAlignment="1">
      <alignment vertical="top"/>
    </xf>
    <xf numFmtId="0" fontId="7" fillId="0" borderId="15" xfId="0" applyFont="1" applyBorder="1" applyAlignment="1">
      <alignment vertical="top"/>
    </xf>
    <xf numFmtId="0" fontId="7" fillId="0" borderId="19" xfId="0" applyFont="1" applyBorder="1" applyAlignment="1">
      <alignment vertical="top"/>
    </xf>
    <xf numFmtId="0" fontId="34" fillId="0" borderId="20" xfId="0" applyFont="1" applyBorder="1" applyAlignment="1">
      <alignment vertical="top"/>
    </xf>
    <xf numFmtId="0" fontId="34" fillId="0" borderId="21" xfId="0" applyFont="1" applyBorder="1" applyAlignment="1">
      <alignment vertical="top"/>
    </xf>
    <xf numFmtId="0" fontId="7" fillId="0" borderId="17" xfId="0" applyFont="1" applyBorder="1" applyAlignment="1" applyProtection="1">
      <alignment vertical="top" wrapText="1"/>
      <protection locked="0"/>
    </xf>
    <xf numFmtId="166" fontId="0" fillId="0" borderId="17" xfId="0" applyNumberFormat="1" applyBorder="1" applyAlignment="1">
      <alignment horizontal="left" vertical="top" wrapText="1"/>
    </xf>
    <xf numFmtId="14" fontId="0" fillId="0" borderId="17" xfId="0" applyNumberFormat="1" applyBorder="1" applyAlignment="1">
      <alignment horizontal="left" vertical="top" wrapText="1"/>
    </xf>
    <xf numFmtId="0" fontId="7" fillId="0" borderId="17" xfId="0" applyFont="1" applyBorder="1" applyAlignment="1">
      <alignment horizontal="left" vertical="top" wrapText="1"/>
    </xf>
    <xf numFmtId="0" fontId="7" fillId="23" borderId="0" xfId="38" applyFill="1"/>
    <xf numFmtId="0" fontId="7" fillId="0" borderId="0" xfId="38"/>
    <xf numFmtId="166" fontId="7" fillId="0" borderId="17" xfId="37" applyNumberFormat="1" applyBorder="1" applyAlignment="1">
      <alignment horizontal="left" vertical="top" wrapText="1"/>
    </xf>
    <xf numFmtId="14" fontId="7" fillId="0" borderId="17" xfId="37" applyNumberFormat="1" applyBorder="1" applyAlignment="1">
      <alignment horizontal="left" vertical="top" wrapText="1"/>
    </xf>
    <xf numFmtId="0" fontId="7" fillId="0" borderId="17" xfId="37" applyBorder="1" applyAlignment="1">
      <alignment horizontal="left" vertical="top"/>
    </xf>
    <xf numFmtId="0" fontId="28" fillId="25" borderId="17" xfId="0" applyFont="1" applyFill="1" applyBorder="1" applyAlignment="1">
      <alignment wrapText="1"/>
    </xf>
    <xf numFmtId="0" fontId="36" fillId="23" borderId="17" xfId="0" applyFont="1" applyFill="1" applyBorder="1" applyAlignment="1">
      <alignment horizontal="left" vertical="center" wrapText="1"/>
    </xf>
    <xf numFmtId="0" fontId="36" fillId="23" borderId="17" xfId="0" applyFont="1" applyFill="1" applyBorder="1" applyAlignment="1">
      <alignment horizontal="center" wrapText="1"/>
    </xf>
    <xf numFmtId="0" fontId="7" fillId="0" borderId="17" xfId="0" applyFont="1" applyBorder="1" applyAlignment="1">
      <alignment vertical="top" wrapText="1"/>
    </xf>
    <xf numFmtId="0" fontId="7" fillId="0" borderId="17" xfId="37" applyBorder="1" applyAlignment="1">
      <alignment vertical="top" wrapText="1"/>
    </xf>
    <xf numFmtId="0" fontId="0" fillId="0" borderId="17" xfId="0" applyBorder="1" applyAlignment="1" applyProtection="1">
      <alignment vertical="top" wrapText="1"/>
      <protection locked="0"/>
    </xf>
    <xf numFmtId="0" fontId="6" fillId="20" borderId="0" xfId="0" applyFont="1" applyFill="1"/>
    <xf numFmtId="0" fontId="37" fillId="0" borderId="17" xfId="0" applyFont="1" applyBorder="1" applyAlignment="1">
      <alignment vertical="top" wrapText="1"/>
    </xf>
    <xf numFmtId="0" fontId="38" fillId="0" borderId="0" xfId="0" applyFont="1"/>
    <xf numFmtId="0" fontId="37" fillId="0" borderId="0" xfId="0" applyFont="1"/>
    <xf numFmtId="0" fontId="37" fillId="0" borderId="17" xfId="37" applyFont="1" applyBorder="1" applyAlignment="1">
      <alignment vertical="top" wrapText="1"/>
    </xf>
    <xf numFmtId="0" fontId="37" fillId="0" borderId="17" xfId="37" applyFont="1" applyBorder="1" applyAlignment="1">
      <alignment horizontal="left" vertical="top" wrapText="1"/>
    </xf>
    <xf numFmtId="0" fontId="34" fillId="0" borderId="17" xfId="37" applyFont="1" applyBorder="1" applyAlignment="1">
      <alignment vertical="top" wrapText="1"/>
    </xf>
    <xf numFmtId="0" fontId="34" fillId="0" borderId="0" xfId="0" applyFont="1"/>
    <xf numFmtId="0" fontId="39" fillId="0" borderId="17" xfId="0" applyFont="1" applyBorder="1" applyAlignment="1">
      <alignment vertical="top" wrapText="1"/>
    </xf>
    <xf numFmtId="0" fontId="39" fillId="0" borderId="17" xfId="0" applyFont="1" applyBorder="1" applyAlignment="1" applyProtection="1">
      <alignment vertical="top" wrapText="1"/>
      <protection locked="0"/>
    </xf>
    <xf numFmtId="0" fontId="39" fillId="0" borderId="0" xfId="0" applyFont="1"/>
    <xf numFmtId="0" fontId="30" fillId="0" borderId="17" xfId="0" applyFont="1" applyBorder="1" applyAlignment="1">
      <alignment vertical="top" wrapText="1"/>
    </xf>
    <xf numFmtId="0" fontId="30" fillId="0" borderId="17" xfId="37" applyFont="1" applyBorder="1" applyAlignment="1" applyProtection="1">
      <alignment horizontal="left" vertical="top" wrapText="1"/>
      <protection locked="0"/>
    </xf>
    <xf numFmtId="0" fontId="30" fillId="0" borderId="17" xfId="40" applyFont="1" applyBorder="1" applyAlignment="1">
      <alignment horizontal="left" vertical="top" wrapText="1"/>
    </xf>
    <xf numFmtId="0" fontId="30" fillId="0" borderId="17" xfId="0" applyFont="1" applyBorder="1" applyAlignment="1" applyProtection="1">
      <alignment horizontal="left" vertical="top" wrapText="1"/>
      <protection locked="0"/>
    </xf>
    <xf numFmtId="0" fontId="30" fillId="0" borderId="32" xfId="0" applyFont="1" applyBorder="1" applyAlignment="1" applyProtection="1">
      <alignment horizontal="left" vertical="top" wrapText="1"/>
      <protection locked="0"/>
    </xf>
    <xf numFmtId="0" fontId="30" fillId="0" borderId="0" xfId="0" applyFont="1"/>
    <xf numFmtId="0" fontId="30" fillId="0" borderId="17" xfId="37" applyFont="1" applyBorder="1" applyAlignment="1">
      <alignment horizontal="center" vertical="top"/>
    </xf>
    <xf numFmtId="0" fontId="30" fillId="0" borderId="17" xfId="0" applyFont="1" applyBorder="1" applyAlignment="1" applyProtection="1">
      <alignment vertical="top" wrapText="1"/>
      <protection locked="0"/>
    </xf>
    <xf numFmtId="0" fontId="30" fillId="0" borderId="17" xfId="37" applyFont="1" applyBorder="1" applyAlignment="1">
      <alignment horizontal="left" vertical="top" wrapText="1"/>
    </xf>
    <xf numFmtId="0" fontId="30" fillId="0" borderId="17" xfId="37" applyFont="1" applyBorder="1" applyAlignment="1">
      <alignment vertical="top" wrapText="1"/>
    </xf>
    <xf numFmtId="0" fontId="30" fillId="0" borderId="17" xfId="37" applyFont="1" applyBorder="1" applyAlignment="1" applyProtection="1">
      <alignment vertical="top" wrapText="1"/>
      <protection locked="0"/>
    </xf>
    <xf numFmtId="0" fontId="30" fillId="0" borderId="10" xfId="37" applyFont="1" applyBorder="1" applyAlignment="1" applyProtection="1">
      <alignment horizontal="left" vertical="top" wrapText="1"/>
      <protection locked="0"/>
    </xf>
    <xf numFmtId="0" fontId="40" fillId="23" borderId="17" xfId="37" applyFont="1" applyFill="1" applyBorder="1" applyAlignment="1" applyProtection="1">
      <alignment vertical="top" wrapText="1"/>
      <protection locked="0"/>
    </xf>
    <xf numFmtId="0" fontId="30" fillId="23" borderId="17" xfId="37" applyFont="1" applyFill="1" applyBorder="1" applyAlignment="1" applyProtection="1">
      <alignment vertical="top" wrapText="1"/>
      <protection locked="0"/>
    </xf>
    <xf numFmtId="0" fontId="36" fillId="0" borderId="17" xfId="0" applyFont="1" applyBorder="1" applyAlignment="1">
      <alignment horizontal="left" vertical="top" wrapText="1"/>
    </xf>
    <xf numFmtId="0" fontId="7" fillId="0" borderId="0" xfId="37"/>
    <xf numFmtId="0" fontId="0" fillId="0" borderId="17" xfId="0" applyBorder="1"/>
    <xf numFmtId="0" fontId="7" fillId="0" borderId="17" xfId="0" applyFont="1" applyBorder="1"/>
    <xf numFmtId="166" fontId="0" fillId="0" borderId="17" xfId="37" applyNumberFormat="1" applyFont="1" applyBorder="1" applyAlignment="1">
      <alignment horizontal="left" vertical="top" wrapText="1"/>
    </xf>
    <xf numFmtId="0" fontId="4" fillId="19" borderId="33" xfId="0" applyFont="1" applyFill="1" applyBorder="1"/>
    <xf numFmtId="0" fontId="7" fillId="19" borderId="34" xfId="0" applyFont="1" applyFill="1" applyBorder="1"/>
    <xf numFmtId="0" fontId="7" fillId="19" borderId="35" xfId="0" applyFont="1" applyFill="1" applyBorder="1"/>
    <xf numFmtId="0" fontId="3" fillId="20" borderId="33" xfId="0" applyFont="1" applyFill="1" applyBorder="1" applyAlignment="1">
      <alignment vertical="center"/>
    </xf>
    <xf numFmtId="0" fontId="3" fillId="20" borderId="34" xfId="0" applyFont="1" applyFill="1" applyBorder="1" applyAlignment="1">
      <alignment vertical="center"/>
    </xf>
    <xf numFmtId="0" fontId="3" fillId="20" borderId="35" xfId="0" applyFont="1" applyFill="1" applyBorder="1" applyAlignment="1">
      <alignment vertical="center"/>
    </xf>
    <xf numFmtId="0" fontId="3" fillId="18" borderId="36" xfId="0" applyFont="1" applyFill="1" applyBorder="1" applyAlignment="1">
      <alignment vertical="center"/>
    </xf>
    <xf numFmtId="0" fontId="3" fillId="18" borderId="37" xfId="0" applyFont="1" applyFill="1" applyBorder="1" applyAlignment="1">
      <alignment vertical="center"/>
    </xf>
    <xf numFmtId="0" fontId="3" fillId="18" borderId="38" xfId="0" applyFont="1" applyFill="1" applyBorder="1" applyAlignment="1">
      <alignment vertical="center"/>
    </xf>
    <xf numFmtId="0" fontId="3" fillId="23" borderId="36" xfId="0" applyFont="1" applyFill="1" applyBorder="1" applyAlignment="1">
      <alignment horizontal="left" vertical="center"/>
    </xf>
    <xf numFmtId="0" fontId="3" fillId="23" borderId="39" xfId="0" applyFont="1" applyFill="1" applyBorder="1" applyAlignment="1">
      <alignment vertical="center"/>
    </xf>
    <xf numFmtId="0" fontId="7" fillId="0" borderId="40" xfId="0" applyFont="1" applyBorder="1" applyAlignment="1" applyProtection="1">
      <alignment horizontal="left" vertical="top" wrapText="1"/>
      <protection locked="0"/>
    </xf>
    <xf numFmtId="14" fontId="7" fillId="0" borderId="40" xfId="0" quotePrefix="1" applyNumberFormat="1" applyFont="1" applyBorder="1" applyAlignment="1" applyProtection="1">
      <alignment horizontal="left" vertical="top" wrapText="1"/>
      <protection locked="0"/>
    </xf>
    <xf numFmtId="164" fontId="7" fillId="0" borderId="40" xfId="0" applyNumberFormat="1" applyFont="1" applyBorder="1" applyAlignment="1" applyProtection="1">
      <alignment horizontal="left" vertical="top" wrapText="1"/>
      <protection locked="0"/>
    </xf>
    <xf numFmtId="0" fontId="3" fillId="0" borderId="36" xfId="0" applyFont="1" applyBorder="1" applyAlignment="1">
      <alignment horizontal="left" vertical="center"/>
    </xf>
    <xf numFmtId="0" fontId="3" fillId="18" borderId="38" xfId="0" applyFont="1" applyFill="1" applyBorder="1" applyAlignment="1">
      <alignment horizontal="left" vertical="center"/>
    </xf>
    <xf numFmtId="0" fontId="0" fillId="21" borderId="36" xfId="0" applyFill="1" applyBorder="1" applyAlignment="1">
      <alignment vertical="center"/>
    </xf>
    <xf numFmtId="0" fontId="0" fillId="21" borderId="37" xfId="0" applyFill="1" applyBorder="1" applyAlignment="1">
      <alignment vertical="center"/>
    </xf>
    <xf numFmtId="0" fontId="0" fillId="21" borderId="38" xfId="0" applyFill="1" applyBorder="1" applyAlignment="1">
      <alignment horizontal="left" vertical="center"/>
    </xf>
    <xf numFmtId="0" fontId="3" fillId="0" borderId="36" xfId="0" applyFont="1" applyBorder="1" applyAlignment="1">
      <alignment vertical="center"/>
    </xf>
    <xf numFmtId="0" fontId="30" fillId="0" borderId="38" xfId="0" applyFont="1" applyBorder="1" applyAlignment="1">
      <alignment vertical="center" wrapText="1"/>
    </xf>
    <xf numFmtId="0" fontId="30" fillId="0" borderId="38" xfId="0" applyFont="1" applyBorder="1" applyAlignment="1" applyProtection="1">
      <alignment horizontal="left" vertical="top" wrapText="1"/>
      <protection locked="0"/>
    </xf>
    <xf numFmtId="165" fontId="30" fillId="0" borderId="38" xfId="0" applyNumberFormat="1" applyFont="1" applyBorder="1" applyAlignment="1">
      <alignment vertical="center" wrapText="1"/>
    </xf>
    <xf numFmtId="165" fontId="30" fillId="0" borderId="38" xfId="0" applyNumberFormat="1" applyFont="1" applyBorder="1" applyAlignment="1" applyProtection="1">
      <alignment horizontal="left" vertical="top" wrapText="1"/>
      <protection locked="0"/>
    </xf>
    <xf numFmtId="0" fontId="3" fillId="18" borderId="36" xfId="0" applyFont="1" applyFill="1" applyBorder="1"/>
    <xf numFmtId="0" fontId="3" fillId="18" borderId="37" xfId="0" applyFont="1" applyFill="1" applyBorder="1"/>
    <xf numFmtId="0" fontId="3" fillId="18" borderId="39" xfId="0" applyFont="1" applyFill="1" applyBorder="1"/>
    <xf numFmtId="0" fontId="3" fillId="0" borderId="33" xfId="0" applyFont="1" applyBorder="1" applyAlignment="1">
      <alignment vertical="center"/>
    </xf>
    <xf numFmtId="0" fontId="3" fillId="0" borderId="34" xfId="0" applyFont="1" applyBorder="1" applyAlignment="1">
      <alignment vertical="center"/>
    </xf>
    <xf numFmtId="0" fontId="3" fillId="0" borderId="41" xfId="0" applyFont="1" applyBorder="1" applyAlignment="1">
      <alignment vertical="center"/>
    </xf>
    <xf numFmtId="0" fontId="0" fillId="0" borderId="42" xfId="0" applyBorder="1"/>
    <xf numFmtId="0" fontId="0" fillId="0" borderId="43" xfId="0" applyBorder="1"/>
    <xf numFmtId="0" fontId="0" fillId="0" borderId="44" xfId="0" applyBorder="1"/>
    <xf numFmtId="0" fontId="3" fillId="21" borderId="42" xfId="0" applyFont="1" applyFill="1" applyBorder="1"/>
    <xf numFmtId="0" fontId="3" fillId="21" borderId="43" xfId="0" applyFont="1" applyFill="1" applyBorder="1"/>
    <xf numFmtId="0" fontId="3" fillId="21" borderId="44" xfId="0" applyFont="1" applyFill="1" applyBorder="1"/>
    <xf numFmtId="0" fontId="7" fillId="21" borderId="45" xfId="0" applyFont="1" applyFill="1" applyBorder="1" applyAlignment="1">
      <alignment vertical="center"/>
    </xf>
    <xf numFmtId="0" fontId="0" fillId="21" borderId="39" xfId="0" applyFill="1" applyBorder="1" applyAlignment="1">
      <alignment vertical="center"/>
    </xf>
    <xf numFmtId="0" fontId="8" fillId="21" borderId="46" xfId="0" applyFont="1" applyFill="1" applyBorder="1" applyAlignment="1">
      <alignment horizontal="center" vertical="center"/>
    </xf>
    <xf numFmtId="0" fontId="8" fillId="21" borderId="40" xfId="0" applyFont="1" applyFill="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3" fillId="21" borderId="33" xfId="0" applyFont="1" applyFill="1" applyBorder="1" applyAlignment="1">
      <alignment vertical="center"/>
    </xf>
    <xf numFmtId="0" fontId="3" fillId="21" borderId="34" xfId="0" applyFont="1" applyFill="1" applyBorder="1" applyAlignment="1">
      <alignment vertical="center"/>
    </xf>
    <xf numFmtId="0" fontId="3" fillId="21" borderId="41" xfId="0" applyFont="1" applyFill="1" applyBorder="1" applyAlignment="1">
      <alignment vertical="center"/>
    </xf>
    <xf numFmtId="0" fontId="7" fillId="0" borderId="42" xfId="0" applyFont="1" applyBorder="1" applyAlignment="1">
      <alignment vertical="top"/>
    </xf>
    <xf numFmtId="0" fontId="29" fillId="0" borderId="43" xfId="0" applyFont="1" applyBorder="1" applyAlignment="1">
      <alignment vertical="top"/>
    </xf>
    <xf numFmtId="0" fontId="29" fillId="0" borderId="44" xfId="0" applyFont="1" applyBorder="1" applyAlignment="1">
      <alignment vertical="top"/>
    </xf>
    <xf numFmtId="0" fontId="3" fillId="21" borderId="36" xfId="0" applyFont="1" applyFill="1" applyBorder="1" applyAlignment="1">
      <alignment vertical="center"/>
    </xf>
    <xf numFmtId="0" fontId="3" fillId="21" borderId="37" xfId="0" applyFont="1" applyFill="1" applyBorder="1" applyAlignment="1">
      <alignment vertical="center"/>
    </xf>
    <xf numFmtId="0" fontId="3" fillId="21" borderId="39" xfId="0" applyFont="1" applyFill="1" applyBorder="1" applyAlignment="1">
      <alignment vertical="center"/>
    </xf>
    <xf numFmtId="0" fontId="3" fillId="22" borderId="33" xfId="0" applyFont="1" applyFill="1" applyBorder="1" applyAlignment="1">
      <alignment vertical="top"/>
    </xf>
    <xf numFmtId="0" fontId="3" fillId="22" borderId="34" xfId="0" applyFont="1" applyFill="1" applyBorder="1" applyAlignment="1">
      <alignment vertical="top"/>
    </xf>
    <xf numFmtId="0" fontId="3" fillId="22" borderId="41" xfId="0" applyFont="1" applyFill="1" applyBorder="1" applyAlignment="1">
      <alignment vertical="top"/>
    </xf>
    <xf numFmtId="0" fontId="7" fillId="0" borderId="33" xfId="0" applyFont="1" applyBorder="1" applyAlignment="1">
      <alignment vertical="top"/>
    </xf>
    <xf numFmtId="0" fontId="7" fillId="0" borderId="34" xfId="0" applyFont="1" applyBorder="1" applyAlignment="1">
      <alignment vertical="top"/>
    </xf>
    <xf numFmtId="0" fontId="7" fillId="0" borderId="41" xfId="0" applyFont="1" applyBorder="1" applyAlignment="1">
      <alignment vertical="top"/>
    </xf>
    <xf numFmtId="0" fontId="3" fillId="22" borderId="36" xfId="0" applyFont="1" applyFill="1" applyBorder="1" applyAlignment="1">
      <alignment vertical="top"/>
    </xf>
    <xf numFmtId="0" fontId="3" fillId="22" borderId="37" xfId="0" applyFont="1" applyFill="1" applyBorder="1" applyAlignment="1">
      <alignment vertical="top"/>
    </xf>
    <xf numFmtId="0" fontId="3" fillId="22" borderId="39" xfId="0" applyFont="1" applyFill="1" applyBorder="1" applyAlignment="1">
      <alignment vertical="top"/>
    </xf>
    <xf numFmtId="0" fontId="7" fillId="0" borderId="36" xfId="0" applyFont="1" applyBorder="1" applyAlignment="1">
      <alignment vertical="top"/>
    </xf>
    <xf numFmtId="0" fontId="7" fillId="0" borderId="37" xfId="0" applyFont="1" applyBorder="1" applyAlignment="1">
      <alignment vertical="top"/>
    </xf>
    <xf numFmtId="0" fontId="7" fillId="0" borderId="39" xfId="0" applyFont="1" applyBorder="1" applyAlignment="1">
      <alignment vertical="top"/>
    </xf>
    <xf numFmtId="0" fontId="31" fillId="22" borderId="42" xfId="0" applyFont="1" applyFill="1" applyBorder="1" applyAlignment="1">
      <alignment vertical="top"/>
    </xf>
    <xf numFmtId="0" fontId="3" fillId="22" borderId="43" xfId="0" applyFont="1" applyFill="1" applyBorder="1" applyAlignment="1">
      <alignment vertical="top"/>
    </xf>
    <xf numFmtId="0" fontId="3" fillId="22" borderId="44" xfId="0" applyFont="1" applyFill="1" applyBorder="1" applyAlignment="1">
      <alignment vertical="top"/>
    </xf>
    <xf numFmtId="0" fontId="3" fillId="18" borderId="37" xfId="0" applyFont="1" applyFill="1" applyBorder="1" applyAlignment="1">
      <alignment vertical="top"/>
    </xf>
    <xf numFmtId="0" fontId="3" fillId="18" borderId="37" xfId="0" applyFont="1" applyFill="1" applyBorder="1" applyProtection="1">
      <protection locked="0"/>
    </xf>
    <xf numFmtId="0" fontId="3" fillId="21" borderId="46" xfId="0" applyFont="1" applyFill="1" applyBorder="1" applyAlignment="1">
      <alignment vertical="top" wrapText="1"/>
    </xf>
    <xf numFmtId="0" fontId="30" fillId="0" borderId="46" xfId="37" applyFont="1" applyBorder="1" applyAlignment="1" applyProtection="1">
      <alignment horizontal="left" vertical="top" wrapText="1"/>
      <protection locked="0"/>
    </xf>
    <xf numFmtId="0" fontId="30" fillId="0" borderId="46" xfId="0" applyFont="1" applyBorder="1" applyAlignment="1" applyProtection="1">
      <alignment vertical="top" wrapText="1"/>
      <protection locked="0"/>
    </xf>
    <xf numFmtId="0" fontId="30" fillId="0" borderId="46" xfId="0" applyFont="1" applyBorder="1" applyAlignment="1" applyProtection="1">
      <alignment horizontal="left" vertical="top" wrapText="1"/>
      <protection locked="0"/>
    </xf>
    <xf numFmtId="0" fontId="37" fillId="0" borderId="46" xfId="0" applyFont="1" applyBorder="1" applyAlignment="1" applyProtection="1">
      <alignment horizontal="left" vertical="top" wrapText="1"/>
      <protection locked="0"/>
    </xf>
    <xf numFmtId="0" fontId="7" fillId="0" borderId="46" xfId="0" applyFont="1" applyBorder="1" applyAlignment="1" applyProtection="1">
      <alignment horizontal="left" vertical="top" wrapText="1"/>
      <protection locked="0"/>
    </xf>
    <xf numFmtId="0" fontId="30" fillId="0" borderId="51" xfId="0" applyFont="1" applyBorder="1" applyAlignment="1" applyProtection="1">
      <alignment horizontal="left" vertical="top" wrapText="1"/>
      <protection locked="0"/>
    </xf>
    <xf numFmtId="0" fontId="37" fillId="0" borderId="51" xfId="0" applyFont="1" applyBorder="1" applyAlignment="1" applyProtection="1">
      <alignment horizontal="left" vertical="top" wrapText="1"/>
      <protection locked="0"/>
    </xf>
    <xf numFmtId="0" fontId="7" fillId="0" borderId="51" xfId="0" applyFont="1" applyBorder="1" applyAlignment="1" applyProtection="1">
      <alignment horizontal="left" vertical="top" wrapText="1"/>
      <protection locked="0"/>
    </xf>
    <xf numFmtId="0" fontId="41" fillId="0" borderId="46" xfId="37" applyFont="1" applyBorder="1" applyAlignment="1" applyProtection="1">
      <alignment horizontal="left" vertical="top" wrapText="1"/>
      <protection locked="0"/>
    </xf>
    <xf numFmtId="0" fontId="35" fillId="0" borderId="46" xfId="37" applyFont="1" applyBorder="1" applyAlignment="1" applyProtection="1">
      <alignment horizontal="left" vertical="top" wrapText="1"/>
      <protection locked="0"/>
    </xf>
    <xf numFmtId="0" fontId="34" fillId="0" borderId="46" xfId="0" applyFont="1" applyBorder="1" applyAlignment="1" applyProtection="1">
      <alignment horizontal="left" vertical="top" wrapText="1"/>
      <protection locked="0"/>
    </xf>
    <xf numFmtId="0" fontId="30" fillId="23" borderId="46" xfId="37" applyFont="1" applyFill="1" applyBorder="1" applyAlignment="1" applyProtection="1">
      <alignment horizontal="left" vertical="top" wrapText="1"/>
      <protection locked="0"/>
    </xf>
    <xf numFmtId="0" fontId="40" fillId="23" borderId="46" xfId="37" applyFont="1" applyFill="1" applyBorder="1" applyAlignment="1" applyProtection="1">
      <alignment vertical="top" wrapText="1"/>
      <protection locked="0"/>
    </xf>
    <xf numFmtId="0" fontId="30" fillId="0" borderId="50" xfId="0" applyFont="1" applyBorder="1" applyAlignment="1" applyProtection="1">
      <alignment horizontal="left" vertical="top" wrapText="1"/>
      <protection locked="0"/>
    </xf>
    <xf numFmtId="0" fontId="3" fillId="21" borderId="46" xfId="0" applyFont="1" applyFill="1" applyBorder="1" applyAlignment="1">
      <alignment horizontal="left" vertical="center" wrapText="1"/>
    </xf>
    <xf numFmtId="166" fontId="7" fillId="0" borderId="46" xfId="37" applyNumberFormat="1" applyBorder="1" applyAlignment="1">
      <alignment horizontal="left" vertical="top"/>
    </xf>
    <xf numFmtId="14" fontId="7" fillId="0" borderId="36" xfId="37" applyNumberFormat="1" applyBorder="1" applyAlignment="1">
      <alignment horizontal="left" vertical="top"/>
    </xf>
    <xf numFmtId="0" fontId="7" fillId="0" borderId="46" xfId="37" applyBorder="1" applyAlignment="1">
      <alignment horizontal="left" vertical="top"/>
    </xf>
    <xf numFmtId="0" fontId="7" fillId="0" borderId="46" xfId="0" applyFont="1" applyBorder="1" applyAlignment="1">
      <alignment horizontal="left" vertical="top"/>
    </xf>
    <xf numFmtId="0" fontId="7" fillId="0" borderId="46" xfId="37" applyBorder="1" applyAlignment="1">
      <alignment horizontal="left" vertical="top" wrapText="1"/>
    </xf>
    <xf numFmtId="166" fontId="7" fillId="0" borderId="46" xfId="37" applyNumberFormat="1" applyBorder="1" applyAlignment="1">
      <alignment horizontal="left" vertical="top" wrapText="1"/>
    </xf>
    <xf numFmtId="14" fontId="7" fillId="0" borderId="46" xfId="37" applyNumberFormat="1" applyBorder="1" applyAlignment="1">
      <alignment horizontal="left" vertical="top"/>
    </xf>
    <xf numFmtId="166" fontId="0" fillId="0" borderId="46" xfId="0" applyNumberFormat="1" applyBorder="1" applyAlignment="1">
      <alignment horizontal="left" vertical="top"/>
    </xf>
    <xf numFmtId="14" fontId="0" fillId="0" borderId="36" xfId="0" applyNumberFormat="1" applyBorder="1" applyAlignment="1">
      <alignment horizontal="left" vertical="top"/>
    </xf>
    <xf numFmtId="0" fontId="7" fillId="0" borderId="46" xfId="0" applyFont="1" applyBorder="1" applyAlignment="1">
      <alignment horizontal="left" vertical="top" wrapText="1"/>
    </xf>
    <xf numFmtId="14" fontId="30" fillId="0" borderId="36" xfId="0" applyNumberFormat="1" applyFont="1" applyBorder="1" applyAlignment="1">
      <alignment horizontal="left" vertical="top"/>
    </xf>
    <xf numFmtId="0" fontId="30" fillId="0" borderId="46" xfId="0" applyFont="1" applyBorder="1" applyAlignment="1">
      <alignment horizontal="left" vertical="top" wrapText="1"/>
    </xf>
    <xf numFmtId="14" fontId="0" fillId="0" borderId="46" xfId="0" applyNumberFormat="1" applyBorder="1" applyAlignment="1">
      <alignment horizontal="left" vertical="top"/>
    </xf>
    <xf numFmtId="0" fontId="0" fillId="0" borderId="46" xfId="0" applyBorder="1" applyAlignment="1">
      <alignment horizontal="left" vertical="top"/>
    </xf>
    <xf numFmtId="166" fontId="0" fillId="0" borderId="51" xfId="0" applyNumberFormat="1" applyBorder="1" applyAlignment="1">
      <alignment horizontal="left" vertical="top"/>
    </xf>
    <xf numFmtId="14" fontId="0" fillId="0" borderId="51" xfId="0" applyNumberFormat="1" applyBorder="1" applyAlignment="1">
      <alignment horizontal="left" vertical="top"/>
    </xf>
    <xf numFmtId="0" fontId="7" fillId="0" borderId="52" xfId="37" applyBorder="1" applyAlignment="1">
      <alignment wrapText="1"/>
    </xf>
    <xf numFmtId="0" fontId="7" fillId="0" borderId="52" xfId="37" applyBorder="1" applyAlignment="1">
      <alignment horizontal="left"/>
    </xf>
    <xf numFmtId="0" fontId="3" fillId="18" borderId="36" xfId="37" applyFont="1" applyFill="1" applyBorder="1"/>
    <xf numFmtId="0" fontId="3" fillId="18" borderId="37" xfId="37" applyFont="1" applyFill="1" applyBorder="1"/>
    <xf numFmtId="0" fontId="3" fillId="21" borderId="46" xfId="37" applyFont="1" applyFill="1" applyBorder="1" applyAlignment="1">
      <alignment horizontal="left" vertical="center" wrapText="1"/>
    </xf>
    <xf numFmtId="0" fontId="6" fillId="26" borderId="53" xfId="37" applyFont="1" applyFill="1" applyBorder="1" applyAlignment="1">
      <alignment horizontal="left" vertical="top" wrapText="1"/>
    </xf>
    <xf numFmtId="14" fontId="0" fillId="0" borderId="36" xfId="37" applyNumberFormat="1" applyFont="1" applyBorder="1" applyAlignment="1">
      <alignment horizontal="left" vertical="top"/>
    </xf>
    <xf numFmtId="14" fontId="0" fillId="0" borderId="46" xfId="37" applyNumberFormat="1" applyFont="1" applyBorder="1" applyAlignment="1">
      <alignment horizontal="left" vertical="top"/>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7" fillId="0" borderId="18" xfId="0" applyFont="1" applyBorder="1" applyAlignment="1">
      <alignment horizontal="left" vertical="top" wrapText="1"/>
    </xf>
    <xf numFmtId="0" fontId="7" fillId="0" borderId="0" xfId="0" applyFont="1" applyAlignment="1">
      <alignment horizontal="left" vertical="top" wrapText="1"/>
    </xf>
    <xf numFmtId="0" fontId="7" fillId="0" borderId="15"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cellXfs>
  <cellStyles count="4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24">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8696325</xdr:colOff>
      <xdr:row>0</xdr:row>
      <xdr:rowOff>114300</xdr:rowOff>
    </xdr:from>
    <xdr:to>
      <xdr:col>3</xdr:col>
      <xdr:colOff>0</xdr:colOff>
      <xdr:row>6</xdr:row>
      <xdr:rowOff>95250</xdr:rowOff>
    </xdr:to>
    <xdr:pic>
      <xdr:nvPicPr>
        <xdr:cNvPr id="1253" name="Picture 1" descr="The official logo of the IRS">
          <a:extLst>
            <a:ext uri="{FF2B5EF4-FFF2-40B4-BE49-F238E27FC236}">
              <a16:creationId xmlns:a16="http://schemas.microsoft.com/office/drawing/2014/main" id="{44EC4FAB-0D1B-44FA-B4A6-2C888739E1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11430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ColWidth="11.453125" defaultRowHeight="12.5" x14ac:dyDescent="0.25"/>
  <cols>
    <col min="1" max="2" width="11.453125" customWidth="1"/>
    <col min="3" max="3" width="105.7265625" customWidth="1"/>
  </cols>
  <sheetData>
    <row r="1" spans="1:3" ht="15.5" x14ac:dyDescent="0.35">
      <c r="A1" s="141" t="s">
        <v>0</v>
      </c>
      <c r="B1" s="142"/>
      <c r="C1" s="143"/>
    </row>
    <row r="2" spans="1:3" ht="15.5" x14ac:dyDescent="0.35">
      <c r="A2" s="26" t="s">
        <v>1</v>
      </c>
      <c r="B2" s="10"/>
      <c r="C2" s="29"/>
    </row>
    <row r="3" spans="1:3" x14ac:dyDescent="0.25">
      <c r="A3" s="27"/>
      <c r="B3" s="11"/>
      <c r="C3" s="30"/>
    </row>
    <row r="4" spans="1:3" x14ac:dyDescent="0.25">
      <c r="A4" s="27" t="s">
        <v>2</v>
      </c>
      <c r="B4" s="11"/>
      <c r="C4" s="30"/>
    </row>
    <row r="5" spans="1:3" x14ac:dyDescent="0.25">
      <c r="A5" s="27" t="s">
        <v>3</v>
      </c>
      <c r="B5" s="11"/>
      <c r="C5" s="30"/>
    </row>
    <row r="6" spans="1:3" x14ac:dyDescent="0.25">
      <c r="A6" s="27" t="s">
        <v>4</v>
      </c>
      <c r="B6" s="11"/>
      <c r="C6" s="30"/>
    </row>
    <row r="7" spans="1:3" x14ac:dyDescent="0.25">
      <c r="A7" s="12"/>
      <c r="B7" s="13"/>
      <c r="C7" s="31"/>
    </row>
    <row r="8" spans="1:3" ht="18" customHeight="1" x14ac:dyDescent="0.25">
      <c r="A8" s="144" t="s">
        <v>5</v>
      </c>
      <c r="B8" s="145"/>
      <c r="C8" s="146"/>
    </row>
    <row r="9" spans="1:3" ht="12.75" customHeight="1" x14ac:dyDescent="0.25">
      <c r="A9" s="14" t="s">
        <v>6</v>
      </c>
      <c r="B9" s="15"/>
      <c r="C9" s="32"/>
    </row>
    <row r="10" spans="1:3" x14ac:dyDescent="0.25">
      <c r="A10" s="14" t="s">
        <v>7</v>
      </c>
      <c r="B10" s="15"/>
      <c r="C10" s="32"/>
    </row>
    <row r="11" spans="1:3" x14ac:dyDescent="0.25">
      <c r="A11" s="14" t="s">
        <v>8</v>
      </c>
      <c r="B11" s="15"/>
      <c r="C11" s="32"/>
    </row>
    <row r="12" spans="1:3" x14ac:dyDescent="0.25">
      <c r="A12" s="14" t="s">
        <v>9</v>
      </c>
      <c r="B12" s="15"/>
      <c r="C12" s="32"/>
    </row>
    <row r="13" spans="1:3" x14ac:dyDescent="0.25">
      <c r="A13" s="14" t="s">
        <v>10</v>
      </c>
      <c r="B13" s="15"/>
      <c r="C13" s="32"/>
    </row>
    <row r="14" spans="1:3" x14ac:dyDescent="0.25">
      <c r="A14" s="16"/>
      <c r="B14" s="17"/>
      <c r="C14" s="33"/>
    </row>
    <row r="15" spans="1:3" x14ac:dyDescent="0.25">
      <c r="C15" s="34"/>
    </row>
    <row r="16" spans="1:3" ht="13" x14ac:dyDescent="0.25">
      <c r="A16" s="147" t="s">
        <v>11</v>
      </c>
      <c r="B16" s="148"/>
      <c r="C16" s="149"/>
    </row>
    <row r="17" spans="1:3" ht="13" x14ac:dyDescent="0.25">
      <c r="A17" s="150" t="s">
        <v>12</v>
      </c>
      <c r="B17" s="151"/>
      <c r="C17" s="152"/>
    </row>
    <row r="18" spans="1:3" ht="13" x14ac:dyDescent="0.25">
      <c r="A18" s="150" t="s">
        <v>13</v>
      </c>
      <c r="B18" s="151"/>
      <c r="C18" s="152"/>
    </row>
    <row r="19" spans="1:3" ht="13" x14ac:dyDescent="0.25">
      <c r="A19" s="150" t="s">
        <v>14</v>
      </c>
      <c r="B19" s="151"/>
      <c r="C19" s="152"/>
    </row>
    <row r="20" spans="1:3" ht="13" x14ac:dyDescent="0.25">
      <c r="A20" s="150" t="s">
        <v>15</v>
      </c>
      <c r="B20" s="151"/>
      <c r="C20" s="153"/>
    </row>
    <row r="21" spans="1:3" ht="13" x14ac:dyDescent="0.25">
      <c r="A21" s="150" t="s">
        <v>16</v>
      </c>
      <c r="B21" s="151"/>
      <c r="C21" s="154"/>
    </row>
    <row r="22" spans="1:3" ht="13" x14ac:dyDescent="0.25">
      <c r="A22" s="150" t="s">
        <v>17</v>
      </c>
      <c r="B22" s="151"/>
      <c r="C22" s="152"/>
    </row>
    <row r="23" spans="1:3" ht="13" x14ac:dyDescent="0.25">
      <c r="A23" s="150" t="s">
        <v>18</v>
      </c>
      <c r="B23" s="151"/>
      <c r="C23" s="152"/>
    </row>
    <row r="24" spans="1:3" ht="13" x14ac:dyDescent="0.25">
      <c r="A24" s="150" t="s">
        <v>19</v>
      </c>
      <c r="B24" s="151"/>
      <c r="C24" s="152"/>
    </row>
    <row r="25" spans="1:3" s="18" customFormat="1" ht="13" x14ac:dyDescent="0.25">
      <c r="A25" s="150" t="s">
        <v>20</v>
      </c>
      <c r="B25" s="151"/>
      <c r="C25" s="152"/>
    </row>
    <row r="26" spans="1:3" s="18" customFormat="1" ht="13" x14ac:dyDescent="0.25">
      <c r="A26" s="155" t="s">
        <v>21</v>
      </c>
      <c r="B26" s="151"/>
      <c r="C26" s="152"/>
    </row>
    <row r="27" spans="1:3" s="18" customFormat="1" ht="13" x14ac:dyDescent="0.25">
      <c r="A27" s="155" t="s">
        <v>22</v>
      </c>
      <c r="B27" s="151"/>
      <c r="C27" s="152"/>
    </row>
    <row r="28" spans="1:3" x14ac:dyDescent="0.25">
      <c r="C28" s="82"/>
    </row>
    <row r="29" spans="1:3" ht="13" x14ac:dyDescent="0.25">
      <c r="A29" s="147" t="s">
        <v>23</v>
      </c>
      <c r="B29" s="148"/>
      <c r="C29" s="156"/>
    </row>
    <row r="30" spans="1:3" x14ac:dyDescent="0.25">
      <c r="A30" s="157"/>
      <c r="B30" s="158"/>
      <c r="C30" s="159"/>
    </row>
    <row r="31" spans="1:3" ht="13" x14ac:dyDescent="0.25">
      <c r="A31" s="160" t="s">
        <v>24</v>
      </c>
      <c r="B31" s="161"/>
      <c r="C31" s="162"/>
    </row>
    <row r="32" spans="1:3" ht="13" x14ac:dyDescent="0.25">
      <c r="A32" s="160" t="s">
        <v>25</v>
      </c>
      <c r="B32" s="161"/>
      <c r="C32" s="162"/>
    </row>
    <row r="33" spans="1:3" ht="12.75" customHeight="1" x14ac:dyDescent="0.25">
      <c r="A33" s="160" t="s">
        <v>26</v>
      </c>
      <c r="B33" s="161"/>
      <c r="C33" s="162"/>
    </row>
    <row r="34" spans="1:3" ht="12.75" customHeight="1" x14ac:dyDescent="0.25">
      <c r="A34" s="160" t="s">
        <v>27</v>
      </c>
      <c r="B34" s="163"/>
      <c r="C34" s="164"/>
    </row>
    <row r="35" spans="1:3" ht="13" x14ac:dyDescent="0.25">
      <c r="A35" s="160" t="s">
        <v>28</v>
      </c>
      <c r="B35" s="161"/>
      <c r="C35" s="162"/>
    </row>
    <row r="36" spans="1:3" x14ac:dyDescent="0.25">
      <c r="A36" s="157"/>
      <c r="B36" s="158"/>
      <c r="C36" s="159"/>
    </row>
    <row r="37" spans="1:3" ht="13" x14ac:dyDescent="0.25">
      <c r="A37" s="160" t="s">
        <v>24</v>
      </c>
      <c r="B37" s="161"/>
      <c r="C37" s="162"/>
    </row>
    <row r="38" spans="1:3" ht="13" x14ac:dyDescent="0.25">
      <c r="A38" s="160" t="s">
        <v>25</v>
      </c>
      <c r="B38" s="161"/>
      <c r="C38" s="162"/>
    </row>
    <row r="39" spans="1:3" ht="13" x14ac:dyDescent="0.25">
      <c r="A39" s="160" t="s">
        <v>26</v>
      </c>
      <c r="B39" s="161"/>
      <c r="C39" s="162"/>
    </row>
    <row r="40" spans="1:3" ht="13" x14ac:dyDescent="0.25">
      <c r="A40" s="160" t="s">
        <v>27</v>
      </c>
      <c r="B40" s="163"/>
      <c r="C40" s="164"/>
    </row>
    <row r="41" spans="1:3" ht="13" x14ac:dyDescent="0.25">
      <c r="A41" s="160" t="s">
        <v>28</v>
      </c>
      <c r="B41" s="161"/>
      <c r="C41" s="162"/>
    </row>
    <row r="43" spans="1:3" x14ac:dyDescent="0.25">
      <c r="A43" s="28" t="s">
        <v>29</v>
      </c>
    </row>
    <row r="44" spans="1:3" x14ac:dyDescent="0.25">
      <c r="A44" s="28" t="s">
        <v>30</v>
      </c>
    </row>
    <row r="45" spans="1:3" x14ac:dyDescent="0.25">
      <c r="A45" s="28" t="s">
        <v>31</v>
      </c>
    </row>
    <row r="47" spans="1:3" ht="12.75" hidden="1" customHeight="1" x14ac:dyDescent="0.35">
      <c r="A47" s="84" t="s">
        <v>32</v>
      </c>
    </row>
    <row r="48" spans="1:3" ht="12.75" hidden="1" customHeight="1" x14ac:dyDescent="0.35">
      <c r="A48" s="84" t="s">
        <v>33</v>
      </c>
    </row>
    <row r="49" spans="1:1" ht="12.75" hidden="1" customHeight="1" x14ac:dyDescent="0.35">
      <c r="A49" s="84" t="s">
        <v>34</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topLeftCell="A2" zoomScale="90" zoomScaleNormal="90" workbookViewId="0">
      <selection activeCell="E16" sqref="E16:E23"/>
    </sheetView>
  </sheetViews>
  <sheetFormatPr defaultRowHeight="12.5" x14ac:dyDescent="0.25"/>
  <cols>
    <col min="2" max="2" width="11.7265625" customWidth="1"/>
    <col min="3" max="3" width="11.26953125" customWidth="1"/>
    <col min="4" max="4" width="12.7265625" customWidth="1"/>
    <col min="5" max="5" width="9.7265625" customWidth="1"/>
    <col min="6" max="7" width="12.26953125" customWidth="1"/>
    <col min="8" max="9" width="14.26953125" hidden="1" customWidth="1"/>
    <col min="14" max="14" width="9.26953125" customWidth="1"/>
  </cols>
  <sheetData>
    <row r="1" spans="1:16" ht="13" x14ac:dyDescent="0.3">
      <c r="A1" s="165" t="s">
        <v>35</v>
      </c>
      <c r="B1" s="166"/>
      <c r="C1" s="166"/>
      <c r="D1" s="166"/>
      <c r="E1" s="166"/>
      <c r="F1" s="166"/>
      <c r="G1" s="166"/>
      <c r="H1" s="166"/>
      <c r="I1" s="166"/>
      <c r="J1" s="166"/>
      <c r="K1" s="166"/>
      <c r="L1" s="166"/>
      <c r="M1" s="166"/>
      <c r="N1" s="166"/>
      <c r="O1" s="166"/>
      <c r="P1" s="167"/>
    </row>
    <row r="2" spans="1:16" ht="18" customHeight="1" x14ac:dyDescent="0.25">
      <c r="A2" s="168" t="s">
        <v>36</v>
      </c>
      <c r="B2" s="169"/>
      <c r="C2" s="169"/>
      <c r="D2" s="169"/>
      <c r="E2" s="169"/>
      <c r="F2" s="169"/>
      <c r="G2" s="169"/>
      <c r="H2" s="169"/>
      <c r="I2" s="169"/>
      <c r="J2" s="169"/>
      <c r="K2" s="169"/>
      <c r="L2" s="169"/>
      <c r="M2" s="169"/>
      <c r="N2" s="169"/>
      <c r="O2" s="169"/>
      <c r="P2" s="170"/>
    </row>
    <row r="3" spans="1:16" ht="12.75" customHeight="1" x14ac:dyDescent="0.25">
      <c r="A3" s="3" t="s">
        <v>37</v>
      </c>
      <c r="B3" s="4"/>
      <c r="C3" s="4"/>
      <c r="D3" s="4"/>
      <c r="E3" s="4"/>
      <c r="F3" s="4"/>
      <c r="G3" s="4"/>
      <c r="H3" s="4"/>
      <c r="I3" s="4"/>
      <c r="J3" s="4"/>
      <c r="K3" s="4"/>
      <c r="L3" s="4"/>
      <c r="M3" s="4"/>
      <c r="N3" s="4"/>
      <c r="O3" s="4"/>
      <c r="P3" s="5"/>
    </row>
    <row r="4" spans="1:16" x14ac:dyDescent="0.25">
      <c r="A4" s="3"/>
      <c r="B4" s="4"/>
      <c r="C4" s="4"/>
      <c r="D4" s="4"/>
      <c r="E4" s="4"/>
      <c r="F4" s="4"/>
      <c r="G4" s="4"/>
      <c r="H4" s="4"/>
      <c r="I4" s="4"/>
      <c r="J4" s="4"/>
      <c r="K4" s="4"/>
      <c r="L4" s="4"/>
      <c r="M4" s="4"/>
      <c r="N4" s="4"/>
      <c r="O4" s="4"/>
      <c r="P4" s="5"/>
    </row>
    <row r="5" spans="1:16" x14ac:dyDescent="0.25">
      <c r="A5" s="3" t="s">
        <v>38</v>
      </c>
      <c r="B5" s="4"/>
      <c r="C5" s="4"/>
      <c r="D5" s="4"/>
      <c r="E5" s="4"/>
      <c r="F5" s="4"/>
      <c r="G5" s="4"/>
      <c r="H5" s="4"/>
      <c r="I5" s="4"/>
      <c r="J5" s="4"/>
      <c r="K5" s="4"/>
      <c r="L5" s="4"/>
      <c r="M5" s="4"/>
      <c r="N5" s="4"/>
      <c r="O5" s="4"/>
      <c r="P5" s="5"/>
    </row>
    <row r="6" spans="1:16" x14ac:dyDescent="0.25">
      <c r="A6" s="3" t="s">
        <v>39</v>
      </c>
      <c r="B6" s="4"/>
      <c r="C6" s="4"/>
      <c r="D6" s="4"/>
      <c r="E6" s="4"/>
      <c r="F6" s="4"/>
      <c r="G6" s="4"/>
      <c r="H6" s="4"/>
      <c r="I6" s="4"/>
      <c r="J6" s="4"/>
      <c r="K6" s="4"/>
      <c r="L6" s="4"/>
      <c r="M6" s="4"/>
      <c r="N6" s="4"/>
      <c r="O6" s="4"/>
      <c r="P6" s="5"/>
    </row>
    <row r="7" spans="1:16" x14ac:dyDescent="0.25">
      <c r="A7" s="9"/>
      <c r="B7" s="6"/>
      <c r="C7" s="6"/>
      <c r="D7" s="6"/>
      <c r="E7" s="6"/>
      <c r="F7" s="6"/>
      <c r="G7" s="6"/>
      <c r="H7" s="6"/>
      <c r="I7" s="6"/>
      <c r="J7" s="6"/>
      <c r="K7" s="6"/>
      <c r="L7" s="6"/>
      <c r="M7" s="6"/>
      <c r="N7" s="6"/>
      <c r="O7" s="6"/>
      <c r="P7" s="7"/>
    </row>
    <row r="8" spans="1:16" x14ac:dyDescent="0.25">
      <c r="A8" s="171"/>
      <c r="B8" s="172"/>
      <c r="C8" s="172"/>
      <c r="D8" s="172"/>
      <c r="E8" s="172"/>
      <c r="F8" s="172"/>
      <c r="G8" s="172"/>
      <c r="H8" s="172"/>
      <c r="I8" s="172"/>
      <c r="J8" s="172"/>
      <c r="K8" s="172"/>
      <c r="L8" s="172"/>
      <c r="M8" s="172"/>
      <c r="N8" s="172"/>
      <c r="O8" s="172"/>
      <c r="P8" s="173"/>
    </row>
    <row r="9" spans="1:16" ht="12.75" customHeight="1" x14ac:dyDescent="0.3">
      <c r="A9" s="42"/>
      <c r="B9" s="174" t="s">
        <v>40</v>
      </c>
      <c r="C9" s="175"/>
      <c r="D9" s="175"/>
      <c r="E9" s="175"/>
      <c r="F9" s="175"/>
      <c r="G9" s="176"/>
      <c r="P9" s="34"/>
    </row>
    <row r="10" spans="1:16" ht="12.75" customHeight="1" x14ac:dyDescent="0.3">
      <c r="A10" s="43" t="s">
        <v>41</v>
      </c>
      <c r="B10" s="44" t="s">
        <v>42</v>
      </c>
      <c r="C10" s="45"/>
      <c r="D10" s="46"/>
      <c r="E10" s="46"/>
      <c r="F10" s="46"/>
      <c r="G10" s="47"/>
      <c r="K10" s="48" t="s">
        <v>43</v>
      </c>
      <c r="L10" s="49"/>
      <c r="M10" s="49"/>
      <c r="N10" s="49"/>
      <c r="O10" s="50"/>
      <c r="P10" s="34"/>
    </row>
    <row r="11" spans="1:16" ht="36" x14ac:dyDescent="0.25">
      <c r="A11" s="51"/>
      <c r="B11" s="52" t="s">
        <v>44</v>
      </c>
      <c r="C11" s="53" t="s">
        <v>45</v>
      </c>
      <c r="D11" s="53" t="s">
        <v>46</v>
      </c>
      <c r="E11" s="53" t="s">
        <v>47</v>
      </c>
      <c r="F11" s="53" t="s">
        <v>48</v>
      </c>
      <c r="G11" s="54" t="s">
        <v>49</v>
      </c>
      <c r="K11" s="177" t="s">
        <v>50</v>
      </c>
      <c r="L11" s="178"/>
      <c r="M11" s="179" t="s">
        <v>51</v>
      </c>
      <c r="N11" s="179" t="s">
        <v>52</v>
      </c>
      <c r="O11" s="180" t="s">
        <v>53</v>
      </c>
      <c r="P11" s="34"/>
    </row>
    <row r="12" spans="1:16" ht="12.75" customHeight="1" x14ac:dyDescent="0.3">
      <c r="A12" s="55"/>
      <c r="B12" s="79">
        <f>COUNTIF('Test Cases'!J3:J304,"Pass")</f>
        <v>0</v>
      </c>
      <c r="C12" s="80">
        <f>COUNTIF('Test Cases'!J3:J304,"Fail")</f>
        <v>0</v>
      </c>
      <c r="D12" s="85">
        <f>COUNTIF('Test Cases'!J3:J304,"Info")</f>
        <v>0</v>
      </c>
      <c r="E12" s="79">
        <f>COUNTIF('Test Cases'!J3:J304,"N/A")</f>
        <v>0</v>
      </c>
      <c r="F12" s="79">
        <f>B12+C12</f>
        <v>0</v>
      </c>
      <c r="G12" s="81">
        <f>D24/100</f>
        <v>0</v>
      </c>
      <c r="K12" s="181" t="s">
        <v>54</v>
      </c>
      <c r="L12" s="182"/>
      <c r="M12" s="183">
        <f>COUNTA('Test Cases'!J3:J304)</f>
        <v>0</v>
      </c>
      <c r="N12" s="183">
        <f>O12-M12</f>
        <v>101</v>
      </c>
      <c r="O12" s="184">
        <f>COUNTA('Test Cases'!A3:A304)</f>
        <v>101</v>
      </c>
      <c r="P12" s="34"/>
    </row>
    <row r="13" spans="1:16" ht="12.75" customHeight="1" x14ac:dyDescent="0.3">
      <c r="A13" s="55"/>
      <c r="B13" s="57"/>
      <c r="K13" s="8"/>
      <c r="L13" s="8"/>
      <c r="M13" s="8"/>
      <c r="N13" s="8"/>
      <c r="O13" s="8"/>
      <c r="P13" s="34"/>
    </row>
    <row r="14" spans="1:16" ht="12.75" customHeight="1" x14ac:dyDescent="0.3">
      <c r="A14" s="55"/>
      <c r="B14" s="44" t="s">
        <v>55</v>
      </c>
      <c r="C14" s="46"/>
      <c r="D14" s="46"/>
      <c r="E14" s="46"/>
      <c r="F14" s="46"/>
      <c r="G14" s="58"/>
      <c r="K14" s="8"/>
      <c r="L14" s="8"/>
      <c r="M14" s="8"/>
      <c r="N14" s="8"/>
      <c r="O14" s="8"/>
      <c r="P14" s="34"/>
    </row>
    <row r="15" spans="1:16" ht="12.75" customHeight="1" x14ac:dyDescent="0.25">
      <c r="A15" s="59"/>
      <c r="B15" s="60" t="s">
        <v>56</v>
      </c>
      <c r="C15" s="60" t="s">
        <v>57</v>
      </c>
      <c r="D15" s="60" t="s">
        <v>58</v>
      </c>
      <c r="E15" s="60" t="s">
        <v>59</v>
      </c>
      <c r="F15" s="60" t="s">
        <v>47</v>
      </c>
      <c r="G15" s="60" t="s">
        <v>60</v>
      </c>
      <c r="H15" s="61" t="s">
        <v>61</v>
      </c>
      <c r="I15" s="61" t="s">
        <v>62</v>
      </c>
      <c r="K15" s="1"/>
      <c r="L15" s="1"/>
      <c r="M15" s="1"/>
      <c r="N15" s="1"/>
      <c r="O15" s="1"/>
      <c r="P15" s="34"/>
    </row>
    <row r="16" spans="1:16" ht="12.75" customHeight="1" x14ac:dyDescent="0.25">
      <c r="A16" s="59"/>
      <c r="B16" s="62">
        <v>8</v>
      </c>
      <c r="C16" s="63">
        <f>COUNTIF('Test Cases'!AA:AA,B16)</f>
        <v>0</v>
      </c>
      <c r="D16" s="56">
        <f>COUNTIFS('Test Cases'!AA:AA,B16,'Test Cases'!J:J,$D$15)</f>
        <v>0</v>
      </c>
      <c r="E16" s="56">
        <f>COUNTIFS('Test Cases'!AA:AA,B16,'Test Cases'!J:J,$E$15)</f>
        <v>0</v>
      </c>
      <c r="F16" s="56">
        <f>COUNTIFS('Test Cases'!AA:AA,B16,'Test Cases'!J:J,$F$15)</f>
        <v>0</v>
      </c>
      <c r="G16" s="74">
        <v>1500</v>
      </c>
      <c r="H16">
        <f t="shared" ref="H16:H23" si="0">(C16-F16)*(G16)</f>
        <v>0</v>
      </c>
      <c r="I16">
        <f t="shared" ref="I16:I23" si="1">D16*G16</f>
        <v>0</v>
      </c>
      <c r="P16" s="34"/>
    </row>
    <row r="17" spans="1:16" ht="12.75" customHeight="1" x14ac:dyDescent="0.25">
      <c r="A17" s="59"/>
      <c r="B17" s="62">
        <v>7</v>
      </c>
      <c r="C17" s="63">
        <f>COUNTIF('Test Cases'!AA:AA,B17)</f>
        <v>12</v>
      </c>
      <c r="D17" s="56">
        <f>COUNTIFS('Test Cases'!AA:AA,B17,'Test Cases'!J:J,$D$15)</f>
        <v>0</v>
      </c>
      <c r="E17" s="56">
        <f>COUNTIFS('Test Cases'!AA:AA,B17,'Test Cases'!J:J,$E$15)</f>
        <v>0</v>
      </c>
      <c r="F17" s="56">
        <f>COUNTIFS('Test Cases'!AA:AA,B17,'Test Cases'!J:J,$F$15)</f>
        <v>0</v>
      </c>
      <c r="G17" s="74">
        <v>750</v>
      </c>
      <c r="H17">
        <f t="shared" si="0"/>
        <v>9000</v>
      </c>
      <c r="I17">
        <f t="shared" si="1"/>
        <v>0</v>
      </c>
      <c r="P17" s="34"/>
    </row>
    <row r="18" spans="1:16" ht="12.75" customHeight="1" x14ac:dyDescent="0.25">
      <c r="A18" s="59"/>
      <c r="B18" s="62">
        <v>6</v>
      </c>
      <c r="C18" s="63">
        <f>COUNTIF('Test Cases'!AA:AA,B18)</f>
        <v>9</v>
      </c>
      <c r="D18" s="56">
        <f>COUNTIFS('Test Cases'!AA:AA,B18,'Test Cases'!J:J,$D$15)</f>
        <v>0</v>
      </c>
      <c r="E18" s="56">
        <f>COUNTIFS('Test Cases'!AA:AA,B18,'Test Cases'!J:J,$E$15)</f>
        <v>0</v>
      </c>
      <c r="F18" s="56">
        <f>COUNTIFS('Test Cases'!AA:AA,B18,'Test Cases'!J:J,$F$15)</f>
        <v>0</v>
      </c>
      <c r="G18" s="74">
        <v>100</v>
      </c>
      <c r="H18">
        <f t="shared" si="0"/>
        <v>900</v>
      </c>
      <c r="I18">
        <f t="shared" si="1"/>
        <v>0</v>
      </c>
      <c r="P18" s="34"/>
    </row>
    <row r="19" spans="1:16" ht="12.75" customHeight="1" x14ac:dyDescent="0.25">
      <c r="A19" s="59"/>
      <c r="B19" s="62">
        <v>5</v>
      </c>
      <c r="C19" s="63">
        <f>COUNTIF('Test Cases'!AA:AA,B19)</f>
        <v>46</v>
      </c>
      <c r="D19" s="56">
        <f>COUNTIFS('Test Cases'!AA:AA,B19,'Test Cases'!J:J,$D$15)</f>
        <v>0</v>
      </c>
      <c r="E19" s="56">
        <f>COUNTIFS('Test Cases'!AA:AA,B19,'Test Cases'!J:J,$E$15)</f>
        <v>0</v>
      </c>
      <c r="F19" s="56">
        <f>COUNTIFS('Test Cases'!AA:AA,B19,'Test Cases'!J:J,$F$15)</f>
        <v>0</v>
      </c>
      <c r="G19" s="74">
        <v>50</v>
      </c>
      <c r="H19">
        <f t="shared" si="0"/>
        <v>2300</v>
      </c>
      <c r="I19">
        <f t="shared" si="1"/>
        <v>0</v>
      </c>
      <c r="P19" s="34"/>
    </row>
    <row r="20" spans="1:16" ht="12.75" customHeight="1" x14ac:dyDescent="0.25">
      <c r="A20" s="59"/>
      <c r="B20" s="62">
        <v>4</v>
      </c>
      <c r="C20" s="63">
        <f>COUNTIF('Test Cases'!AA:AA,B20)</f>
        <v>17</v>
      </c>
      <c r="D20" s="56">
        <f>COUNTIFS('Test Cases'!AA:AA,B20,'Test Cases'!J:J,$D$15)</f>
        <v>0</v>
      </c>
      <c r="E20" s="56">
        <f>COUNTIFS('Test Cases'!AA:AA,B20,'Test Cases'!J:J,$E$15)</f>
        <v>0</v>
      </c>
      <c r="F20" s="56">
        <f>COUNTIFS('Test Cases'!AA:AA,B20,'Test Cases'!J:J,$F$15)</f>
        <v>0</v>
      </c>
      <c r="G20" s="74">
        <v>10</v>
      </c>
      <c r="H20">
        <f t="shared" si="0"/>
        <v>170</v>
      </c>
      <c r="I20">
        <f t="shared" si="1"/>
        <v>0</v>
      </c>
      <c r="P20" s="34"/>
    </row>
    <row r="21" spans="1:16" ht="12.75" customHeight="1" x14ac:dyDescent="0.25">
      <c r="A21" s="59"/>
      <c r="B21" s="62">
        <v>3</v>
      </c>
      <c r="C21" s="63">
        <f>COUNTIF('Test Cases'!AA:AA,B21)</f>
        <v>2</v>
      </c>
      <c r="D21" s="56">
        <f>COUNTIFS('Test Cases'!AA:AA,B21,'Test Cases'!J:J,$D$15)</f>
        <v>0</v>
      </c>
      <c r="E21" s="56">
        <f>COUNTIFS('Test Cases'!AA:AA,B21,'Test Cases'!J:J,$E$15)</f>
        <v>0</v>
      </c>
      <c r="F21" s="56">
        <f>COUNTIFS('Test Cases'!AA:AA,B21,'Test Cases'!J:J,$F$15)</f>
        <v>0</v>
      </c>
      <c r="G21" s="74">
        <v>5</v>
      </c>
      <c r="H21">
        <f t="shared" si="0"/>
        <v>10</v>
      </c>
      <c r="I21">
        <f t="shared" si="1"/>
        <v>0</v>
      </c>
      <c r="P21" s="34"/>
    </row>
    <row r="22" spans="1:16" ht="13.5" customHeight="1" x14ac:dyDescent="0.25">
      <c r="A22" s="59"/>
      <c r="B22" s="62">
        <v>2</v>
      </c>
      <c r="C22" s="63">
        <f>COUNTIF('Test Cases'!AA:AA,B22)</f>
        <v>3</v>
      </c>
      <c r="D22" s="56">
        <f>COUNTIFS('Test Cases'!AA:AA,B22,'Test Cases'!J:J,$D$15)</f>
        <v>0</v>
      </c>
      <c r="E22" s="56">
        <f>COUNTIFS('Test Cases'!AA:AA,B22,'Test Cases'!J:J,$E$15)</f>
        <v>0</v>
      </c>
      <c r="F22" s="56">
        <f>COUNTIFS('Test Cases'!AA:AA,B22,'Test Cases'!J:J,$F$15)</f>
        <v>0</v>
      </c>
      <c r="G22" s="74">
        <v>2</v>
      </c>
      <c r="H22">
        <f t="shared" si="0"/>
        <v>6</v>
      </c>
      <c r="I22">
        <f t="shared" si="1"/>
        <v>0</v>
      </c>
      <c r="P22" s="34"/>
    </row>
    <row r="23" spans="1:16" ht="12.75" customHeight="1" x14ac:dyDescent="0.25">
      <c r="A23" s="59"/>
      <c r="B23" s="62">
        <v>1</v>
      </c>
      <c r="C23" s="63">
        <f>COUNTIF('Test Cases'!AA:AA,B23)</f>
        <v>1</v>
      </c>
      <c r="D23" s="56">
        <f>COUNTIFS('Test Cases'!AA:AA,B23,'Test Cases'!J:J,$D$15)</f>
        <v>0</v>
      </c>
      <c r="E23" s="56">
        <f>COUNTIFS('Test Cases'!AA:AA,B23,'Test Cases'!J:J,$E$15)</f>
        <v>0</v>
      </c>
      <c r="F23" s="56">
        <f>COUNTIFS('Test Cases'!AA:AA,B23,'Test Cases'!J:J,$F$15)</f>
        <v>0</v>
      </c>
      <c r="G23" s="74">
        <v>1</v>
      </c>
      <c r="H23">
        <f t="shared" si="0"/>
        <v>1</v>
      </c>
      <c r="I23">
        <f t="shared" si="1"/>
        <v>0</v>
      </c>
      <c r="P23" s="34"/>
    </row>
    <row r="24" spans="1:16" ht="13" hidden="1" x14ac:dyDescent="0.3">
      <c r="A24" s="59"/>
      <c r="B24" s="72" t="s">
        <v>63</v>
      </c>
      <c r="C24" s="73"/>
      <c r="D24" s="75">
        <f>SUM(I16:I23)/SUM(H16:H23)*100</f>
        <v>0</v>
      </c>
      <c r="P24" s="34"/>
    </row>
    <row r="25" spans="1:16" ht="13" x14ac:dyDescent="0.25">
      <c r="A25" s="64"/>
      <c r="B25" s="65"/>
      <c r="C25" s="65"/>
      <c r="D25" s="65"/>
      <c r="E25" s="65"/>
      <c r="F25" s="65"/>
      <c r="G25" s="65"/>
      <c r="H25" s="65"/>
      <c r="I25" s="65"/>
      <c r="J25" s="65"/>
      <c r="K25" s="66"/>
      <c r="L25" s="66"/>
      <c r="M25" s="66"/>
      <c r="N25" s="66"/>
      <c r="O25" s="66"/>
      <c r="P25" s="67"/>
    </row>
    <row r="27" spans="1:16" ht="13" x14ac:dyDescent="0.3">
      <c r="A27" s="86">
        <f>D12+N12</f>
        <v>101</v>
      </c>
      <c r="B27" s="87" t="str">
        <f>"WARNING: THERE IS AT LEAST ONE TEST CASE WITH AN 'INFO' OR BLANK STATUS (SEE ABOVE)"</f>
        <v>WARNING: THERE IS AT LEAST ONE TEST CASE WITH AN 'INFO' OR BLANK STATUS (SEE ABOVE)</v>
      </c>
    </row>
    <row r="28" spans="1:16" ht="12.75" customHeight="1" x14ac:dyDescent="0.25">
      <c r="B28" s="88"/>
    </row>
    <row r="29" spans="1:16" ht="12.75" customHeight="1" x14ac:dyDescent="0.3">
      <c r="A29" s="86">
        <f>SUMPRODUCT(--ISERROR('Test Cases'!AA3:AA293))</f>
        <v>11</v>
      </c>
      <c r="B29" s="87"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D12">
    <cfRule type="cellIs" dxfId="23" priority="5" stopIfTrue="1" operator="greaterThan">
      <formula>0</formula>
    </cfRule>
  </conditionalFormatting>
  <conditionalFormatting sqref="N12">
    <cfRule type="cellIs" dxfId="22" priority="3" stopIfTrue="1" operator="greaterThan">
      <formula>0</formula>
    </cfRule>
    <cfRule type="cellIs" dxfId="21" priority="4" stopIfTrue="1" operator="lessThan">
      <formula>0</formula>
    </cfRule>
  </conditionalFormatting>
  <conditionalFormatting sqref="B27">
    <cfRule type="expression" dxfId="20" priority="2" stopIfTrue="1">
      <formula>$A$27=0</formula>
    </cfRule>
  </conditionalFormatting>
  <conditionalFormatting sqref="B29">
    <cfRule type="expression" dxfId="19"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A10" sqref="A10"/>
    </sheetView>
  </sheetViews>
  <sheetFormatPr defaultColWidth="11.453125" defaultRowHeight="12.5" x14ac:dyDescent="0.25"/>
  <cols>
    <col min="1" max="13" width="11.453125" customWidth="1"/>
    <col min="14" max="14" width="9.26953125" customWidth="1"/>
  </cols>
  <sheetData>
    <row r="1" spans="1:14" ht="13" x14ac:dyDescent="0.3">
      <c r="A1" s="165" t="s">
        <v>64</v>
      </c>
      <c r="B1" s="166"/>
      <c r="C1" s="166"/>
      <c r="D1" s="166"/>
      <c r="E1" s="166"/>
      <c r="F1" s="166"/>
      <c r="G1" s="166"/>
      <c r="H1" s="166"/>
      <c r="I1" s="166"/>
      <c r="J1" s="166"/>
      <c r="K1" s="166"/>
      <c r="L1" s="166"/>
      <c r="M1" s="166"/>
      <c r="N1" s="167"/>
    </row>
    <row r="2" spans="1:14" ht="12.75" customHeight="1" x14ac:dyDescent="0.25">
      <c r="A2" s="185" t="s">
        <v>65</v>
      </c>
      <c r="B2" s="186"/>
      <c r="C2" s="186"/>
      <c r="D2" s="186"/>
      <c r="E2" s="186"/>
      <c r="F2" s="186"/>
      <c r="G2" s="186"/>
      <c r="H2" s="186"/>
      <c r="I2" s="186"/>
      <c r="J2" s="186"/>
      <c r="K2" s="186"/>
      <c r="L2" s="186"/>
      <c r="M2" s="186"/>
      <c r="N2" s="187"/>
    </row>
    <row r="3" spans="1:14" s="18" customFormat="1" ht="12.75" customHeight="1" x14ac:dyDescent="0.25">
      <c r="A3" s="188" t="s">
        <v>66</v>
      </c>
      <c r="B3" s="189"/>
      <c r="C3" s="189"/>
      <c r="D3" s="189"/>
      <c r="E3" s="189"/>
      <c r="F3" s="189"/>
      <c r="G3" s="189"/>
      <c r="H3" s="189"/>
      <c r="I3" s="189"/>
      <c r="J3" s="189"/>
      <c r="K3" s="189"/>
      <c r="L3" s="189"/>
      <c r="M3" s="189"/>
      <c r="N3" s="190"/>
    </row>
    <row r="4" spans="1:14" s="18" customFormat="1" x14ac:dyDescent="0.25">
      <c r="A4" s="90" t="s">
        <v>67</v>
      </c>
      <c r="B4" s="19"/>
      <c r="C4" s="19"/>
      <c r="D4" s="19"/>
      <c r="E4" s="19"/>
      <c r="F4" s="19"/>
      <c r="G4" s="19"/>
      <c r="H4" s="19"/>
      <c r="I4" s="19"/>
      <c r="J4" s="19"/>
      <c r="K4" s="19"/>
      <c r="L4" s="19"/>
      <c r="M4" s="19"/>
      <c r="N4" s="91"/>
    </row>
    <row r="5" spans="1:14" s="18" customFormat="1" x14ac:dyDescent="0.25">
      <c r="A5" s="90"/>
      <c r="B5" s="19"/>
      <c r="C5" s="19"/>
      <c r="D5" s="19"/>
      <c r="E5" s="19"/>
      <c r="F5" s="19"/>
      <c r="G5" s="19"/>
      <c r="H5" s="19"/>
      <c r="I5" s="19"/>
      <c r="J5" s="19"/>
      <c r="K5" s="19"/>
      <c r="L5" s="19"/>
      <c r="M5" s="19"/>
      <c r="N5" s="91"/>
    </row>
    <row r="6" spans="1:14" s="18" customFormat="1" x14ac:dyDescent="0.25">
      <c r="A6" s="90" t="s">
        <v>68</v>
      </c>
      <c r="B6" s="19"/>
      <c r="C6" s="19"/>
      <c r="D6" s="19"/>
      <c r="E6" s="19"/>
      <c r="F6" s="19"/>
      <c r="G6" s="19"/>
      <c r="H6" s="19"/>
      <c r="I6" s="19"/>
      <c r="J6" s="19"/>
      <c r="K6" s="19"/>
      <c r="L6" s="19"/>
      <c r="M6" s="19"/>
      <c r="N6" s="91"/>
    </row>
    <row r="7" spans="1:14" s="18" customFormat="1" x14ac:dyDescent="0.25">
      <c r="A7" s="90" t="s">
        <v>69</v>
      </c>
      <c r="B7" s="19"/>
      <c r="C7" s="19"/>
      <c r="D7" s="19"/>
      <c r="E7" s="19"/>
      <c r="F7" s="19"/>
      <c r="G7" s="19"/>
      <c r="H7" s="19"/>
      <c r="I7" s="19"/>
      <c r="J7" s="19"/>
      <c r="K7" s="19"/>
      <c r="L7" s="19"/>
      <c r="M7" s="19"/>
      <c r="N7" s="91"/>
    </row>
    <row r="8" spans="1:14" s="18" customFormat="1" x14ac:dyDescent="0.25">
      <c r="A8" s="90" t="s">
        <v>70</v>
      </c>
      <c r="B8" s="19"/>
      <c r="C8" s="19"/>
      <c r="D8" s="19"/>
      <c r="E8" s="19"/>
      <c r="F8" s="19"/>
      <c r="G8" s="19"/>
      <c r="H8" s="19"/>
      <c r="I8" s="19"/>
      <c r="J8" s="19"/>
      <c r="K8" s="19"/>
      <c r="L8" s="19"/>
      <c r="M8" s="19"/>
      <c r="N8" s="91"/>
    </row>
    <row r="9" spans="1:14" s="18" customFormat="1" x14ac:dyDescent="0.25">
      <c r="A9" s="90"/>
      <c r="B9" s="19"/>
      <c r="C9" s="19"/>
      <c r="D9" s="19"/>
      <c r="E9" s="19"/>
      <c r="F9" s="19"/>
      <c r="G9" s="19"/>
      <c r="H9" s="19"/>
      <c r="I9" s="19"/>
      <c r="J9" s="19"/>
      <c r="K9" s="19"/>
      <c r="L9" s="19"/>
      <c r="M9" s="19"/>
      <c r="N9" s="91"/>
    </row>
    <row r="10" spans="1:14" ht="12.75" customHeight="1" x14ac:dyDescent="0.25">
      <c r="A10" s="90" t="s">
        <v>71</v>
      </c>
      <c r="B10" s="4"/>
      <c r="C10" s="4"/>
      <c r="D10" s="4"/>
      <c r="E10" s="4"/>
      <c r="F10" s="4"/>
      <c r="G10" s="4"/>
      <c r="H10" s="4"/>
      <c r="I10" s="4"/>
      <c r="J10" s="4"/>
      <c r="K10" s="4"/>
      <c r="L10" s="4"/>
      <c r="M10" s="4"/>
      <c r="N10" s="92"/>
    </row>
    <row r="11" spans="1:14" x14ac:dyDescent="0.25">
      <c r="A11" s="90" t="s">
        <v>72</v>
      </c>
      <c r="B11" s="4"/>
      <c r="C11" s="4"/>
      <c r="D11" s="4"/>
      <c r="E11" s="4"/>
      <c r="F11" s="4"/>
      <c r="G11" s="4"/>
      <c r="H11" s="4"/>
      <c r="I11" s="4"/>
      <c r="J11" s="4"/>
      <c r="K11" s="4"/>
      <c r="L11" s="4"/>
      <c r="M11" s="4"/>
      <c r="N11" s="92"/>
    </row>
    <row r="12" spans="1:14" x14ac:dyDescent="0.25">
      <c r="A12" s="90" t="s">
        <v>73</v>
      </c>
      <c r="B12" s="4"/>
      <c r="C12" s="4"/>
      <c r="D12" s="4"/>
      <c r="E12" s="4"/>
      <c r="F12" s="4"/>
      <c r="G12" s="4"/>
      <c r="H12" s="4"/>
      <c r="I12" s="4"/>
      <c r="J12" s="4"/>
      <c r="K12" s="4"/>
      <c r="L12" s="4"/>
      <c r="M12" s="4"/>
      <c r="N12" s="92"/>
    </row>
    <row r="13" spans="1:14" x14ac:dyDescent="0.25">
      <c r="A13" s="90" t="s">
        <v>74</v>
      </c>
      <c r="B13" s="4"/>
      <c r="C13" s="4"/>
      <c r="D13" s="4"/>
      <c r="E13" s="4"/>
      <c r="F13" s="4"/>
      <c r="G13" s="4"/>
      <c r="H13" s="4"/>
      <c r="I13" s="4"/>
      <c r="J13" s="4"/>
      <c r="K13" s="4"/>
      <c r="L13" s="4"/>
      <c r="M13" s="4"/>
      <c r="N13" s="92"/>
    </row>
    <row r="14" spans="1:14" x14ac:dyDescent="0.25">
      <c r="A14" s="93"/>
      <c r="B14" s="94"/>
      <c r="C14" s="94"/>
      <c r="D14" s="94"/>
      <c r="E14" s="94"/>
      <c r="F14" s="94"/>
      <c r="G14" s="94"/>
      <c r="H14" s="94"/>
      <c r="I14" s="94"/>
      <c r="J14" s="94"/>
      <c r="K14" s="94"/>
      <c r="L14" s="94"/>
      <c r="M14" s="94"/>
      <c r="N14" s="95"/>
    </row>
    <row r="16" spans="1:14" ht="12.75" customHeight="1" x14ac:dyDescent="0.25">
      <c r="A16" s="191" t="s">
        <v>75</v>
      </c>
      <c r="B16" s="192"/>
      <c r="C16" s="192"/>
      <c r="D16" s="192"/>
      <c r="E16" s="192"/>
      <c r="F16" s="192"/>
      <c r="G16" s="192"/>
      <c r="H16" s="192"/>
      <c r="I16" s="192"/>
      <c r="J16" s="192"/>
      <c r="K16" s="192"/>
      <c r="L16" s="192"/>
      <c r="M16" s="192"/>
      <c r="N16" s="193"/>
    </row>
    <row r="17" spans="1:14" ht="12.75" customHeight="1" x14ac:dyDescent="0.25">
      <c r="A17" s="194" t="s">
        <v>76</v>
      </c>
      <c r="B17" s="195"/>
      <c r="C17" s="196"/>
      <c r="D17" s="197" t="s">
        <v>77</v>
      </c>
      <c r="E17" s="198"/>
      <c r="F17" s="198"/>
      <c r="G17" s="198"/>
      <c r="H17" s="198"/>
      <c r="I17" s="198"/>
      <c r="J17" s="198"/>
      <c r="K17" s="198"/>
      <c r="L17" s="198"/>
      <c r="M17" s="198"/>
      <c r="N17" s="199"/>
    </row>
    <row r="18" spans="1:14" ht="13" x14ac:dyDescent="0.25">
      <c r="A18" s="20"/>
      <c r="B18" s="21"/>
      <c r="C18" s="22"/>
      <c r="D18" s="9" t="s">
        <v>78</v>
      </c>
      <c r="E18" s="6"/>
      <c r="F18" s="6"/>
      <c r="G18" s="6"/>
      <c r="H18" s="6"/>
      <c r="I18" s="6"/>
      <c r="J18" s="6"/>
      <c r="K18" s="6"/>
      <c r="L18" s="6"/>
      <c r="M18" s="6"/>
      <c r="N18" s="7"/>
    </row>
    <row r="19" spans="1:14" ht="12.75" customHeight="1" x14ac:dyDescent="0.25">
      <c r="A19" s="200" t="s">
        <v>79</v>
      </c>
      <c r="B19" s="201"/>
      <c r="C19" s="202"/>
      <c r="D19" s="203" t="s">
        <v>80</v>
      </c>
      <c r="E19" s="204"/>
      <c r="F19" s="204"/>
      <c r="G19" s="204"/>
      <c r="H19" s="204"/>
      <c r="I19" s="204"/>
      <c r="J19" s="204"/>
      <c r="K19" s="204"/>
      <c r="L19" s="204"/>
      <c r="M19" s="204"/>
      <c r="N19" s="205"/>
    </row>
    <row r="20" spans="1:14" ht="12.75" customHeight="1" x14ac:dyDescent="0.25">
      <c r="A20" s="194" t="s">
        <v>81</v>
      </c>
      <c r="B20" s="195"/>
      <c r="C20" s="196"/>
      <c r="D20" s="197" t="s">
        <v>82</v>
      </c>
      <c r="E20" s="198"/>
      <c r="F20" s="198"/>
      <c r="G20" s="198"/>
      <c r="H20" s="198"/>
      <c r="I20" s="198"/>
      <c r="J20" s="198"/>
      <c r="K20" s="198"/>
      <c r="L20" s="198"/>
      <c r="M20" s="198"/>
      <c r="N20" s="199"/>
    </row>
    <row r="21" spans="1:14" ht="12.75" customHeight="1" x14ac:dyDescent="0.25">
      <c r="A21" s="194" t="s">
        <v>83</v>
      </c>
      <c r="B21" s="195"/>
      <c r="C21" s="196"/>
      <c r="D21" s="197" t="s">
        <v>84</v>
      </c>
      <c r="E21" s="198"/>
      <c r="F21" s="198"/>
      <c r="G21" s="198"/>
      <c r="H21" s="198"/>
      <c r="I21" s="198"/>
      <c r="J21" s="198"/>
      <c r="K21" s="198"/>
      <c r="L21" s="198"/>
      <c r="M21" s="198"/>
      <c r="N21" s="199"/>
    </row>
    <row r="22" spans="1:14" ht="13" x14ac:dyDescent="0.25">
      <c r="A22" s="23"/>
      <c r="B22" s="24"/>
      <c r="C22" s="25"/>
      <c r="D22" s="3" t="s">
        <v>85</v>
      </c>
      <c r="E22" s="4"/>
      <c r="F22" s="4"/>
      <c r="G22" s="4"/>
      <c r="H22" s="4"/>
      <c r="I22" s="4"/>
      <c r="J22" s="4"/>
      <c r="K22" s="4"/>
      <c r="L22" s="4"/>
      <c r="M22" s="4"/>
      <c r="N22" s="5"/>
    </row>
    <row r="23" spans="1:14" ht="12.75" customHeight="1" x14ac:dyDescent="0.25">
      <c r="A23" s="20"/>
      <c r="B23" s="21"/>
      <c r="C23" s="22"/>
      <c r="D23" s="9" t="s">
        <v>86</v>
      </c>
      <c r="E23" s="6"/>
      <c r="F23" s="6"/>
      <c r="G23" s="6"/>
      <c r="H23" s="6"/>
      <c r="I23" s="6"/>
      <c r="J23" s="6"/>
      <c r="K23" s="6"/>
      <c r="L23" s="6"/>
      <c r="M23" s="6"/>
      <c r="N23" s="7"/>
    </row>
    <row r="24" spans="1:14" ht="12.75" customHeight="1" x14ac:dyDescent="0.25">
      <c r="A24" s="194" t="s">
        <v>87</v>
      </c>
      <c r="B24" s="195"/>
      <c r="C24" s="196"/>
      <c r="D24" s="197" t="s">
        <v>88</v>
      </c>
      <c r="E24" s="198"/>
      <c r="F24" s="198"/>
      <c r="G24" s="198"/>
      <c r="H24" s="198"/>
      <c r="I24" s="198"/>
      <c r="J24" s="198"/>
      <c r="K24" s="198"/>
      <c r="L24" s="198"/>
      <c r="M24" s="198"/>
      <c r="N24" s="199"/>
    </row>
    <row r="25" spans="1:14" ht="13" x14ac:dyDescent="0.25">
      <c r="A25" s="20"/>
      <c r="B25" s="21"/>
      <c r="C25" s="22"/>
      <c r="D25" s="9" t="s">
        <v>89</v>
      </c>
      <c r="E25" s="6"/>
      <c r="F25" s="6"/>
      <c r="G25" s="6"/>
      <c r="H25" s="6"/>
      <c r="I25" s="6"/>
      <c r="J25" s="6"/>
      <c r="K25" s="6"/>
      <c r="L25" s="6"/>
      <c r="M25" s="6"/>
      <c r="N25" s="7"/>
    </row>
    <row r="26" spans="1:14" ht="12.75" customHeight="1" x14ac:dyDescent="0.25">
      <c r="A26" s="194" t="s">
        <v>90</v>
      </c>
      <c r="B26" s="195"/>
      <c r="C26" s="196"/>
      <c r="D26" s="197" t="s">
        <v>91</v>
      </c>
      <c r="E26" s="198"/>
      <c r="F26" s="198"/>
      <c r="G26" s="198"/>
      <c r="H26" s="198"/>
      <c r="I26" s="198"/>
      <c r="J26" s="198"/>
      <c r="K26" s="198"/>
      <c r="L26" s="198"/>
      <c r="M26" s="198"/>
      <c r="N26" s="199"/>
    </row>
    <row r="27" spans="1:14" ht="13" x14ac:dyDescent="0.25">
      <c r="A27" s="20"/>
      <c r="B27" s="21"/>
      <c r="C27" s="22"/>
      <c r="D27" s="9" t="s">
        <v>92</v>
      </c>
      <c r="E27" s="6"/>
      <c r="F27" s="6"/>
      <c r="G27" s="6"/>
      <c r="H27" s="6"/>
      <c r="I27" s="6"/>
      <c r="J27" s="6"/>
      <c r="K27" s="6"/>
      <c r="L27" s="6"/>
      <c r="M27" s="6"/>
      <c r="N27" s="7"/>
    </row>
    <row r="28" spans="1:14" ht="12.75" customHeight="1" x14ac:dyDescent="0.25">
      <c r="A28" s="200" t="s">
        <v>93</v>
      </c>
      <c r="B28" s="201"/>
      <c r="C28" s="202"/>
      <c r="D28" s="203" t="s">
        <v>94</v>
      </c>
      <c r="E28" s="204"/>
      <c r="F28" s="204"/>
      <c r="G28" s="204"/>
      <c r="H28" s="204"/>
      <c r="I28" s="204"/>
      <c r="J28" s="204"/>
      <c r="K28" s="204"/>
      <c r="L28" s="204"/>
      <c r="M28" s="204"/>
      <c r="N28" s="205"/>
    </row>
    <row r="29" spans="1:14" ht="12.75" customHeight="1" x14ac:dyDescent="0.25">
      <c r="A29" s="194" t="s">
        <v>95</v>
      </c>
      <c r="B29" s="195"/>
      <c r="C29" s="196"/>
      <c r="D29" s="197" t="s">
        <v>96</v>
      </c>
      <c r="E29" s="198"/>
      <c r="F29" s="198"/>
      <c r="G29" s="198"/>
      <c r="H29" s="198"/>
      <c r="I29" s="198"/>
      <c r="J29" s="198"/>
      <c r="K29" s="198"/>
      <c r="L29" s="198"/>
      <c r="M29" s="198"/>
      <c r="N29" s="199"/>
    </row>
    <row r="30" spans="1:14" ht="13" x14ac:dyDescent="0.25">
      <c r="A30" s="20"/>
      <c r="B30" s="21"/>
      <c r="C30" s="22"/>
      <c r="D30" s="9" t="s">
        <v>97</v>
      </c>
      <c r="E30" s="6"/>
      <c r="F30" s="6"/>
      <c r="G30" s="6"/>
      <c r="H30" s="6"/>
      <c r="I30" s="6"/>
      <c r="J30" s="6"/>
      <c r="K30" s="6"/>
      <c r="L30" s="6"/>
      <c r="M30" s="6"/>
      <c r="N30" s="7"/>
    </row>
    <row r="31" spans="1:14" ht="12.75" customHeight="1" x14ac:dyDescent="0.25">
      <c r="A31" s="194" t="s">
        <v>98</v>
      </c>
      <c r="B31" s="195"/>
      <c r="C31" s="196"/>
      <c r="D31" s="197" t="s">
        <v>99</v>
      </c>
      <c r="E31" s="198"/>
      <c r="F31" s="198"/>
      <c r="G31" s="198"/>
      <c r="H31" s="198"/>
      <c r="I31" s="198"/>
      <c r="J31" s="198"/>
      <c r="K31" s="198"/>
      <c r="L31" s="198"/>
      <c r="M31" s="198"/>
      <c r="N31" s="199"/>
    </row>
    <row r="32" spans="1:14" ht="13" x14ac:dyDescent="0.25">
      <c r="A32" s="23"/>
      <c r="B32" s="24"/>
      <c r="C32" s="25"/>
      <c r="D32" s="3" t="s">
        <v>100</v>
      </c>
      <c r="E32" s="4"/>
      <c r="F32" s="4"/>
      <c r="G32" s="4"/>
      <c r="H32" s="4"/>
      <c r="I32" s="4"/>
      <c r="J32" s="4"/>
      <c r="K32" s="4"/>
      <c r="L32" s="4"/>
      <c r="M32" s="4"/>
      <c r="N32" s="5"/>
    </row>
    <row r="33" spans="1:14" ht="13" x14ac:dyDescent="0.25">
      <c r="A33" s="23"/>
      <c r="B33" s="24"/>
      <c r="C33" s="25"/>
      <c r="D33" s="3" t="s">
        <v>101</v>
      </c>
      <c r="E33" s="4"/>
      <c r="F33" s="4"/>
      <c r="G33" s="4"/>
      <c r="H33" s="4"/>
      <c r="I33" s="4"/>
      <c r="J33" s="4"/>
      <c r="K33" s="4"/>
      <c r="L33" s="4"/>
      <c r="M33" s="4"/>
      <c r="N33" s="5"/>
    </row>
    <row r="34" spans="1:14" ht="13" x14ac:dyDescent="0.25">
      <c r="A34" s="23"/>
      <c r="B34" s="24"/>
      <c r="C34" s="25"/>
      <c r="D34" s="3" t="s">
        <v>102</v>
      </c>
      <c r="E34" s="4"/>
      <c r="F34" s="4"/>
      <c r="G34" s="4"/>
      <c r="H34" s="4"/>
      <c r="I34" s="4"/>
      <c r="J34" s="4"/>
      <c r="K34" s="4"/>
      <c r="L34" s="4"/>
      <c r="M34" s="4"/>
      <c r="N34" s="5"/>
    </row>
    <row r="35" spans="1:14" ht="13" x14ac:dyDescent="0.25">
      <c r="A35" s="20"/>
      <c r="B35" s="21"/>
      <c r="C35" s="22"/>
      <c r="D35" s="9" t="s">
        <v>103</v>
      </c>
      <c r="E35" s="6"/>
      <c r="F35" s="6"/>
      <c r="G35" s="6"/>
      <c r="H35" s="6"/>
      <c r="I35" s="6"/>
      <c r="J35" s="6"/>
      <c r="K35" s="6"/>
      <c r="L35" s="6"/>
      <c r="M35" s="6"/>
      <c r="N35" s="7"/>
    </row>
    <row r="36" spans="1:14" ht="12.75" customHeight="1" x14ac:dyDescent="0.25">
      <c r="A36" s="194" t="s">
        <v>104</v>
      </c>
      <c r="B36" s="195"/>
      <c r="C36" s="196"/>
      <c r="D36" s="197" t="s">
        <v>105</v>
      </c>
      <c r="E36" s="198"/>
      <c r="F36" s="198"/>
      <c r="G36" s="198"/>
      <c r="H36" s="198"/>
      <c r="I36" s="198"/>
      <c r="J36" s="198"/>
      <c r="K36" s="198"/>
      <c r="L36" s="198"/>
      <c r="M36" s="198"/>
      <c r="N36" s="199"/>
    </row>
    <row r="37" spans="1:14" ht="13" x14ac:dyDescent="0.25">
      <c r="A37" s="20"/>
      <c r="B37" s="21"/>
      <c r="C37" s="22"/>
      <c r="D37" s="9" t="s">
        <v>106</v>
      </c>
      <c r="E37" s="6"/>
      <c r="F37" s="6"/>
      <c r="G37" s="6"/>
      <c r="H37" s="6"/>
      <c r="I37" s="6"/>
      <c r="J37" s="6"/>
      <c r="K37" s="6"/>
      <c r="L37" s="6"/>
      <c r="M37" s="6"/>
      <c r="N37" s="7"/>
    </row>
    <row r="38" spans="1:14" ht="12.75" customHeight="1" x14ac:dyDescent="0.25">
      <c r="A38" s="200" t="s">
        <v>107</v>
      </c>
      <c r="B38" s="201"/>
      <c r="C38" s="202"/>
      <c r="D38" s="203" t="s">
        <v>108</v>
      </c>
      <c r="E38" s="204"/>
      <c r="F38" s="204"/>
      <c r="G38" s="204"/>
      <c r="H38" s="204"/>
      <c r="I38" s="204"/>
      <c r="J38" s="204"/>
      <c r="K38" s="204"/>
      <c r="L38" s="204"/>
      <c r="M38" s="204"/>
      <c r="N38" s="205"/>
    </row>
    <row r="39" spans="1:14" ht="13" x14ac:dyDescent="0.25">
      <c r="A39" s="206" t="s">
        <v>109</v>
      </c>
      <c r="B39" s="207"/>
      <c r="C39" s="208"/>
      <c r="D39" s="251" t="s">
        <v>110</v>
      </c>
      <c r="E39" s="252"/>
      <c r="F39" s="252"/>
      <c r="G39" s="252"/>
      <c r="H39" s="252"/>
      <c r="I39" s="252"/>
      <c r="J39" s="252"/>
      <c r="K39" s="252"/>
      <c r="L39" s="252"/>
      <c r="M39" s="252"/>
      <c r="N39" s="253"/>
    </row>
    <row r="40" spans="1:14" ht="13" x14ac:dyDescent="0.25">
      <c r="A40" s="37"/>
      <c r="B40" s="24"/>
      <c r="C40" s="38"/>
      <c r="D40" s="254"/>
      <c r="E40" s="255"/>
      <c r="F40" s="255"/>
      <c r="G40" s="255"/>
      <c r="H40" s="255"/>
      <c r="I40" s="255"/>
      <c r="J40" s="255"/>
      <c r="K40" s="255"/>
      <c r="L40" s="255"/>
      <c r="M40" s="255"/>
      <c r="N40" s="256"/>
    </row>
    <row r="41" spans="1:14" ht="13" x14ac:dyDescent="0.25">
      <c r="A41" s="39"/>
      <c r="B41" s="40"/>
      <c r="C41" s="41"/>
      <c r="D41" s="257"/>
      <c r="E41" s="258"/>
      <c r="F41" s="258"/>
      <c r="G41" s="258"/>
      <c r="H41" s="258"/>
      <c r="I41" s="258"/>
      <c r="J41" s="258"/>
      <c r="K41" s="258"/>
      <c r="L41" s="258"/>
      <c r="M41" s="258"/>
      <c r="N41" s="259"/>
    </row>
    <row r="42" spans="1:14" ht="13" x14ac:dyDescent="0.25">
      <c r="A42" s="206" t="s">
        <v>111</v>
      </c>
      <c r="B42" s="207"/>
      <c r="C42" s="208"/>
      <c r="D42" s="251" t="s">
        <v>112</v>
      </c>
      <c r="E42" s="252"/>
      <c r="F42" s="252"/>
      <c r="G42" s="252"/>
      <c r="H42" s="252"/>
      <c r="I42" s="252"/>
      <c r="J42" s="252"/>
      <c r="K42" s="252"/>
      <c r="L42" s="252"/>
      <c r="M42" s="252"/>
      <c r="N42" s="253"/>
    </row>
    <row r="43" spans="1:14" ht="13" x14ac:dyDescent="0.25">
      <c r="A43" s="39"/>
      <c r="B43" s="40"/>
      <c r="C43" s="41"/>
      <c r="D43" s="257"/>
      <c r="E43" s="258"/>
      <c r="F43" s="258"/>
      <c r="G43" s="258"/>
      <c r="H43" s="258"/>
      <c r="I43" s="258"/>
      <c r="J43" s="258"/>
      <c r="K43" s="258"/>
      <c r="L43" s="258"/>
      <c r="M43" s="258"/>
      <c r="N43" s="259"/>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117"/>
  <sheetViews>
    <sheetView showGridLines="0" tabSelected="1" zoomScale="70" zoomScaleNormal="70" workbookViewId="0">
      <pane ySplit="2" topLeftCell="A102" activePane="bottomLeft" state="frozen"/>
      <selection pane="bottomLeft" activeCell="I103" sqref="I103"/>
    </sheetView>
  </sheetViews>
  <sheetFormatPr defaultColWidth="11.453125" defaultRowHeight="12.5" x14ac:dyDescent="0.25"/>
  <cols>
    <col min="1" max="1" width="10.26953125" customWidth="1"/>
    <col min="2" max="2" width="8.7265625" customWidth="1"/>
    <col min="3" max="3" width="18.7265625" customWidth="1"/>
    <col min="4" max="4" width="12.1796875" customWidth="1"/>
    <col min="5" max="5" width="11.453125" customWidth="1"/>
    <col min="6" max="6" width="41.1796875" customWidth="1"/>
    <col min="7" max="7" width="55.81640625" customWidth="1"/>
    <col min="8" max="8" width="60" customWidth="1"/>
    <col min="9" max="9" width="18.453125" customWidth="1"/>
    <col min="10" max="10" width="10.26953125" customWidth="1"/>
    <col min="11" max="11" width="36.54296875" style="36" customWidth="1"/>
    <col min="12" max="12" width="14.26953125" customWidth="1"/>
    <col min="13" max="13" width="12.7265625" style="68" customWidth="1"/>
    <col min="14" max="14" width="15.54296875" style="68" customWidth="1"/>
    <col min="15" max="15" width="86.453125" style="68" customWidth="1"/>
    <col min="27" max="27" width="13" hidden="1" customWidth="1"/>
  </cols>
  <sheetData>
    <row r="1" spans="1:27" ht="13" x14ac:dyDescent="0.3">
      <c r="A1" s="165" t="s">
        <v>57</v>
      </c>
      <c r="B1" s="166"/>
      <c r="C1" s="166"/>
      <c r="D1" s="166"/>
      <c r="E1" s="166"/>
      <c r="F1" s="166"/>
      <c r="G1" s="166"/>
      <c r="H1" s="166"/>
      <c r="I1" s="166"/>
      <c r="J1" s="166"/>
      <c r="K1" s="209"/>
      <c r="L1" s="166"/>
      <c r="M1" s="69"/>
      <c r="N1" s="210"/>
      <c r="O1" s="83"/>
      <c r="AA1" s="166"/>
    </row>
    <row r="2" spans="1:27" ht="39" customHeight="1" x14ac:dyDescent="0.25">
      <c r="A2" s="211" t="s">
        <v>113</v>
      </c>
      <c r="B2" s="211" t="s">
        <v>114</v>
      </c>
      <c r="C2" s="211" t="s">
        <v>115</v>
      </c>
      <c r="D2" s="211" t="s">
        <v>116</v>
      </c>
      <c r="E2" s="211" t="s">
        <v>117</v>
      </c>
      <c r="F2" s="211" t="s">
        <v>118</v>
      </c>
      <c r="G2" s="211" t="s">
        <v>119</v>
      </c>
      <c r="H2" s="211" t="s">
        <v>120</v>
      </c>
      <c r="I2" s="211" t="s">
        <v>121</v>
      </c>
      <c r="J2" s="211" t="s">
        <v>122</v>
      </c>
      <c r="K2" s="211" t="s">
        <v>123</v>
      </c>
      <c r="L2" s="211" t="s">
        <v>124</v>
      </c>
      <c r="M2" s="70" t="s">
        <v>125</v>
      </c>
      <c r="N2" s="71" t="s">
        <v>126</v>
      </c>
      <c r="O2" s="71" t="s">
        <v>127</v>
      </c>
      <c r="AA2" s="71" t="s">
        <v>128</v>
      </c>
    </row>
    <row r="3" spans="1:27" s="127" customFormat="1" ht="80.150000000000006" customHeight="1" x14ac:dyDescent="0.25">
      <c r="A3" s="123" t="s">
        <v>129</v>
      </c>
      <c r="B3" s="124" t="s">
        <v>130</v>
      </c>
      <c r="C3" s="124" t="s">
        <v>131</v>
      </c>
      <c r="D3" s="124" t="s">
        <v>132</v>
      </c>
      <c r="E3" s="212" t="s">
        <v>133</v>
      </c>
      <c r="F3" s="123" t="s">
        <v>134</v>
      </c>
      <c r="G3" s="123" t="s">
        <v>135</v>
      </c>
      <c r="H3" s="123" t="s">
        <v>136</v>
      </c>
      <c r="I3" s="125"/>
      <c r="J3" s="213"/>
      <c r="K3" s="123"/>
      <c r="L3" s="125"/>
      <c r="M3" s="126" t="s">
        <v>137</v>
      </c>
      <c r="N3" s="122" t="s">
        <v>138</v>
      </c>
      <c r="O3" s="125" t="s">
        <v>139</v>
      </c>
      <c r="AA3" s="128" t="e">
        <f>IF(OR(J3="Fail",ISBLANK(J3)),INDEX('Issue Code Table'!C:C,MATCH(N:N,'Issue Code Table'!A:A,0)),IF(M3="Critical",6,IF(M3="Significant",5,IF(M3="Moderate",3,2))))</f>
        <v>#N/A</v>
      </c>
    </row>
    <row r="4" spans="1:27" s="127" customFormat="1" ht="80.150000000000006" customHeight="1" x14ac:dyDescent="0.25">
      <c r="A4" s="123" t="s">
        <v>140</v>
      </c>
      <c r="B4" s="124" t="s">
        <v>130</v>
      </c>
      <c r="C4" s="124" t="s">
        <v>131</v>
      </c>
      <c r="D4" s="124" t="s">
        <v>132</v>
      </c>
      <c r="E4" s="212" t="s">
        <v>133</v>
      </c>
      <c r="F4" s="123" t="s">
        <v>141</v>
      </c>
      <c r="G4" s="123" t="s">
        <v>142</v>
      </c>
      <c r="H4" s="123" t="s">
        <v>143</v>
      </c>
      <c r="I4" s="125"/>
      <c r="J4" s="213"/>
      <c r="K4" s="123"/>
      <c r="L4" s="125"/>
      <c r="M4" s="214" t="s">
        <v>137</v>
      </c>
      <c r="N4" s="122" t="s">
        <v>144</v>
      </c>
      <c r="O4" s="129" t="s">
        <v>145</v>
      </c>
      <c r="AA4" s="128" t="e">
        <f>IF(OR(J4="Fail",ISBLANK(J4)),INDEX('Issue Code Table'!C:C,MATCH(N:N,'Issue Code Table'!A:A,0)),IF(M4="Critical",6,IF(M4="Significant",5,IF(M4="Moderate",3,2))))</f>
        <v>#N/A</v>
      </c>
    </row>
    <row r="5" spans="1:27" s="127" customFormat="1" ht="80.150000000000006" customHeight="1" x14ac:dyDescent="0.25">
      <c r="A5" s="123" t="s">
        <v>146</v>
      </c>
      <c r="B5" s="212" t="s">
        <v>147</v>
      </c>
      <c r="C5" s="123" t="s">
        <v>148</v>
      </c>
      <c r="D5" s="123" t="s">
        <v>132</v>
      </c>
      <c r="E5" s="212"/>
      <c r="F5" s="123" t="s">
        <v>149</v>
      </c>
      <c r="G5" s="123" t="s">
        <v>150</v>
      </c>
      <c r="H5" s="212" t="s">
        <v>151</v>
      </c>
      <c r="I5" s="214"/>
      <c r="J5" s="213"/>
      <c r="K5" s="130"/>
      <c r="L5" s="130"/>
      <c r="M5" s="214" t="s">
        <v>152</v>
      </c>
      <c r="N5" s="122" t="s">
        <v>153</v>
      </c>
      <c r="O5" s="129" t="s">
        <v>154</v>
      </c>
      <c r="AA5" s="128">
        <f>IF(OR(J5="Fail",ISBLANK(J5)),INDEX('Issue Code Table'!C:C,MATCH(N:N,'Issue Code Table'!A:A,0)),IF(M5="Critical",6,IF(M5="Significant",5,IF(M5="Moderate",3,2))))</f>
        <v>4</v>
      </c>
    </row>
    <row r="6" spans="1:27" s="114" customFormat="1" ht="49.5" customHeight="1" x14ac:dyDescent="0.25">
      <c r="A6" s="123" t="s">
        <v>155</v>
      </c>
      <c r="B6" s="212" t="s">
        <v>156</v>
      </c>
      <c r="C6" s="124" t="s">
        <v>157</v>
      </c>
      <c r="D6" s="124" t="s">
        <v>132</v>
      </c>
      <c r="E6" s="212" t="s">
        <v>133</v>
      </c>
      <c r="F6" s="123" t="s">
        <v>158</v>
      </c>
      <c r="G6" s="123" t="s">
        <v>159</v>
      </c>
      <c r="H6" s="212" t="s">
        <v>160</v>
      </c>
      <c r="I6" s="215"/>
      <c r="J6" s="213"/>
      <c r="K6" s="116"/>
      <c r="L6" s="215"/>
      <c r="M6" s="214" t="s">
        <v>152</v>
      </c>
      <c r="N6" s="122" t="s">
        <v>161</v>
      </c>
      <c r="O6" s="129" t="s">
        <v>162</v>
      </c>
      <c r="AA6" s="128">
        <f>IF(OR(J6="Fail",ISBLANK(J6)),INDEX('Issue Code Table'!C:C,MATCH(N:N,'Issue Code Table'!A:A,0)),IF(M6="Critical",6,IF(M6="Significant",5,IF(M6="Moderate",3,2))))</f>
        <v>6</v>
      </c>
    </row>
    <row r="7" spans="1:27" s="127" customFormat="1" ht="80.150000000000006" customHeight="1" x14ac:dyDescent="0.25">
      <c r="A7" s="123" t="s">
        <v>163</v>
      </c>
      <c r="B7" s="212" t="s">
        <v>156</v>
      </c>
      <c r="C7" s="124" t="s">
        <v>157</v>
      </c>
      <c r="D7" s="124" t="s">
        <v>164</v>
      </c>
      <c r="E7" s="212"/>
      <c r="F7" s="123" t="s">
        <v>165</v>
      </c>
      <c r="G7" s="123" t="s">
        <v>166</v>
      </c>
      <c r="H7" s="212" t="s">
        <v>167</v>
      </c>
      <c r="I7" s="214"/>
      <c r="J7" s="213"/>
      <c r="K7" s="130" t="s">
        <v>168</v>
      </c>
      <c r="L7" s="214"/>
      <c r="M7" s="214" t="s">
        <v>169</v>
      </c>
      <c r="N7" s="122" t="s">
        <v>170</v>
      </c>
      <c r="O7" s="129" t="s">
        <v>171</v>
      </c>
      <c r="AA7" s="128">
        <f>IF(OR(J7="Fail",ISBLANK(J7)),INDEX('Issue Code Table'!C:C,MATCH(N:N,'Issue Code Table'!A:A,0)),IF(M7="Critical",6,IF(M7="Significant",5,IF(M7="Moderate",3,2))))</f>
        <v>5</v>
      </c>
    </row>
    <row r="8" spans="1:27" s="127" customFormat="1" ht="80.150000000000006" customHeight="1" x14ac:dyDescent="0.25">
      <c r="A8" s="123" t="s">
        <v>172</v>
      </c>
      <c r="B8" s="212" t="s">
        <v>173</v>
      </c>
      <c r="C8" s="124" t="s">
        <v>174</v>
      </c>
      <c r="D8" s="124" t="s">
        <v>175</v>
      </c>
      <c r="E8" s="212" t="s">
        <v>176</v>
      </c>
      <c r="F8" s="123" t="s">
        <v>177</v>
      </c>
      <c r="G8" s="123" t="s">
        <v>178</v>
      </c>
      <c r="H8" s="212" t="s">
        <v>179</v>
      </c>
      <c r="I8" s="214"/>
      <c r="J8" s="213"/>
      <c r="K8" s="131"/>
      <c r="L8" s="214"/>
      <c r="M8" s="214" t="s">
        <v>169</v>
      </c>
      <c r="N8" s="122" t="s">
        <v>180</v>
      </c>
      <c r="O8" s="129" t="s">
        <v>181</v>
      </c>
      <c r="AA8" s="128">
        <f>IF(OR(J8="Fail",ISBLANK(J8)),INDEX('Issue Code Table'!C:C,MATCH(N:N,'Issue Code Table'!A:A,0)),IF(M8="Critical",6,IF(M8="Significant",5,IF(M8="Moderate",3,2))))</f>
        <v>5</v>
      </c>
    </row>
    <row r="9" spans="1:27" ht="91.15" customHeight="1" x14ac:dyDescent="0.25">
      <c r="A9" s="123" t="s">
        <v>182</v>
      </c>
      <c r="B9" s="212" t="s">
        <v>173</v>
      </c>
      <c r="C9" s="124" t="s">
        <v>174</v>
      </c>
      <c r="D9" s="124" t="s">
        <v>132</v>
      </c>
      <c r="E9" s="212" t="s">
        <v>133</v>
      </c>
      <c r="F9" s="123" t="s">
        <v>183</v>
      </c>
      <c r="G9" s="123" t="s">
        <v>184</v>
      </c>
      <c r="H9" s="212" t="s">
        <v>185</v>
      </c>
      <c r="I9" s="216"/>
      <c r="J9" s="213"/>
      <c r="K9" s="109"/>
      <c r="L9" s="216"/>
      <c r="M9" s="216" t="s">
        <v>169</v>
      </c>
      <c r="N9" s="108" t="s">
        <v>186</v>
      </c>
      <c r="O9" s="96" t="s">
        <v>187</v>
      </c>
      <c r="AA9" s="128">
        <f>IF(OR(J9="Fail",ISBLANK(J9)),INDEX('Issue Code Table'!C:C,MATCH(N:N,'Issue Code Table'!A:A,0)),IF(M9="Critical",6,IF(M9="Significant",5,IF(M9="Moderate",3,2))))</f>
        <v>5</v>
      </c>
    </row>
    <row r="10" spans="1:27" s="114" customFormat="1" ht="80.150000000000006" customHeight="1" x14ac:dyDescent="0.25">
      <c r="A10" s="123" t="s">
        <v>188</v>
      </c>
      <c r="B10" s="212" t="s">
        <v>173</v>
      </c>
      <c r="C10" s="124" t="s">
        <v>174</v>
      </c>
      <c r="D10" s="124" t="s">
        <v>175</v>
      </c>
      <c r="E10" s="212" t="s">
        <v>133</v>
      </c>
      <c r="F10" s="123" t="s">
        <v>189</v>
      </c>
      <c r="G10" s="123" t="s">
        <v>190</v>
      </c>
      <c r="H10" s="212" t="s">
        <v>191</v>
      </c>
      <c r="I10" s="215"/>
      <c r="J10" s="213"/>
      <c r="K10" s="115"/>
      <c r="L10" s="215"/>
      <c r="M10" s="214" t="s">
        <v>169</v>
      </c>
      <c r="N10" s="122" t="s">
        <v>192</v>
      </c>
      <c r="O10" s="129" t="s">
        <v>193</v>
      </c>
      <c r="AA10" s="128">
        <f>IF(OR(J10="Fail",ISBLANK(J10)),INDEX('Issue Code Table'!C:C,MATCH(N:N,'Issue Code Table'!A:A,0)),IF(M10="Critical",6,IF(M10="Significant",5,IF(M10="Moderate",3,2))))</f>
        <v>5</v>
      </c>
    </row>
    <row r="11" spans="1:27" s="114" customFormat="1" ht="80.150000000000006" customHeight="1" x14ac:dyDescent="0.25">
      <c r="A11" s="123" t="s">
        <v>194</v>
      </c>
      <c r="B11" s="212" t="s">
        <v>173</v>
      </c>
      <c r="C11" s="124" t="s">
        <v>174</v>
      </c>
      <c r="D11" s="124" t="s">
        <v>175</v>
      </c>
      <c r="E11" s="212" t="s">
        <v>133</v>
      </c>
      <c r="F11" s="123" t="s">
        <v>195</v>
      </c>
      <c r="G11" s="123" t="s">
        <v>196</v>
      </c>
      <c r="H11" s="212" t="s">
        <v>197</v>
      </c>
      <c r="I11" s="215"/>
      <c r="J11" s="213"/>
      <c r="K11" s="115"/>
      <c r="L11" s="215"/>
      <c r="M11" s="214" t="s">
        <v>169</v>
      </c>
      <c r="N11" s="122" t="s">
        <v>192</v>
      </c>
      <c r="O11" s="129" t="s">
        <v>193</v>
      </c>
      <c r="AA11" s="128">
        <f>IF(OR(J11="Fail",ISBLANK(J11)),INDEX('Issue Code Table'!C:C,MATCH(N:N,'Issue Code Table'!A:A,0)),IF(M11="Critical",6,IF(M11="Significant",5,IF(M11="Moderate",3,2))))</f>
        <v>5</v>
      </c>
    </row>
    <row r="12" spans="1:27" s="114" customFormat="1" ht="80.150000000000006" customHeight="1" x14ac:dyDescent="0.25">
      <c r="A12" s="123" t="s">
        <v>198</v>
      </c>
      <c r="B12" s="212" t="s">
        <v>173</v>
      </c>
      <c r="C12" s="124" t="s">
        <v>174</v>
      </c>
      <c r="D12" s="124" t="s">
        <v>175</v>
      </c>
      <c r="E12" s="212" t="s">
        <v>133</v>
      </c>
      <c r="F12" s="123" t="s">
        <v>199</v>
      </c>
      <c r="G12" s="123" t="s">
        <v>200</v>
      </c>
      <c r="H12" s="212" t="s">
        <v>201</v>
      </c>
      <c r="I12" s="215"/>
      <c r="J12" s="213"/>
      <c r="K12" s="115"/>
      <c r="L12" s="215"/>
      <c r="M12" s="214" t="s">
        <v>169</v>
      </c>
      <c r="N12" s="122" t="s">
        <v>192</v>
      </c>
      <c r="O12" s="129" t="s">
        <v>193</v>
      </c>
      <c r="AA12" s="128">
        <f>IF(OR(J12="Fail",ISBLANK(J12)),INDEX('Issue Code Table'!C:C,MATCH(N:N,'Issue Code Table'!A:A,0)),IF(M12="Critical",6,IF(M12="Significant",5,IF(M12="Moderate",3,2))))</f>
        <v>5</v>
      </c>
    </row>
    <row r="13" spans="1:27" s="114" customFormat="1" ht="80.150000000000006" customHeight="1" x14ac:dyDescent="0.25">
      <c r="A13" s="123" t="s">
        <v>202</v>
      </c>
      <c r="B13" s="212" t="s">
        <v>173</v>
      </c>
      <c r="C13" s="124" t="s">
        <v>174</v>
      </c>
      <c r="D13" s="124" t="s">
        <v>175</v>
      </c>
      <c r="E13" s="212" t="s">
        <v>176</v>
      </c>
      <c r="F13" s="123" t="s">
        <v>203</v>
      </c>
      <c r="G13" s="123" t="s">
        <v>204</v>
      </c>
      <c r="H13" s="212" t="s">
        <v>205</v>
      </c>
      <c r="I13" s="215"/>
      <c r="J13" s="213"/>
      <c r="K13" s="115"/>
      <c r="L13" s="215"/>
      <c r="M13" s="214" t="s">
        <v>169</v>
      </c>
      <c r="N13" s="122" t="s">
        <v>206</v>
      </c>
      <c r="O13" s="129" t="s">
        <v>207</v>
      </c>
      <c r="AA13" s="128">
        <f>IF(OR(J13="Fail",ISBLANK(J13)),INDEX('Issue Code Table'!C:C,MATCH(N:N,'Issue Code Table'!A:A,0)),IF(M13="Critical",6,IF(M13="Significant",5,IF(M13="Moderate",3,2))))</f>
        <v>5</v>
      </c>
    </row>
    <row r="14" spans="1:27" s="114" customFormat="1" ht="80.150000000000006" customHeight="1" x14ac:dyDescent="0.25">
      <c r="A14" s="123" t="s">
        <v>208</v>
      </c>
      <c r="B14" s="212" t="s">
        <v>173</v>
      </c>
      <c r="C14" s="124" t="s">
        <v>174</v>
      </c>
      <c r="D14" s="124" t="s">
        <v>175</v>
      </c>
      <c r="E14" s="212" t="s">
        <v>176</v>
      </c>
      <c r="F14" s="123" t="s">
        <v>209</v>
      </c>
      <c r="G14" s="123" t="s">
        <v>210</v>
      </c>
      <c r="H14" s="212" t="s">
        <v>211</v>
      </c>
      <c r="I14" s="215"/>
      <c r="J14" s="213"/>
      <c r="K14" s="115"/>
      <c r="L14" s="215"/>
      <c r="M14" s="214" t="s">
        <v>169</v>
      </c>
      <c r="N14" s="122" t="s">
        <v>180</v>
      </c>
      <c r="O14" s="129" t="s">
        <v>181</v>
      </c>
      <c r="AA14" s="128">
        <f>IF(OR(J14="Fail",ISBLANK(J14)),INDEX('Issue Code Table'!C:C,MATCH(N:N,'Issue Code Table'!A:A,0)),IF(M14="Critical",6,IF(M14="Significant",5,IF(M14="Moderate",3,2))))</f>
        <v>5</v>
      </c>
    </row>
    <row r="15" spans="1:27" s="114" customFormat="1" ht="80.150000000000006" customHeight="1" x14ac:dyDescent="0.25">
      <c r="A15" s="123" t="s">
        <v>212</v>
      </c>
      <c r="B15" s="212" t="s">
        <v>173</v>
      </c>
      <c r="C15" s="124" t="s">
        <v>174</v>
      </c>
      <c r="D15" s="124" t="s">
        <v>175</v>
      </c>
      <c r="E15" s="212" t="s">
        <v>176</v>
      </c>
      <c r="F15" s="123" t="s">
        <v>213</v>
      </c>
      <c r="G15" s="123" t="s">
        <v>214</v>
      </c>
      <c r="H15" s="212" t="s">
        <v>215</v>
      </c>
      <c r="I15" s="215"/>
      <c r="J15" s="213"/>
      <c r="K15" s="115"/>
      <c r="L15" s="215"/>
      <c r="M15" s="214" t="s">
        <v>169</v>
      </c>
      <c r="N15" s="122" t="s">
        <v>180</v>
      </c>
      <c r="O15" s="129" t="s">
        <v>181</v>
      </c>
      <c r="AA15" s="128">
        <f>IF(OR(J15="Fail",ISBLANK(J15)),INDEX('Issue Code Table'!C:C,MATCH(N:N,'Issue Code Table'!A:A,0)),IF(M15="Critical",6,IF(M15="Significant",5,IF(M15="Moderate",3,2))))</f>
        <v>5</v>
      </c>
    </row>
    <row r="16" spans="1:27" s="114" customFormat="1" ht="80.150000000000006" customHeight="1" x14ac:dyDescent="0.25">
      <c r="A16" s="123" t="s">
        <v>216</v>
      </c>
      <c r="B16" s="212" t="s">
        <v>173</v>
      </c>
      <c r="C16" s="124" t="s">
        <v>174</v>
      </c>
      <c r="D16" s="124" t="s">
        <v>175</v>
      </c>
      <c r="E16" s="212" t="s">
        <v>176</v>
      </c>
      <c r="F16" s="123" t="s">
        <v>217</v>
      </c>
      <c r="G16" s="123" t="s">
        <v>218</v>
      </c>
      <c r="H16" s="212" t="s">
        <v>219</v>
      </c>
      <c r="I16" s="215"/>
      <c r="J16" s="213"/>
      <c r="K16" s="115"/>
      <c r="L16" s="215"/>
      <c r="M16" s="214" t="s">
        <v>169</v>
      </c>
      <c r="N16" s="122" t="s">
        <v>180</v>
      </c>
      <c r="O16" s="129" t="s">
        <v>181</v>
      </c>
      <c r="AA16" s="128">
        <f>IF(OR(J16="Fail",ISBLANK(J16)),INDEX('Issue Code Table'!C:C,MATCH(N:N,'Issue Code Table'!A:A,0)),IF(M16="Critical",6,IF(M16="Significant",5,IF(M16="Moderate",3,2))))</f>
        <v>5</v>
      </c>
    </row>
    <row r="17" spans="1:27" s="114" customFormat="1" ht="80.150000000000006" customHeight="1" x14ac:dyDescent="0.25">
      <c r="A17" s="123" t="s">
        <v>220</v>
      </c>
      <c r="B17" s="212" t="s">
        <v>173</v>
      </c>
      <c r="C17" s="124" t="s">
        <v>174</v>
      </c>
      <c r="D17" s="124" t="s">
        <v>175</v>
      </c>
      <c r="E17" s="212" t="s">
        <v>176</v>
      </c>
      <c r="F17" s="123" t="s">
        <v>221</v>
      </c>
      <c r="G17" s="123" t="s">
        <v>222</v>
      </c>
      <c r="H17" s="212" t="s">
        <v>223</v>
      </c>
      <c r="I17" s="215"/>
      <c r="J17" s="213"/>
      <c r="K17" s="115"/>
      <c r="L17" s="215"/>
      <c r="M17" s="214" t="s">
        <v>169</v>
      </c>
      <c r="N17" s="122" t="s">
        <v>180</v>
      </c>
      <c r="O17" s="129" t="s">
        <v>181</v>
      </c>
      <c r="AA17" s="128">
        <f>IF(OR(J17="Fail",ISBLANK(J17)),INDEX('Issue Code Table'!C:C,MATCH(N:N,'Issue Code Table'!A:A,0)),IF(M17="Critical",6,IF(M17="Significant",5,IF(M17="Moderate",3,2))))</f>
        <v>5</v>
      </c>
    </row>
    <row r="18" spans="1:27" s="127" customFormat="1" ht="80.150000000000006" customHeight="1" x14ac:dyDescent="0.25">
      <c r="A18" s="123" t="s">
        <v>224</v>
      </c>
      <c r="B18" s="212" t="s">
        <v>173</v>
      </c>
      <c r="C18" s="124" t="s">
        <v>174</v>
      </c>
      <c r="D18" s="124" t="s">
        <v>175</v>
      </c>
      <c r="E18" s="212" t="s">
        <v>176</v>
      </c>
      <c r="F18" s="123" t="s">
        <v>225</v>
      </c>
      <c r="G18" s="123" t="s">
        <v>226</v>
      </c>
      <c r="H18" s="212" t="s">
        <v>227</v>
      </c>
      <c r="I18" s="214"/>
      <c r="J18" s="213"/>
      <c r="K18" s="131"/>
      <c r="L18" s="214"/>
      <c r="M18" s="214" t="s">
        <v>169</v>
      </c>
      <c r="N18" s="122" t="s">
        <v>180</v>
      </c>
      <c r="O18" s="129" t="s">
        <v>181</v>
      </c>
      <c r="AA18" s="128">
        <f>IF(OR(J18="Fail",ISBLANK(J18)),INDEX('Issue Code Table'!C:C,MATCH(N:N,'Issue Code Table'!A:A,0)),IF(M18="Critical",6,IF(M18="Significant",5,IF(M18="Moderate",3,2))))</f>
        <v>5</v>
      </c>
    </row>
    <row r="19" spans="1:27" s="127" customFormat="1" ht="80.150000000000006" customHeight="1" x14ac:dyDescent="0.25">
      <c r="A19" s="123" t="s">
        <v>228</v>
      </c>
      <c r="B19" s="212" t="s">
        <v>173</v>
      </c>
      <c r="C19" s="124" t="s">
        <v>174</v>
      </c>
      <c r="D19" s="124" t="s">
        <v>175</v>
      </c>
      <c r="E19" s="212" t="s">
        <v>176</v>
      </c>
      <c r="F19" s="123" t="s">
        <v>229</v>
      </c>
      <c r="G19" s="123" t="s">
        <v>230</v>
      </c>
      <c r="H19" s="212" t="s">
        <v>231</v>
      </c>
      <c r="I19" s="214"/>
      <c r="J19" s="213"/>
      <c r="K19" s="130"/>
      <c r="L19" s="214"/>
      <c r="M19" s="214" t="s">
        <v>169</v>
      </c>
      <c r="N19" s="122" t="s">
        <v>180</v>
      </c>
      <c r="O19" s="129" t="s">
        <v>181</v>
      </c>
      <c r="AA19" s="128">
        <f>IF(OR(J19="Fail",ISBLANK(J19)),INDEX('Issue Code Table'!C:C,MATCH(N:N,'Issue Code Table'!A:A,0)),IF(M19="Critical",6,IF(M19="Significant",5,IF(M19="Moderate",3,2))))</f>
        <v>5</v>
      </c>
    </row>
    <row r="20" spans="1:27" s="127" customFormat="1" ht="80.150000000000006" customHeight="1" x14ac:dyDescent="0.25">
      <c r="A20" s="123" t="s">
        <v>232</v>
      </c>
      <c r="B20" s="212" t="s">
        <v>173</v>
      </c>
      <c r="C20" s="124" t="s">
        <v>174</v>
      </c>
      <c r="D20" s="124" t="s">
        <v>132</v>
      </c>
      <c r="E20" s="212"/>
      <c r="F20" s="123" t="s">
        <v>233</v>
      </c>
      <c r="G20" s="123" t="s">
        <v>234</v>
      </c>
      <c r="H20" s="212" t="s">
        <v>235</v>
      </c>
      <c r="I20" s="214"/>
      <c r="J20" s="213"/>
      <c r="K20" s="122" t="s">
        <v>236</v>
      </c>
      <c r="L20" s="214"/>
      <c r="M20" s="214" t="s">
        <v>169</v>
      </c>
      <c r="N20" s="122" t="s">
        <v>237</v>
      </c>
      <c r="O20" s="129" t="s">
        <v>238</v>
      </c>
      <c r="AA20" s="128">
        <f>IF(OR(J20="Fail",ISBLANK(J20)),INDEX('Issue Code Table'!C:C,MATCH(N:N,'Issue Code Table'!A:A,0)),IF(M20="Critical",6,IF(M20="Significant",5,IF(M20="Moderate",3,2))))</f>
        <v>4</v>
      </c>
    </row>
    <row r="21" spans="1:27" s="127" customFormat="1" ht="80.150000000000006" customHeight="1" x14ac:dyDescent="0.25">
      <c r="A21" s="123" t="s">
        <v>239</v>
      </c>
      <c r="B21" s="212" t="s">
        <v>173</v>
      </c>
      <c r="C21" s="124" t="s">
        <v>174</v>
      </c>
      <c r="D21" s="124" t="s">
        <v>175</v>
      </c>
      <c r="E21" s="212" t="s">
        <v>176</v>
      </c>
      <c r="F21" s="123" t="s">
        <v>240</v>
      </c>
      <c r="G21" s="123" t="s">
        <v>241</v>
      </c>
      <c r="H21" s="212" t="s">
        <v>242</v>
      </c>
      <c r="I21" s="214"/>
      <c r="J21" s="213"/>
      <c r="K21" s="130"/>
      <c r="L21" s="214"/>
      <c r="M21" s="214" t="s">
        <v>152</v>
      </c>
      <c r="N21" s="122" t="s">
        <v>243</v>
      </c>
      <c r="O21" s="129" t="s">
        <v>244</v>
      </c>
      <c r="AA21" s="128">
        <f>IF(OR(J21="Fail",ISBLANK(J21)),INDEX('Issue Code Table'!C:C,MATCH(N:N,'Issue Code Table'!A:A,0)),IF(M21="Critical",6,IF(M21="Significant",5,IF(M21="Moderate",3,2))))</f>
        <v>5</v>
      </c>
    </row>
    <row r="22" spans="1:27" s="127" customFormat="1" ht="80.150000000000006" customHeight="1" x14ac:dyDescent="0.25">
      <c r="A22" s="123" t="s">
        <v>245</v>
      </c>
      <c r="B22" s="212" t="s">
        <v>173</v>
      </c>
      <c r="C22" s="124" t="s">
        <v>174</v>
      </c>
      <c r="D22" s="124" t="s">
        <v>132</v>
      </c>
      <c r="E22" s="212"/>
      <c r="F22" s="123" t="s">
        <v>246</v>
      </c>
      <c r="G22" s="123" t="s">
        <v>247</v>
      </c>
      <c r="H22" s="212" t="s">
        <v>248</v>
      </c>
      <c r="I22" s="214"/>
      <c r="J22" s="213"/>
      <c r="K22" s="130"/>
      <c r="L22" s="214"/>
      <c r="M22" s="214" t="s">
        <v>169</v>
      </c>
      <c r="N22" s="122" t="s">
        <v>249</v>
      </c>
      <c r="O22" s="129" t="s">
        <v>250</v>
      </c>
      <c r="AA22" s="128">
        <f>IF(OR(J22="Fail",ISBLANK(J22)),INDEX('Issue Code Table'!C:C,MATCH(N:N,'Issue Code Table'!A:A,0)),IF(M22="Critical",6,IF(M22="Significant",5,IF(M22="Moderate",3,2))))</f>
        <v>6</v>
      </c>
    </row>
    <row r="23" spans="1:27" s="127" customFormat="1" ht="80.150000000000006" customHeight="1" x14ac:dyDescent="0.25">
      <c r="A23" s="123" t="s">
        <v>251</v>
      </c>
      <c r="B23" s="212" t="s">
        <v>173</v>
      </c>
      <c r="C23" s="124" t="s">
        <v>174</v>
      </c>
      <c r="D23" s="124" t="s">
        <v>175</v>
      </c>
      <c r="E23" s="212" t="s">
        <v>176</v>
      </c>
      <c r="F23" s="123" t="s">
        <v>252</v>
      </c>
      <c r="G23" s="123" t="s">
        <v>253</v>
      </c>
      <c r="H23" s="212" t="s">
        <v>254</v>
      </c>
      <c r="I23" s="214"/>
      <c r="J23" s="213"/>
      <c r="K23" s="131"/>
      <c r="L23" s="214"/>
      <c r="M23" s="217" t="s">
        <v>169</v>
      </c>
      <c r="N23" s="122" t="s">
        <v>255</v>
      </c>
      <c r="O23" s="129" t="s">
        <v>256</v>
      </c>
      <c r="AA23" s="128">
        <f>IF(OR(J23="Fail",ISBLANK(J23)),INDEX('Issue Code Table'!C:C,MATCH(N:N,'Issue Code Table'!A:A,0)),IF(M23="Critical",6,IF(M23="Significant",5,IF(M23="Moderate",3,2))))</f>
        <v>7</v>
      </c>
    </row>
    <row r="24" spans="1:27" s="127" customFormat="1" ht="80.150000000000006" customHeight="1" x14ac:dyDescent="0.25">
      <c r="A24" s="123" t="s">
        <v>257</v>
      </c>
      <c r="B24" s="212" t="s">
        <v>173</v>
      </c>
      <c r="C24" s="124" t="s">
        <v>174</v>
      </c>
      <c r="D24" s="124" t="s">
        <v>175</v>
      </c>
      <c r="E24" s="212" t="s">
        <v>176</v>
      </c>
      <c r="F24" s="123" t="s">
        <v>258</v>
      </c>
      <c r="G24" s="123" t="s">
        <v>259</v>
      </c>
      <c r="H24" s="212" t="s">
        <v>260</v>
      </c>
      <c r="I24" s="214"/>
      <c r="J24" s="213"/>
      <c r="K24" s="132"/>
      <c r="L24" s="214"/>
      <c r="M24" s="214" t="s">
        <v>169</v>
      </c>
      <c r="N24" s="122" t="s">
        <v>255</v>
      </c>
      <c r="O24" s="129" t="s">
        <v>256</v>
      </c>
      <c r="AA24" s="128">
        <f>IF(OR(J24="Fail",ISBLANK(J24)),INDEX('Issue Code Table'!C:C,MATCH(N:N,'Issue Code Table'!A:A,0)),IF(M24="Critical",6,IF(M24="Significant",5,IF(M24="Moderate",3,2))))</f>
        <v>7</v>
      </c>
    </row>
    <row r="25" spans="1:27" s="127" customFormat="1" ht="80.150000000000006" customHeight="1" x14ac:dyDescent="0.25">
      <c r="A25" s="123" t="s">
        <v>261</v>
      </c>
      <c r="B25" s="212" t="s">
        <v>262</v>
      </c>
      <c r="C25" s="124" t="s">
        <v>263</v>
      </c>
      <c r="D25" s="124" t="s">
        <v>264</v>
      </c>
      <c r="E25" s="212" t="s">
        <v>265</v>
      </c>
      <c r="F25" s="123" t="s">
        <v>266</v>
      </c>
      <c r="G25" s="123" t="s">
        <v>267</v>
      </c>
      <c r="H25" s="212" t="s">
        <v>268</v>
      </c>
      <c r="I25" s="214"/>
      <c r="J25" s="213"/>
      <c r="K25" s="131" t="s">
        <v>269</v>
      </c>
      <c r="L25" s="214"/>
      <c r="M25" s="217" t="s">
        <v>270</v>
      </c>
      <c r="N25" s="122" t="s">
        <v>271</v>
      </c>
      <c r="O25" s="129" t="s">
        <v>272</v>
      </c>
      <c r="AA25" s="128">
        <f>IF(OR(J25="Fail",ISBLANK(J25)),INDEX('Issue Code Table'!C:C,MATCH(N:N,'Issue Code Table'!A:A,0)),IF(M25="Critical",6,IF(M25="Significant",5,IF(M25="Moderate",3,2))))</f>
        <v>2</v>
      </c>
    </row>
    <row r="26" spans="1:27" s="127" customFormat="1" ht="80.150000000000006" customHeight="1" x14ac:dyDescent="0.25">
      <c r="A26" s="123" t="s">
        <v>273</v>
      </c>
      <c r="B26" s="212" t="s">
        <v>262</v>
      </c>
      <c r="C26" s="124" t="s">
        <v>263</v>
      </c>
      <c r="D26" s="124" t="s">
        <v>264</v>
      </c>
      <c r="E26" s="212" t="s">
        <v>265</v>
      </c>
      <c r="F26" s="123" t="s">
        <v>274</v>
      </c>
      <c r="G26" s="123" t="s">
        <v>275</v>
      </c>
      <c r="H26" s="212" t="s">
        <v>276</v>
      </c>
      <c r="I26" s="214"/>
      <c r="J26" s="213"/>
      <c r="K26" s="130" t="s">
        <v>277</v>
      </c>
      <c r="L26" s="214"/>
      <c r="M26" s="217" t="s">
        <v>270</v>
      </c>
      <c r="N26" s="122" t="s">
        <v>271</v>
      </c>
      <c r="O26" s="129" t="s">
        <v>272</v>
      </c>
      <c r="AA26" s="128">
        <f>IF(OR(J26="Fail",ISBLANK(J26)),INDEX('Issue Code Table'!C:C,MATCH(N:N,'Issue Code Table'!A:A,0)),IF(M26="Critical",6,IF(M26="Significant",5,IF(M26="Moderate",3,2))))</f>
        <v>2</v>
      </c>
    </row>
    <row r="27" spans="1:27" s="127" customFormat="1" ht="128.25" customHeight="1" x14ac:dyDescent="0.25">
      <c r="A27" s="123" t="s">
        <v>278</v>
      </c>
      <c r="B27" s="212" t="s">
        <v>279</v>
      </c>
      <c r="C27" s="124" t="s">
        <v>280</v>
      </c>
      <c r="D27" s="124" t="s">
        <v>132</v>
      </c>
      <c r="E27" s="212"/>
      <c r="F27" s="123" t="s">
        <v>281</v>
      </c>
      <c r="G27" s="123" t="s">
        <v>282</v>
      </c>
      <c r="H27" s="212" t="s">
        <v>281</v>
      </c>
      <c r="I27" s="214"/>
      <c r="J27" s="213"/>
      <c r="K27" s="131"/>
      <c r="L27" s="214"/>
      <c r="M27" s="214" t="s">
        <v>169</v>
      </c>
      <c r="N27" s="122" t="s">
        <v>192</v>
      </c>
      <c r="O27" s="129" t="s">
        <v>193</v>
      </c>
      <c r="AA27" s="128">
        <f>IF(OR(J27="Fail",ISBLANK(J27)),INDEX('Issue Code Table'!C:C,MATCH(N:N,'Issue Code Table'!A:A,0)),IF(M27="Critical",6,IF(M27="Significant",5,IF(M27="Moderate",3,2))))</f>
        <v>5</v>
      </c>
    </row>
    <row r="28" spans="1:27" s="127" customFormat="1" ht="80.150000000000006" customHeight="1" x14ac:dyDescent="0.25">
      <c r="A28" s="123" t="s">
        <v>283</v>
      </c>
      <c r="B28" s="212" t="s">
        <v>279</v>
      </c>
      <c r="C28" s="124" t="s">
        <v>280</v>
      </c>
      <c r="D28" s="124" t="s">
        <v>132</v>
      </c>
      <c r="E28" s="212"/>
      <c r="F28" s="123" t="s">
        <v>284</v>
      </c>
      <c r="G28" s="123" t="s">
        <v>285</v>
      </c>
      <c r="H28" s="212" t="s">
        <v>284</v>
      </c>
      <c r="I28" s="214"/>
      <c r="J28" s="213"/>
      <c r="K28" s="131"/>
      <c r="L28" s="214"/>
      <c r="M28" s="214" t="s">
        <v>169</v>
      </c>
      <c r="N28" s="122" t="s">
        <v>192</v>
      </c>
      <c r="O28" s="129" t="s">
        <v>193</v>
      </c>
      <c r="AA28" s="128">
        <f>IF(OR(J28="Fail",ISBLANK(J28)),INDEX('Issue Code Table'!C:C,MATCH(N:N,'Issue Code Table'!A:A,0)),IF(M28="Critical",6,IF(M28="Significant",5,IF(M28="Moderate",3,2))))</f>
        <v>5</v>
      </c>
    </row>
    <row r="29" spans="1:27" s="127" customFormat="1" ht="80.150000000000006" customHeight="1" x14ac:dyDescent="0.25">
      <c r="A29" s="123" t="s">
        <v>286</v>
      </c>
      <c r="B29" s="212" t="s">
        <v>279</v>
      </c>
      <c r="C29" s="124" t="s">
        <v>280</v>
      </c>
      <c r="D29" s="124" t="s">
        <v>132</v>
      </c>
      <c r="E29" s="212"/>
      <c r="F29" s="123" t="s">
        <v>287</v>
      </c>
      <c r="G29" s="123" t="s">
        <v>288</v>
      </c>
      <c r="H29" s="212" t="s">
        <v>287</v>
      </c>
      <c r="I29" s="214"/>
      <c r="J29" s="213"/>
      <c r="K29" s="131"/>
      <c r="L29" s="214"/>
      <c r="M29" s="214" t="s">
        <v>169</v>
      </c>
      <c r="N29" s="122" t="s">
        <v>192</v>
      </c>
      <c r="O29" s="129" t="s">
        <v>193</v>
      </c>
      <c r="AA29" s="128">
        <f>IF(OR(J29="Fail",ISBLANK(J29)),INDEX('Issue Code Table'!C:C,MATCH(N:N,'Issue Code Table'!A:A,0)),IF(M29="Critical",6,IF(M29="Significant",5,IF(M29="Moderate",3,2))))</f>
        <v>5</v>
      </c>
    </row>
    <row r="30" spans="1:27" s="127" customFormat="1" ht="116.5" customHeight="1" x14ac:dyDescent="0.25">
      <c r="A30" s="123" t="s">
        <v>289</v>
      </c>
      <c r="B30" s="212" t="s">
        <v>279</v>
      </c>
      <c r="C30" s="124" t="s">
        <v>280</v>
      </c>
      <c r="D30" s="124" t="s">
        <v>132</v>
      </c>
      <c r="E30" s="212"/>
      <c r="F30" s="123" t="s">
        <v>290</v>
      </c>
      <c r="G30" s="123" t="s">
        <v>291</v>
      </c>
      <c r="H30" s="212" t="s">
        <v>292</v>
      </c>
      <c r="I30" s="214"/>
      <c r="J30" s="213"/>
      <c r="K30" s="131"/>
      <c r="L30" s="214"/>
      <c r="M30" s="214" t="s">
        <v>169</v>
      </c>
      <c r="N30" s="122" t="s">
        <v>293</v>
      </c>
      <c r="O30" s="129" t="s">
        <v>294</v>
      </c>
      <c r="AA30" s="128">
        <f>IF(OR(J30="Fail",ISBLANK(J30)),INDEX('Issue Code Table'!C:C,MATCH(N:N,'Issue Code Table'!A:A,0)),IF(M30="Critical",6,IF(M30="Significant",5,IF(M30="Moderate",3,2))))</f>
        <v>4</v>
      </c>
    </row>
    <row r="31" spans="1:27" s="127" customFormat="1" ht="80.150000000000006" customHeight="1" x14ac:dyDescent="0.25">
      <c r="A31" s="123" t="s">
        <v>295</v>
      </c>
      <c r="B31" s="212" t="s">
        <v>296</v>
      </c>
      <c r="C31" s="124" t="s">
        <v>297</v>
      </c>
      <c r="D31" s="124" t="s">
        <v>264</v>
      </c>
      <c r="E31" s="212" t="s">
        <v>298</v>
      </c>
      <c r="F31" s="123" t="s">
        <v>299</v>
      </c>
      <c r="G31" s="123" t="s">
        <v>300</v>
      </c>
      <c r="H31" s="212" t="s">
        <v>301</v>
      </c>
      <c r="I31" s="214"/>
      <c r="J31" s="213"/>
      <c r="K31" s="131"/>
      <c r="L31" s="214"/>
      <c r="M31" s="217" t="s">
        <v>169</v>
      </c>
      <c r="N31" s="122" t="s">
        <v>192</v>
      </c>
      <c r="O31" s="129" t="s">
        <v>193</v>
      </c>
      <c r="AA31" s="128">
        <f>IF(OR(J31="Fail",ISBLANK(J31)),INDEX('Issue Code Table'!C:C,MATCH(N:N,'Issue Code Table'!A:A,0)),IF(M31="Critical",6,IF(M31="Significant",5,IF(M31="Moderate",3,2))))</f>
        <v>5</v>
      </c>
    </row>
    <row r="32" spans="1:27" s="127" customFormat="1" ht="80.150000000000006" customHeight="1" x14ac:dyDescent="0.25">
      <c r="A32" s="123" t="s">
        <v>302</v>
      </c>
      <c r="B32" s="212" t="s">
        <v>296</v>
      </c>
      <c r="C32" s="124" t="s">
        <v>297</v>
      </c>
      <c r="D32" s="124" t="s">
        <v>175</v>
      </c>
      <c r="E32" s="212" t="s">
        <v>133</v>
      </c>
      <c r="F32" s="123" t="s">
        <v>303</v>
      </c>
      <c r="G32" s="123" t="s">
        <v>304</v>
      </c>
      <c r="H32" s="212" t="s">
        <v>305</v>
      </c>
      <c r="I32" s="214"/>
      <c r="J32" s="213"/>
      <c r="K32" s="131"/>
      <c r="L32" s="214"/>
      <c r="M32" s="214" t="s">
        <v>169</v>
      </c>
      <c r="N32" s="122" t="s">
        <v>192</v>
      </c>
      <c r="O32" s="129" t="s">
        <v>193</v>
      </c>
      <c r="AA32" s="128">
        <f>IF(OR(J32="Fail",ISBLANK(J32)),INDEX('Issue Code Table'!C:C,MATCH(N:N,'Issue Code Table'!A:A,0)),IF(M32="Critical",6,IF(M32="Significant",5,IF(M32="Moderate",3,2))))</f>
        <v>5</v>
      </c>
    </row>
    <row r="33" spans="1:27" s="127" customFormat="1" ht="80.150000000000006" customHeight="1" x14ac:dyDescent="0.25">
      <c r="A33" s="123" t="s">
        <v>306</v>
      </c>
      <c r="B33" s="212" t="s">
        <v>296</v>
      </c>
      <c r="C33" s="124" t="s">
        <v>297</v>
      </c>
      <c r="D33" s="124" t="s">
        <v>175</v>
      </c>
      <c r="E33" s="212" t="s">
        <v>176</v>
      </c>
      <c r="F33" s="123" t="s">
        <v>307</v>
      </c>
      <c r="G33" s="123" t="s">
        <v>308</v>
      </c>
      <c r="H33" s="212" t="s">
        <v>309</v>
      </c>
      <c r="I33" s="214"/>
      <c r="J33" s="213"/>
      <c r="K33" s="131" t="s">
        <v>310</v>
      </c>
      <c r="L33" s="214"/>
      <c r="M33" s="214" t="s">
        <v>169</v>
      </c>
      <c r="N33" s="122" t="s">
        <v>180</v>
      </c>
      <c r="O33" s="129" t="s">
        <v>181</v>
      </c>
      <c r="AA33" s="128">
        <f>IF(OR(J33="Fail",ISBLANK(J33)),INDEX('Issue Code Table'!C:C,MATCH(N:N,'Issue Code Table'!A:A,0)),IF(M33="Critical",6,IF(M33="Significant",5,IF(M33="Moderate",3,2))))</f>
        <v>5</v>
      </c>
    </row>
    <row r="34" spans="1:27" s="127" customFormat="1" ht="80.150000000000006" customHeight="1" x14ac:dyDescent="0.25">
      <c r="A34" s="123" t="s">
        <v>311</v>
      </c>
      <c r="B34" s="212" t="s">
        <v>296</v>
      </c>
      <c r="C34" s="124" t="s">
        <v>297</v>
      </c>
      <c r="D34" s="124" t="s">
        <v>175</v>
      </c>
      <c r="E34" s="212" t="s">
        <v>176</v>
      </c>
      <c r="F34" s="123" t="s">
        <v>312</v>
      </c>
      <c r="G34" s="123" t="s">
        <v>313</v>
      </c>
      <c r="H34" s="212" t="s">
        <v>314</v>
      </c>
      <c r="I34" s="214"/>
      <c r="J34" s="213"/>
      <c r="K34" s="131"/>
      <c r="L34" s="214"/>
      <c r="M34" s="214" t="s">
        <v>169</v>
      </c>
      <c r="N34" s="122" t="s">
        <v>180</v>
      </c>
      <c r="O34" s="129" t="s">
        <v>181</v>
      </c>
      <c r="AA34" s="128">
        <f>IF(OR(J34="Fail",ISBLANK(J34)),INDEX('Issue Code Table'!C:C,MATCH(N:N,'Issue Code Table'!A:A,0)),IF(M34="Critical",6,IF(M34="Significant",5,IF(M34="Moderate",3,2))))</f>
        <v>5</v>
      </c>
    </row>
    <row r="35" spans="1:27" s="127" customFormat="1" ht="80.150000000000006" customHeight="1" x14ac:dyDescent="0.25">
      <c r="A35" s="123" t="s">
        <v>315</v>
      </c>
      <c r="B35" s="212" t="s">
        <v>296</v>
      </c>
      <c r="C35" s="124" t="s">
        <v>297</v>
      </c>
      <c r="D35" s="124" t="s">
        <v>132</v>
      </c>
      <c r="E35" s="212"/>
      <c r="F35" s="123" t="s">
        <v>316</v>
      </c>
      <c r="G35" s="123" t="s">
        <v>317</v>
      </c>
      <c r="H35" s="212" t="s">
        <v>318</v>
      </c>
      <c r="I35" s="214"/>
      <c r="J35" s="213"/>
      <c r="K35" s="131"/>
      <c r="L35" s="214"/>
      <c r="M35" s="214" t="s">
        <v>169</v>
      </c>
      <c r="N35" s="122" t="s">
        <v>192</v>
      </c>
      <c r="O35" s="129" t="s">
        <v>193</v>
      </c>
      <c r="AA35" s="128">
        <f>IF(OR(J35="Fail",ISBLANK(J35)),INDEX('Issue Code Table'!C:C,MATCH(N:N,'Issue Code Table'!A:A,0)),IF(M35="Critical",6,IF(M35="Significant",5,IF(M35="Moderate",3,2))))</f>
        <v>5</v>
      </c>
    </row>
    <row r="36" spans="1:27" s="127" customFormat="1" ht="80.150000000000006" customHeight="1" x14ac:dyDescent="0.25">
      <c r="A36" s="123" t="s">
        <v>319</v>
      </c>
      <c r="B36" s="212" t="s">
        <v>296</v>
      </c>
      <c r="C36" s="124" t="s">
        <v>297</v>
      </c>
      <c r="D36" s="124" t="s">
        <v>175</v>
      </c>
      <c r="E36" s="212" t="s">
        <v>133</v>
      </c>
      <c r="F36" s="123" t="s">
        <v>320</v>
      </c>
      <c r="G36" s="123" t="s">
        <v>321</v>
      </c>
      <c r="H36" s="212" t="s">
        <v>322</v>
      </c>
      <c r="I36" s="214"/>
      <c r="J36" s="213"/>
      <c r="K36" s="131"/>
      <c r="L36" s="214"/>
      <c r="M36" s="214" t="s">
        <v>169</v>
      </c>
      <c r="N36" s="122" t="s">
        <v>180</v>
      </c>
      <c r="O36" s="129" t="s">
        <v>181</v>
      </c>
      <c r="AA36" s="128">
        <f>IF(OR(J36="Fail",ISBLANK(J36)),INDEX('Issue Code Table'!C:C,MATCH(N:N,'Issue Code Table'!A:A,0)),IF(M36="Critical",6,IF(M36="Significant",5,IF(M36="Moderate",3,2))))</f>
        <v>5</v>
      </c>
    </row>
    <row r="37" spans="1:27" s="127" customFormat="1" ht="80.150000000000006" customHeight="1" x14ac:dyDescent="0.25">
      <c r="A37" s="123" t="s">
        <v>323</v>
      </c>
      <c r="B37" s="212" t="s">
        <v>296</v>
      </c>
      <c r="C37" s="124" t="s">
        <v>297</v>
      </c>
      <c r="D37" s="124" t="s">
        <v>132</v>
      </c>
      <c r="E37" s="212"/>
      <c r="F37" s="123" t="s">
        <v>324</v>
      </c>
      <c r="G37" s="123" t="s">
        <v>325</v>
      </c>
      <c r="H37" s="212" t="s">
        <v>326</v>
      </c>
      <c r="I37" s="214"/>
      <c r="J37" s="213"/>
      <c r="K37" s="131" t="s">
        <v>327</v>
      </c>
      <c r="L37" s="214"/>
      <c r="M37" s="214" t="s">
        <v>169</v>
      </c>
      <c r="N37" s="122" t="s">
        <v>180</v>
      </c>
      <c r="O37" s="129" t="s">
        <v>181</v>
      </c>
      <c r="AA37" s="128">
        <f>IF(OR(J37="Fail",ISBLANK(J37)),INDEX('Issue Code Table'!C:C,MATCH(N:N,'Issue Code Table'!A:A,0)),IF(M37="Critical",6,IF(M37="Significant",5,IF(M37="Moderate",3,2))))</f>
        <v>5</v>
      </c>
    </row>
    <row r="38" spans="1:27" s="127" customFormat="1" ht="188.5" customHeight="1" x14ac:dyDescent="0.25">
      <c r="A38" s="123" t="s">
        <v>328</v>
      </c>
      <c r="B38" s="212" t="s">
        <v>296</v>
      </c>
      <c r="C38" s="124" t="s">
        <v>297</v>
      </c>
      <c r="D38" s="124" t="s">
        <v>132</v>
      </c>
      <c r="E38" s="212"/>
      <c r="F38" s="123" t="s">
        <v>329</v>
      </c>
      <c r="G38" s="123" t="s">
        <v>330</v>
      </c>
      <c r="H38" s="212" t="s">
        <v>331</v>
      </c>
      <c r="I38" s="214"/>
      <c r="J38" s="213"/>
      <c r="K38" s="131" t="s">
        <v>327</v>
      </c>
      <c r="L38" s="214"/>
      <c r="M38" s="214" t="s">
        <v>169</v>
      </c>
      <c r="N38" s="122" t="s">
        <v>192</v>
      </c>
      <c r="O38" s="129" t="s">
        <v>193</v>
      </c>
      <c r="AA38" s="128">
        <f>IF(OR(J38="Fail",ISBLANK(J38)),INDEX('Issue Code Table'!C:C,MATCH(N:N,'Issue Code Table'!A:A,0)),IF(M38="Critical",6,IF(M38="Significant",5,IF(M38="Moderate",3,2))))</f>
        <v>5</v>
      </c>
    </row>
    <row r="39" spans="1:27" s="127" customFormat="1" ht="186.65" customHeight="1" x14ac:dyDescent="0.25">
      <c r="A39" s="123" t="s">
        <v>332</v>
      </c>
      <c r="B39" s="212" t="s">
        <v>296</v>
      </c>
      <c r="C39" s="124" t="s">
        <v>297</v>
      </c>
      <c r="D39" s="124" t="s">
        <v>132</v>
      </c>
      <c r="E39" s="212"/>
      <c r="F39" s="123" t="s">
        <v>333</v>
      </c>
      <c r="G39" s="123" t="s">
        <v>334</v>
      </c>
      <c r="H39" s="212" t="s">
        <v>335</v>
      </c>
      <c r="I39" s="214"/>
      <c r="J39" s="213"/>
      <c r="K39" s="131"/>
      <c r="L39" s="214"/>
      <c r="M39" s="214" t="s">
        <v>169</v>
      </c>
      <c r="N39" s="122" t="s">
        <v>336</v>
      </c>
      <c r="O39" s="129" t="s">
        <v>337</v>
      </c>
      <c r="AA39" s="128">
        <f>IF(OR(J39="Fail",ISBLANK(J39)),INDEX('Issue Code Table'!C:C,MATCH(N:N,'Issue Code Table'!A:A,0)),IF(M39="Critical",6,IF(M39="Significant",5,IF(M39="Moderate",3,2))))</f>
        <v>6</v>
      </c>
    </row>
    <row r="40" spans="1:27" s="127" customFormat="1" ht="132" customHeight="1" x14ac:dyDescent="0.25">
      <c r="A40" s="123" t="s">
        <v>338</v>
      </c>
      <c r="B40" s="212" t="s">
        <v>296</v>
      </c>
      <c r="C40" s="124" t="s">
        <v>297</v>
      </c>
      <c r="D40" s="124" t="s">
        <v>132</v>
      </c>
      <c r="E40" s="212"/>
      <c r="F40" s="123" t="s">
        <v>339</v>
      </c>
      <c r="G40" s="123" t="s">
        <v>340</v>
      </c>
      <c r="H40" s="212" t="s">
        <v>341</v>
      </c>
      <c r="I40" s="214"/>
      <c r="J40" s="213"/>
      <c r="K40" s="130" t="s">
        <v>342</v>
      </c>
      <c r="L40" s="214"/>
      <c r="M40" s="214" t="s">
        <v>169</v>
      </c>
      <c r="N40" s="122" t="s">
        <v>192</v>
      </c>
      <c r="O40" s="129" t="s">
        <v>193</v>
      </c>
      <c r="AA40" s="128">
        <f>IF(OR(J40="Fail",ISBLANK(J40)),INDEX('Issue Code Table'!C:C,MATCH(N:N,'Issue Code Table'!A:A,0)),IF(M40="Critical",6,IF(M40="Significant",5,IF(M40="Moderate",3,2))))</f>
        <v>5</v>
      </c>
    </row>
    <row r="41" spans="1:27" s="127" customFormat="1" ht="80.150000000000006" customHeight="1" x14ac:dyDescent="0.25">
      <c r="A41" s="123" t="s">
        <v>343</v>
      </c>
      <c r="B41" s="212" t="s">
        <v>296</v>
      </c>
      <c r="C41" s="124" t="s">
        <v>297</v>
      </c>
      <c r="D41" s="124" t="s">
        <v>175</v>
      </c>
      <c r="E41" s="212" t="s">
        <v>133</v>
      </c>
      <c r="F41" s="123" t="s">
        <v>344</v>
      </c>
      <c r="G41" s="123" t="s">
        <v>345</v>
      </c>
      <c r="H41" s="212" t="s">
        <v>346</v>
      </c>
      <c r="I41" s="214"/>
      <c r="J41" s="213"/>
      <c r="K41" s="131"/>
      <c r="L41" s="214"/>
      <c r="M41" s="214" t="s">
        <v>169</v>
      </c>
      <c r="N41" s="122" t="s">
        <v>192</v>
      </c>
      <c r="O41" s="129" t="s">
        <v>193</v>
      </c>
      <c r="AA41" s="128">
        <f>IF(OR(J41="Fail",ISBLANK(J41)),INDEX('Issue Code Table'!C:C,MATCH(N:N,'Issue Code Table'!A:A,0)),IF(M41="Critical",6,IF(M41="Significant",5,IF(M41="Moderate",3,2))))</f>
        <v>5</v>
      </c>
    </row>
    <row r="42" spans="1:27" ht="96.65" customHeight="1" x14ac:dyDescent="0.25">
      <c r="A42" s="123" t="s">
        <v>347</v>
      </c>
      <c r="B42" s="212" t="s">
        <v>296</v>
      </c>
      <c r="C42" s="124" t="s">
        <v>297</v>
      </c>
      <c r="D42" s="124" t="s">
        <v>175</v>
      </c>
      <c r="E42" s="212" t="s">
        <v>348</v>
      </c>
      <c r="F42" s="123" t="s">
        <v>349</v>
      </c>
      <c r="G42" s="123" t="s">
        <v>350</v>
      </c>
      <c r="H42" s="212" t="s">
        <v>351</v>
      </c>
      <c r="I42" s="216"/>
      <c r="J42" s="213"/>
      <c r="K42" s="109"/>
      <c r="L42" s="216"/>
      <c r="M42" s="216" t="s">
        <v>169</v>
      </c>
      <c r="N42" s="108" t="s">
        <v>293</v>
      </c>
      <c r="O42" s="96" t="s">
        <v>294</v>
      </c>
      <c r="AA42" s="128">
        <f>IF(OR(J42="Fail",ISBLANK(J42)),INDEX('Issue Code Table'!C:C,MATCH(N:N,'Issue Code Table'!A:A,0)),IF(M42="Critical",6,IF(M42="Significant",5,IF(M42="Moderate",3,2))))</f>
        <v>4</v>
      </c>
    </row>
    <row r="43" spans="1:27" s="127" customFormat="1" ht="80.150000000000006" customHeight="1" x14ac:dyDescent="0.25">
      <c r="A43" s="123" t="s">
        <v>352</v>
      </c>
      <c r="B43" s="212" t="s">
        <v>296</v>
      </c>
      <c r="C43" s="124" t="s">
        <v>297</v>
      </c>
      <c r="D43" s="124" t="s">
        <v>264</v>
      </c>
      <c r="E43" s="212"/>
      <c r="F43" s="123" t="s">
        <v>353</v>
      </c>
      <c r="G43" s="123" t="s">
        <v>354</v>
      </c>
      <c r="H43" s="212" t="s">
        <v>355</v>
      </c>
      <c r="I43" s="214"/>
      <c r="J43" s="213"/>
      <c r="K43" s="131" t="s">
        <v>356</v>
      </c>
      <c r="L43" s="214"/>
      <c r="M43" s="214" t="s">
        <v>169</v>
      </c>
      <c r="N43" s="122" t="s">
        <v>192</v>
      </c>
      <c r="O43" s="129" t="s">
        <v>193</v>
      </c>
      <c r="AA43" s="128">
        <f>IF(OR(J43="Fail",ISBLANK(J43)),INDEX('Issue Code Table'!C:C,MATCH(N:N,'Issue Code Table'!A:A,0)),IF(M43="Critical",6,IF(M43="Significant",5,IF(M43="Moderate",3,2))))</f>
        <v>5</v>
      </c>
    </row>
    <row r="44" spans="1:27" s="127" customFormat="1" ht="80.150000000000006" customHeight="1" x14ac:dyDescent="0.25">
      <c r="A44" s="123" t="s">
        <v>357</v>
      </c>
      <c r="B44" s="212" t="s">
        <v>358</v>
      </c>
      <c r="C44" s="124" t="s">
        <v>359</v>
      </c>
      <c r="D44" s="124" t="s">
        <v>175</v>
      </c>
      <c r="E44" s="212" t="s">
        <v>176</v>
      </c>
      <c r="F44" s="123" t="s">
        <v>360</v>
      </c>
      <c r="G44" s="123" t="s">
        <v>361</v>
      </c>
      <c r="H44" s="212" t="s">
        <v>362</v>
      </c>
      <c r="I44" s="214"/>
      <c r="J44" s="213"/>
      <c r="K44" s="131"/>
      <c r="L44" s="214"/>
      <c r="M44" s="217" t="s">
        <v>169</v>
      </c>
      <c r="N44" s="122" t="s">
        <v>363</v>
      </c>
      <c r="O44" s="129" t="s">
        <v>364</v>
      </c>
      <c r="AA44" s="128">
        <f>IF(OR(J44="Fail",ISBLANK(J44)),INDEX('Issue Code Table'!C:C,MATCH(N:N,'Issue Code Table'!A:A,0)),IF(M44="Critical",6,IF(M44="Significant",5,IF(M44="Moderate",3,2))))</f>
        <v>5</v>
      </c>
    </row>
    <row r="45" spans="1:27" s="127" customFormat="1" ht="80.150000000000006" customHeight="1" x14ac:dyDescent="0.25">
      <c r="A45" s="123" t="s">
        <v>365</v>
      </c>
      <c r="B45" s="212" t="s">
        <v>366</v>
      </c>
      <c r="C45" s="124" t="s">
        <v>367</v>
      </c>
      <c r="D45" s="124" t="s">
        <v>175</v>
      </c>
      <c r="E45" s="212"/>
      <c r="F45" s="123" t="s">
        <v>368</v>
      </c>
      <c r="G45" s="123" t="s">
        <v>369</v>
      </c>
      <c r="H45" s="212" t="s">
        <v>370</v>
      </c>
      <c r="I45" s="214"/>
      <c r="J45" s="213"/>
      <c r="K45" s="131" t="s">
        <v>371</v>
      </c>
      <c r="L45" s="214"/>
      <c r="M45" s="217" t="s">
        <v>270</v>
      </c>
      <c r="N45" s="122" t="s">
        <v>372</v>
      </c>
      <c r="O45" s="129" t="s">
        <v>373</v>
      </c>
      <c r="AA45" s="128" t="e">
        <f>IF(OR(J45="Fail",ISBLANK(J45)),INDEX('Issue Code Table'!C:C,MATCH(N:N,'Issue Code Table'!A:A,0)),IF(M45="Critical",6,IF(M45="Significant",5,IF(M45="Moderate",3,2))))</f>
        <v>#N/A</v>
      </c>
    </row>
    <row r="46" spans="1:27" s="127" customFormat="1" ht="80.150000000000006" customHeight="1" x14ac:dyDescent="0.25">
      <c r="A46" s="123" t="s">
        <v>374</v>
      </c>
      <c r="B46" s="123" t="s">
        <v>375</v>
      </c>
      <c r="C46" s="124" t="s">
        <v>376</v>
      </c>
      <c r="D46" s="124" t="s">
        <v>164</v>
      </c>
      <c r="E46" s="123"/>
      <c r="F46" s="123" t="s">
        <v>377</v>
      </c>
      <c r="G46" s="123" t="s">
        <v>378</v>
      </c>
      <c r="H46" s="123" t="s">
        <v>379</v>
      </c>
      <c r="I46" s="125"/>
      <c r="J46" s="213"/>
      <c r="K46" s="131" t="s">
        <v>380</v>
      </c>
      <c r="L46" s="125"/>
      <c r="M46" s="217" t="s">
        <v>152</v>
      </c>
      <c r="N46" s="122" t="s">
        <v>381</v>
      </c>
      <c r="O46" s="129" t="s">
        <v>382</v>
      </c>
      <c r="AA46" s="128">
        <f>IF(OR(J46="Fail",ISBLANK(J46)),INDEX('Issue Code Table'!C:C,MATCH(N:N,'Issue Code Table'!A:A,0)),IF(M46="Critical",6,IF(M46="Significant",5,IF(M46="Moderate",3,2))))</f>
        <v>2</v>
      </c>
    </row>
    <row r="47" spans="1:27" s="127" customFormat="1" ht="80.150000000000006" customHeight="1" x14ac:dyDescent="0.25">
      <c r="A47" s="123" t="s">
        <v>383</v>
      </c>
      <c r="B47" s="212" t="s">
        <v>384</v>
      </c>
      <c r="C47" s="124" t="s">
        <v>385</v>
      </c>
      <c r="D47" s="124" t="s">
        <v>164</v>
      </c>
      <c r="E47" s="212"/>
      <c r="F47" s="123" t="s">
        <v>386</v>
      </c>
      <c r="G47" s="123" t="s">
        <v>387</v>
      </c>
      <c r="H47" s="212" t="s">
        <v>388</v>
      </c>
      <c r="I47" s="214"/>
      <c r="J47" s="213"/>
      <c r="K47" s="131" t="s">
        <v>389</v>
      </c>
      <c r="L47" s="214"/>
      <c r="M47" s="217" t="s">
        <v>169</v>
      </c>
      <c r="N47" s="122" t="s">
        <v>390</v>
      </c>
      <c r="O47" s="129" t="s">
        <v>391</v>
      </c>
      <c r="AA47" s="128">
        <f>IF(OR(J47="Fail",ISBLANK(J47)),INDEX('Issue Code Table'!C:C,MATCH(N:N,'Issue Code Table'!A:A,0)),IF(M47="Critical",6,IF(M47="Significant",5,IF(M47="Moderate",3,2))))</f>
        <v>6</v>
      </c>
    </row>
    <row r="48" spans="1:27" s="127" customFormat="1" ht="80.150000000000006" customHeight="1" x14ac:dyDescent="0.25">
      <c r="A48" s="123" t="s">
        <v>392</v>
      </c>
      <c r="B48" s="212" t="s">
        <v>393</v>
      </c>
      <c r="C48" s="124" t="s">
        <v>394</v>
      </c>
      <c r="D48" s="124" t="s">
        <v>395</v>
      </c>
      <c r="E48" s="212" t="s">
        <v>176</v>
      </c>
      <c r="F48" s="123" t="s">
        <v>396</v>
      </c>
      <c r="G48" s="123" t="s">
        <v>397</v>
      </c>
      <c r="H48" s="212" t="s">
        <v>398</v>
      </c>
      <c r="I48" s="214"/>
      <c r="J48" s="213"/>
      <c r="K48" s="131"/>
      <c r="L48" s="214"/>
      <c r="M48" s="217" t="s">
        <v>152</v>
      </c>
      <c r="N48" s="122" t="s">
        <v>399</v>
      </c>
      <c r="O48" s="129" t="s">
        <v>400</v>
      </c>
      <c r="AA48" s="128" t="e">
        <f>IF(OR(J48="Fail",ISBLANK(J48)),INDEX('Issue Code Table'!C:C,MATCH(N:N,'Issue Code Table'!A:A,0)),IF(M48="Critical",6,IF(M48="Significant",5,IF(M48="Moderate",3,2))))</f>
        <v>#N/A</v>
      </c>
    </row>
    <row r="49" spans="1:27" s="127" customFormat="1" ht="80.150000000000006" customHeight="1" x14ac:dyDescent="0.25">
      <c r="A49" s="123" t="s">
        <v>401</v>
      </c>
      <c r="B49" s="212" t="s">
        <v>393</v>
      </c>
      <c r="C49" s="124" t="s">
        <v>394</v>
      </c>
      <c r="D49" s="124" t="s">
        <v>395</v>
      </c>
      <c r="E49" s="212" t="s">
        <v>176</v>
      </c>
      <c r="F49" s="123" t="s">
        <v>402</v>
      </c>
      <c r="G49" s="123" t="s">
        <v>403</v>
      </c>
      <c r="H49" s="212" t="s">
        <v>404</v>
      </c>
      <c r="I49" s="214"/>
      <c r="J49" s="213"/>
      <c r="K49" s="131"/>
      <c r="L49" s="214"/>
      <c r="M49" s="217" t="s">
        <v>152</v>
      </c>
      <c r="N49" s="122" t="s">
        <v>399</v>
      </c>
      <c r="O49" s="129" t="s">
        <v>400</v>
      </c>
      <c r="AA49" s="128" t="e">
        <f>IF(OR(J49="Fail",ISBLANK(J49)),INDEX('Issue Code Table'!C:C,MATCH(N:N,'Issue Code Table'!A:A,0)),IF(M49="Critical",6,IF(M49="Significant",5,IF(M49="Moderate",3,2))))</f>
        <v>#N/A</v>
      </c>
    </row>
    <row r="50" spans="1:27" s="127" customFormat="1" ht="80.150000000000006" customHeight="1" x14ac:dyDescent="0.25">
      <c r="A50" s="123" t="s">
        <v>405</v>
      </c>
      <c r="B50" s="212" t="s">
        <v>393</v>
      </c>
      <c r="C50" s="124" t="s">
        <v>394</v>
      </c>
      <c r="D50" s="124" t="s">
        <v>395</v>
      </c>
      <c r="E50" s="212" t="s">
        <v>176</v>
      </c>
      <c r="F50" s="123" t="s">
        <v>406</v>
      </c>
      <c r="G50" s="123" t="s">
        <v>407</v>
      </c>
      <c r="H50" s="212" t="s">
        <v>408</v>
      </c>
      <c r="I50" s="214"/>
      <c r="J50" s="213"/>
      <c r="K50" s="132"/>
      <c r="L50" s="214"/>
      <c r="M50" s="217" t="s">
        <v>152</v>
      </c>
      <c r="N50" s="122" t="s">
        <v>399</v>
      </c>
      <c r="O50" s="129" t="s">
        <v>400</v>
      </c>
      <c r="AA50" s="128" t="e">
        <f>IF(OR(J50="Fail",ISBLANK(J50)),INDEX('Issue Code Table'!C:C,MATCH(N:N,'Issue Code Table'!A:A,0)),IF(M50="Critical",6,IF(M50="Significant",5,IF(M50="Moderate",3,2))))</f>
        <v>#N/A</v>
      </c>
    </row>
    <row r="51" spans="1:27" s="127" customFormat="1" ht="80.150000000000006" customHeight="1" x14ac:dyDescent="0.25">
      <c r="A51" s="123" t="s">
        <v>409</v>
      </c>
      <c r="B51" s="212" t="s">
        <v>393</v>
      </c>
      <c r="C51" s="124" t="s">
        <v>394</v>
      </c>
      <c r="D51" s="124" t="s">
        <v>175</v>
      </c>
      <c r="E51" s="212" t="s">
        <v>410</v>
      </c>
      <c r="F51" s="123" t="s">
        <v>411</v>
      </c>
      <c r="G51" s="123" t="s">
        <v>412</v>
      </c>
      <c r="H51" s="212" t="s">
        <v>413</v>
      </c>
      <c r="I51" s="214"/>
      <c r="J51" s="213"/>
      <c r="K51" s="131"/>
      <c r="L51" s="214"/>
      <c r="M51" s="217" t="s">
        <v>152</v>
      </c>
      <c r="N51" s="122" t="s">
        <v>414</v>
      </c>
      <c r="O51" s="129" t="s">
        <v>415</v>
      </c>
      <c r="AA51" s="128">
        <f>IF(OR(J51="Fail",ISBLANK(J51)),INDEX('Issue Code Table'!C:C,MATCH(N:N,'Issue Code Table'!A:A,0)),IF(M51="Critical",6,IF(M51="Significant",5,IF(M51="Moderate",3,2))))</f>
        <v>5</v>
      </c>
    </row>
    <row r="52" spans="1:27" s="127" customFormat="1" ht="80.150000000000006" customHeight="1" x14ac:dyDescent="0.25">
      <c r="A52" s="123" t="s">
        <v>416</v>
      </c>
      <c r="B52" s="212" t="s">
        <v>417</v>
      </c>
      <c r="C52" s="124" t="s">
        <v>418</v>
      </c>
      <c r="D52" s="124" t="s">
        <v>175</v>
      </c>
      <c r="E52" s="212"/>
      <c r="F52" s="123" t="s">
        <v>419</v>
      </c>
      <c r="G52" s="123" t="s">
        <v>420</v>
      </c>
      <c r="H52" s="212" t="s">
        <v>421</v>
      </c>
      <c r="I52" s="214"/>
      <c r="J52" s="213"/>
      <c r="K52" s="131"/>
      <c r="L52" s="214"/>
      <c r="M52" s="217" t="s">
        <v>152</v>
      </c>
      <c r="N52" s="122" t="s">
        <v>422</v>
      </c>
      <c r="O52" s="129" t="s">
        <v>423</v>
      </c>
      <c r="AA52" s="128">
        <f>IF(OR(J52="Fail",ISBLANK(J52)),INDEX('Issue Code Table'!C:C,MATCH(N:N,'Issue Code Table'!A:A,0)),IF(M52="Critical",6,IF(M52="Significant",5,IF(M52="Moderate",3,2))))</f>
        <v>4</v>
      </c>
    </row>
    <row r="53" spans="1:27" s="114" customFormat="1" ht="80.150000000000006" customHeight="1" x14ac:dyDescent="0.25">
      <c r="A53" s="123" t="s">
        <v>424</v>
      </c>
      <c r="B53" s="212" t="s">
        <v>425</v>
      </c>
      <c r="C53" s="124" t="s">
        <v>426</v>
      </c>
      <c r="D53" s="124" t="s">
        <v>164</v>
      </c>
      <c r="E53" s="212"/>
      <c r="F53" s="123" t="s">
        <v>427</v>
      </c>
      <c r="G53" s="123" t="s">
        <v>428</v>
      </c>
      <c r="H53" s="212" t="s">
        <v>429</v>
      </c>
      <c r="I53" s="215"/>
      <c r="J53" s="213"/>
      <c r="K53" s="115"/>
      <c r="L53" s="215"/>
      <c r="M53" s="218" t="s">
        <v>270</v>
      </c>
      <c r="N53" s="112" t="s">
        <v>430</v>
      </c>
      <c r="O53" s="129" t="s">
        <v>431</v>
      </c>
      <c r="AA53" s="128" t="e">
        <f>IF(OR(J53="Fail",ISBLANK(J53)),INDEX('Issue Code Table'!C:C,MATCH(N:N,'Issue Code Table'!A:A,0)),IF(M53="Critical",6,IF(M53="Significant",5,IF(M53="Moderate",3,2))))</f>
        <v>#N/A</v>
      </c>
    </row>
    <row r="54" spans="1:27" s="127" customFormat="1" ht="152.25" customHeight="1" x14ac:dyDescent="0.25">
      <c r="A54" s="123" t="s">
        <v>432</v>
      </c>
      <c r="B54" s="212" t="s">
        <v>433</v>
      </c>
      <c r="C54" s="124" t="s">
        <v>434</v>
      </c>
      <c r="D54" s="124" t="s">
        <v>164</v>
      </c>
      <c r="E54" s="212"/>
      <c r="F54" s="123" t="s">
        <v>435</v>
      </c>
      <c r="G54" s="123" t="s">
        <v>436</v>
      </c>
      <c r="H54" s="212" t="s">
        <v>437</v>
      </c>
      <c r="I54" s="214"/>
      <c r="J54" s="213"/>
      <c r="K54" s="131"/>
      <c r="L54" s="214"/>
      <c r="M54" s="217" t="s">
        <v>152</v>
      </c>
      <c r="N54" s="122" t="s">
        <v>438</v>
      </c>
      <c r="O54" s="129" t="s">
        <v>439</v>
      </c>
      <c r="AA54" s="128">
        <f>IF(OR(J54="Fail",ISBLANK(J54)),INDEX('Issue Code Table'!C:C,MATCH(N:N,'Issue Code Table'!A:A,0)),IF(M54="Critical",6,IF(M54="Significant",5,IF(M54="Moderate",3,2))))</f>
        <v>4</v>
      </c>
    </row>
    <row r="55" spans="1:27" s="127" customFormat="1" ht="80.150000000000006" customHeight="1" x14ac:dyDescent="0.25">
      <c r="A55" s="123" t="s">
        <v>440</v>
      </c>
      <c r="B55" s="212" t="s">
        <v>441</v>
      </c>
      <c r="C55" s="124" t="s">
        <v>442</v>
      </c>
      <c r="D55" s="124" t="s">
        <v>164</v>
      </c>
      <c r="E55" s="212"/>
      <c r="F55" s="123" t="s">
        <v>443</v>
      </c>
      <c r="G55" s="123" t="s">
        <v>444</v>
      </c>
      <c r="H55" s="212" t="s">
        <v>445</v>
      </c>
      <c r="I55" s="214"/>
      <c r="J55" s="213"/>
      <c r="K55" s="131"/>
      <c r="L55" s="214"/>
      <c r="M55" s="217" t="s">
        <v>152</v>
      </c>
      <c r="N55" s="122" t="s">
        <v>446</v>
      </c>
      <c r="O55" s="129" t="s">
        <v>447</v>
      </c>
      <c r="AA55" s="128" t="e">
        <f>IF(OR(J55="Fail",ISBLANK(J55)),INDEX('Issue Code Table'!C:C,MATCH(N:N,'Issue Code Table'!A:A,0)),IF(M55="Critical",6,IF(M55="Significant",5,IF(M55="Moderate",3,2))))</f>
        <v>#N/A</v>
      </c>
    </row>
    <row r="56" spans="1:27" s="127" customFormat="1" ht="114" customHeight="1" x14ac:dyDescent="0.25">
      <c r="A56" s="123" t="s">
        <v>448</v>
      </c>
      <c r="B56" s="212" t="s">
        <v>449</v>
      </c>
      <c r="C56" s="124" t="s">
        <v>450</v>
      </c>
      <c r="D56" s="124" t="s">
        <v>175</v>
      </c>
      <c r="E56" s="212"/>
      <c r="F56" s="123" t="s">
        <v>451</v>
      </c>
      <c r="G56" s="123" t="s">
        <v>452</v>
      </c>
      <c r="H56" s="212" t="s">
        <v>453</v>
      </c>
      <c r="I56" s="214"/>
      <c r="J56" s="213"/>
      <c r="K56" s="122" t="s">
        <v>454</v>
      </c>
      <c r="L56" s="214"/>
      <c r="M56" s="217" t="s">
        <v>152</v>
      </c>
      <c r="N56" s="122" t="s">
        <v>455</v>
      </c>
      <c r="O56" s="129" t="s">
        <v>456</v>
      </c>
      <c r="AA56" s="128">
        <f>IF(OR(J56="Fail",ISBLANK(J56)),INDEX('Issue Code Table'!C:C,MATCH(N:N,'Issue Code Table'!A:A,0)),IF(M56="Critical",6,IF(M56="Significant",5,IF(M56="Moderate",3,2))))</f>
        <v>4</v>
      </c>
    </row>
    <row r="57" spans="1:27" s="127" customFormat="1" ht="80.150000000000006" customHeight="1" x14ac:dyDescent="0.25">
      <c r="A57" s="123" t="s">
        <v>457</v>
      </c>
      <c r="B57" s="212" t="s">
        <v>449</v>
      </c>
      <c r="C57" s="124" t="s">
        <v>450</v>
      </c>
      <c r="D57" s="124" t="s">
        <v>164</v>
      </c>
      <c r="E57" s="212"/>
      <c r="F57" s="123" t="s">
        <v>458</v>
      </c>
      <c r="G57" s="123" t="s">
        <v>459</v>
      </c>
      <c r="H57" s="123" t="s">
        <v>460</v>
      </c>
      <c r="I57" s="214"/>
      <c r="J57" s="213"/>
      <c r="K57" s="122" t="s">
        <v>454</v>
      </c>
      <c r="L57" s="214"/>
      <c r="M57" s="217" t="s">
        <v>152</v>
      </c>
      <c r="N57" s="122" t="s">
        <v>455</v>
      </c>
      <c r="O57" s="129" t="s">
        <v>456</v>
      </c>
      <c r="AA57" s="128">
        <f>IF(OR(J57="Fail",ISBLANK(J57)),INDEX('Issue Code Table'!C:C,MATCH(N:N,'Issue Code Table'!A:A,0)),IF(M57="Critical",6,IF(M57="Significant",5,IF(M57="Moderate",3,2))))</f>
        <v>4</v>
      </c>
    </row>
    <row r="58" spans="1:27" s="127" customFormat="1" ht="80.150000000000006" customHeight="1" x14ac:dyDescent="0.25">
      <c r="A58" s="123" t="s">
        <v>461</v>
      </c>
      <c r="B58" s="212" t="s">
        <v>449</v>
      </c>
      <c r="C58" s="124" t="s">
        <v>450</v>
      </c>
      <c r="D58" s="124" t="s">
        <v>175</v>
      </c>
      <c r="E58" s="212"/>
      <c r="F58" s="123" t="s">
        <v>462</v>
      </c>
      <c r="G58" s="123" t="s">
        <v>463</v>
      </c>
      <c r="H58" s="133" t="s">
        <v>464</v>
      </c>
      <c r="I58" s="214"/>
      <c r="J58" s="213"/>
      <c r="K58" s="131"/>
      <c r="L58" s="214"/>
      <c r="M58" s="217" t="s">
        <v>152</v>
      </c>
      <c r="N58" s="122" t="s">
        <v>465</v>
      </c>
      <c r="O58" s="129" t="s">
        <v>466</v>
      </c>
      <c r="AA58" s="128" t="e">
        <f>IF(OR(J58="Fail",ISBLANK(J58)),INDEX('Issue Code Table'!C:C,MATCH(N:N,'Issue Code Table'!A:A,0)),IF(M58="Critical",6,IF(M58="Significant",5,IF(M58="Moderate",3,2))))</f>
        <v>#N/A</v>
      </c>
    </row>
    <row r="59" spans="1:27" s="127" customFormat="1" ht="80.150000000000006" customHeight="1" x14ac:dyDescent="0.25">
      <c r="A59" s="123" t="s">
        <v>467</v>
      </c>
      <c r="B59" s="212" t="s">
        <v>468</v>
      </c>
      <c r="C59" s="124" t="s">
        <v>469</v>
      </c>
      <c r="D59" s="124" t="s">
        <v>175</v>
      </c>
      <c r="E59" s="212" t="s">
        <v>176</v>
      </c>
      <c r="F59" s="123" t="s">
        <v>470</v>
      </c>
      <c r="G59" s="123" t="s">
        <v>471</v>
      </c>
      <c r="H59" s="212" t="s">
        <v>472</v>
      </c>
      <c r="I59" s="214"/>
      <c r="J59" s="213"/>
      <c r="K59" s="131" t="s">
        <v>473</v>
      </c>
      <c r="L59" s="214"/>
      <c r="M59" s="217" t="s">
        <v>152</v>
      </c>
      <c r="N59" s="122" t="s">
        <v>255</v>
      </c>
      <c r="O59" s="129" t="s">
        <v>256</v>
      </c>
      <c r="AA59" s="128">
        <f>IF(OR(J59="Fail",ISBLANK(J59)),INDEX('Issue Code Table'!C:C,MATCH(N:N,'Issue Code Table'!A:A,0)),IF(M59="Critical",6,IF(M59="Significant",5,IF(M59="Moderate",3,2))))</f>
        <v>7</v>
      </c>
    </row>
    <row r="60" spans="1:27" s="127" customFormat="1" ht="80.150000000000006" customHeight="1" x14ac:dyDescent="0.25">
      <c r="A60" s="123" t="s">
        <v>474</v>
      </c>
      <c r="B60" s="212" t="s">
        <v>468</v>
      </c>
      <c r="C60" s="124" t="s">
        <v>469</v>
      </c>
      <c r="D60" s="124" t="s">
        <v>175</v>
      </c>
      <c r="E60" s="212" t="s">
        <v>133</v>
      </c>
      <c r="F60" s="123" t="s">
        <v>475</v>
      </c>
      <c r="G60" s="123" t="s">
        <v>476</v>
      </c>
      <c r="H60" s="212" t="s">
        <v>477</v>
      </c>
      <c r="I60" s="214"/>
      <c r="J60" s="213"/>
      <c r="K60" s="131"/>
      <c r="L60" s="214"/>
      <c r="M60" s="217" t="s">
        <v>169</v>
      </c>
      <c r="N60" s="122" t="s">
        <v>255</v>
      </c>
      <c r="O60" s="129" t="s">
        <v>256</v>
      </c>
      <c r="AA60" s="128">
        <f>IF(OR(J60="Fail",ISBLANK(J60)),INDEX('Issue Code Table'!C:C,MATCH(N:N,'Issue Code Table'!A:A,0)),IF(M60="Critical",6,IF(M60="Significant",5,IF(M60="Moderate",3,2))))</f>
        <v>7</v>
      </c>
    </row>
    <row r="61" spans="1:27" s="127" customFormat="1" ht="80.150000000000006" customHeight="1" x14ac:dyDescent="0.25">
      <c r="A61" s="123" t="s">
        <v>478</v>
      </c>
      <c r="B61" s="212" t="s">
        <v>468</v>
      </c>
      <c r="C61" s="124" t="s">
        <v>469</v>
      </c>
      <c r="D61" s="124" t="s">
        <v>175</v>
      </c>
      <c r="E61" s="212"/>
      <c r="F61" s="123" t="s">
        <v>479</v>
      </c>
      <c r="G61" s="123" t="s">
        <v>480</v>
      </c>
      <c r="H61" s="212" t="s">
        <v>481</v>
      </c>
      <c r="I61" s="214"/>
      <c r="J61" s="213"/>
      <c r="K61" s="131"/>
      <c r="L61" s="214"/>
      <c r="M61" s="217" t="s">
        <v>169</v>
      </c>
      <c r="N61" s="122" t="s">
        <v>482</v>
      </c>
      <c r="O61" s="129" t="s">
        <v>483</v>
      </c>
      <c r="AA61" s="128">
        <f>IF(OR(J61="Fail",ISBLANK(J61)),INDEX('Issue Code Table'!C:C,MATCH(N:N,'Issue Code Table'!A:A,0)),IF(M61="Critical",6,IF(M61="Significant",5,IF(M61="Moderate",3,2))))</f>
        <v>7</v>
      </c>
    </row>
    <row r="62" spans="1:27" ht="80.150000000000006" customHeight="1" x14ac:dyDescent="0.25">
      <c r="A62" s="123" t="s">
        <v>484</v>
      </c>
      <c r="B62" s="212" t="s">
        <v>485</v>
      </c>
      <c r="C62" s="124" t="s">
        <v>486</v>
      </c>
      <c r="D62" s="124" t="s">
        <v>132</v>
      </c>
      <c r="E62" s="212"/>
      <c r="F62" s="123" t="s">
        <v>487</v>
      </c>
      <c r="G62" s="123" t="s">
        <v>488</v>
      </c>
      <c r="H62" s="212" t="s">
        <v>489</v>
      </c>
      <c r="I62" s="216"/>
      <c r="J62" s="213"/>
      <c r="K62" s="109" t="s">
        <v>490</v>
      </c>
      <c r="L62" s="216"/>
      <c r="M62" s="219" t="s">
        <v>169</v>
      </c>
      <c r="N62" s="108" t="s">
        <v>491</v>
      </c>
      <c r="O62" s="96" t="s">
        <v>492</v>
      </c>
      <c r="AA62" s="128">
        <f>IF(OR(J62="Fail",ISBLANK(J62)),INDEX('Issue Code Table'!C:C,MATCH(N:N,'Issue Code Table'!A:A,0)),IF(M62="Critical",6,IF(M62="Significant",5,IF(M62="Moderate",3,2))))</f>
        <v>5</v>
      </c>
    </row>
    <row r="63" spans="1:27" s="127" customFormat="1" ht="80.150000000000006" customHeight="1" x14ac:dyDescent="0.25">
      <c r="A63" s="123" t="s">
        <v>493</v>
      </c>
      <c r="B63" s="212" t="s">
        <v>494</v>
      </c>
      <c r="C63" s="124" t="s">
        <v>495</v>
      </c>
      <c r="D63" s="124" t="s">
        <v>175</v>
      </c>
      <c r="E63" s="212" t="s">
        <v>176</v>
      </c>
      <c r="F63" s="123" t="s">
        <v>496</v>
      </c>
      <c r="G63" s="123" t="s">
        <v>497</v>
      </c>
      <c r="H63" s="212" t="s">
        <v>498</v>
      </c>
      <c r="I63" s="214"/>
      <c r="J63" s="213"/>
      <c r="K63" s="131"/>
      <c r="L63" s="214"/>
      <c r="M63" s="217" t="s">
        <v>152</v>
      </c>
      <c r="N63" s="122" t="s">
        <v>499</v>
      </c>
      <c r="O63" s="129" t="s">
        <v>500</v>
      </c>
      <c r="AA63" s="128">
        <f>IF(OR(J63="Fail",ISBLANK(J63)),INDEX('Issue Code Table'!C:C,MATCH(N:N,'Issue Code Table'!A:A,0)),IF(M63="Critical",6,IF(M63="Significant",5,IF(M63="Moderate",3,2))))</f>
        <v>5</v>
      </c>
    </row>
    <row r="64" spans="1:27" s="127" customFormat="1" ht="80.150000000000006" customHeight="1" x14ac:dyDescent="0.25">
      <c r="A64" s="123" t="s">
        <v>501</v>
      </c>
      <c r="B64" s="212" t="s">
        <v>494</v>
      </c>
      <c r="C64" s="124" t="s">
        <v>495</v>
      </c>
      <c r="D64" s="124" t="s">
        <v>164</v>
      </c>
      <c r="E64" s="212"/>
      <c r="F64" s="123" t="s">
        <v>502</v>
      </c>
      <c r="G64" s="123" t="s">
        <v>503</v>
      </c>
      <c r="H64" s="212" t="s">
        <v>504</v>
      </c>
      <c r="I64" s="214"/>
      <c r="J64" s="213"/>
      <c r="K64" s="131" t="s">
        <v>327</v>
      </c>
      <c r="L64" s="214"/>
      <c r="M64" s="217" t="s">
        <v>152</v>
      </c>
      <c r="N64" s="122" t="s">
        <v>505</v>
      </c>
      <c r="O64" s="129" t="s">
        <v>506</v>
      </c>
      <c r="AA64" s="128">
        <f>IF(OR(J64="Fail",ISBLANK(J64)),INDEX('Issue Code Table'!C:C,MATCH(N:N,'Issue Code Table'!A:A,0)),IF(M64="Critical",6,IF(M64="Significant",5,IF(M64="Moderate",3,2))))</f>
        <v>3</v>
      </c>
    </row>
    <row r="65" spans="1:27" s="127" customFormat="1" ht="80.150000000000006" customHeight="1" x14ac:dyDescent="0.25">
      <c r="A65" s="123" t="s">
        <v>507</v>
      </c>
      <c r="B65" s="212" t="s">
        <v>508</v>
      </c>
      <c r="C65" s="124" t="s">
        <v>509</v>
      </c>
      <c r="D65" s="124" t="s">
        <v>175</v>
      </c>
      <c r="E65" s="212" t="s">
        <v>176</v>
      </c>
      <c r="F65" s="123" t="s">
        <v>510</v>
      </c>
      <c r="G65" s="123" t="s">
        <v>511</v>
      </c>
      <c r="H65" s="220" t="s">
        <v>512</v>
      </c>
      <c r="I65" s="214"/>
      <c r="J65" s="213"/>
      <c r="K65" s="130" t="s">
        <v>513</v>
      </c>
      <c r="L65" s="214"/>
      <c r="M65" s="217" t="s">
        <v>152</v>
      </c>
      <c r="N65" s="122" t="s">
        <v>514</v>
      </c>
      <c r="O65" s="129" t="s">
        <v>515</v>
      </c>
      <c r="AA65" s="128" t="e">
        <f>IF(OR(J65="Fail",ISBLANK(J65)),INDEX('Issue Code Table'!C:C,MATCH(N:N,'Issue Code Table'!A:A,0)),IF(M65="Critical",6,IF(M65="Significant",5,IF(M65="Moderate",3,2))))</f>
        <v>#N/A</v>
      </c>
    </row>
    <row r="66" spans="1:27" s="127" customFormat="1" ht="80.150000000000006" customHeight="1" x14ac:dyDescent="0.25">
      <c r="A66" s="123" t="s">
        <v>516</v>
      </c>
      <c r="B66" s="212" t="s">
        <v>508</v>
      </c>
      <c r="C66" s="124" t="s">
        <v>509</v>
      </c>
      <c r="D66" s="124" t="s">
        <v>175</v>
      </c>
      <c r="E66" s="212" t="s">
        <v>176</v>
      </c>
      <c r="F66" s="123" t="s">
        <v>517</v>
      </c>
      <c r="G66" s="123" t="s">
        <v>518</v>
      </c>
      <c r="H66" s="212" t="s">
        <v>519</v>
      </c>
      <c r="I66" s="214"/>
      <c r="J66" s="213"/>
      <c r="K66" s="130"/>
      <c r="L66" s="214"/>
      <c r="M66" s="217" t="s">
        <v>169</v>
      </c>
      <c r="N66" s="122" t="s">
        <v>520</v>
      </c>
      <c r="O66" s="129" t="s">
        <v>521</v>
      </c>
      <c r="AA66" s="128">
        <f>IF(OR(J66="Fail",ISBLANK(J66)),INDEX('Issue Code Table'!C:C,MATCH(N:N,'Issue Code Table'!A:A,0)),IF(M66="Critical",6,IF(M66="Significant",5,IF(M66="Moderate",3,2))))</f>
        <v>7</v>
      </c>
    </row>
    <row r="67" spans="1:27" s="127" customFormat="1" ht="94.9" customHeight="1" x14ac:dyDescent="0.25">
      <c r="A67" s="123" t="s">
        <v>522</v>
      </c>
      <c r="B67" s="212" t="s">
        <v>508</v>
      </c>
      <c r="C67" s="124" t="s">
        <v>509</v>
      </c>
      <c r="D67" s="124" t="s">
        <v>175</v>
      </c>
      <c r="E67" s="212" t="s">
        <v>176</v>
      </c>
      <c r="F67" s="123" t="s">
        <v>523</v>
      </c>
      <c r="G67" s="123" t="s">
        <v>524</v>
      </c>
      <c r="H67" s="212" t="s">
        <v>525</v>
      </c>
      <c r="I67" s="214"/>
      <c r="J67" s="213"/>
      <c r="K67" s="130"/>
      <c r="L67" s="214"/>
      <c r="M67" s="217" t="s">
        <v>169</v>
      </c>
      <c r="N67" s="122" t="s">
        <v>526</v>
      </c>
      <c r="O67" s="129" t="s">
        <v>527</v>
      </c>
      <c r="AA67" s="128">
        <f>IF(OR(J67="Fail",ISBLANK(J67)),INDEX('Issue Code Table'!C:C,MATCH(N:N,'Issue Code Table'!A:A,0)),IF(M67="Critical",6,IF(M67="Significant",5,IF(M67="Moderate",3,2))))</f>
        <v>5</v>
      </c>
    </row>
    <row r="68" spans="1:27" s="127" customFormat="1" ht="80.150000000000006" customHeight="1" x14ac:dyDescent="0.25">
      <c r="A68" s="123" t="s">
        <v>528</v>
      </c>
      <c r="B68" s="212" t="s">
        <v>508</v>
      </c>
      <c r="C68" s="124" t="s">
        <v>509</v>
      </c>
      <c r="D68" s="124" t="s">
        <v>175</v>
      </c>
      <c r="E68" s="212" t="s">
        <v>176</v>
      </c>
      <c r="F68" s="123" t="s">
        <v>529</v>
      </c>
      <c r="G68" s="123" t="s">
        <v>530</v>
      </c>
      <c r="H68" s="212" t="s">
        <v>531</v>
      </c>
      <c r="I68" s="214"/>
      <c r="J68" s="213"/>
      <c r="K68" s="131"/>
      <c r="L68" s="214"/>
      <c r="M68" s="217" t="s">
        <v>152</v>
      </c>
      <c r="N68" s="122" t="s">
        <v>532</v>
      </c>
      <c r="O68" s="129" t="s">
        <v>533</v>
      </c>
      <c r="AA68" s="128">
        <f>IF(OR(J68="Fail",ISBLANK(J68)),INDEX('Issue Code Table'!C:C,MATCH(N:N,'Issue Code Table'!A:A,0)),IF(M68="Critical",6,IF(M68="Significant",5,IF(M68="Moderate",3,2))))</f>
        <v>3</v>
      </c>
    </row>
    <row r="69" spans="1:27" s="127" customFormat="1" ht="80.150000000000006" customHeight="1" x14ac:dyDescent="0.25">
      <c r="A69" s="123" t="s">
        <v>534</v>
      </c>
      <c r="B69" s="125" t="s">
        <v>508</v>
      </c>
      <c r="C69" s="124" t="s">
        <v>509</v>
      </c>
      <c r="D69" s="124" t="s">
        <v>175</v>
      </c>
      <c r="E69" s="125" t="s">
        <v>176</v>
      </c>
      <c r="F69" s="123" t="s">
        <v>535</v>
      </c>
      <c r="G69" s="123" t="s">
        <v>536</v>
      </c>
      <c r="H69" s="125" t="s">
        <v>537</v>
      </c>
      <c r="I69" s="129"/>
      <c r="J69" s="213"/>
      <c r="K69" s="129"/>
      <c r="L69" s="129"/>
      <c r="M69" s="129" t="s">
        <v>270</v>
      </c>
      <c r="N69" s="122" t="s">
        <v>538</v>
      </c>
      <c r="O69" s="129" t="s">
        <v>539</v>
      </c>
      <c r="AA69" s="128">
        <f>IF(OR(J69="Fail",ISBLANK(J69)),INDEX('Issue Code Table'!C:C,MATCH(N:N,'Issue Code Table'!A:A,0)),IF(M69="Critical",6,IF(M69="Significant",5,IF(M69="Moderate",3,2))))</f>
        <v>1</v>
      </c>
    </row>
    <row r="70" spans="1:27" s="127" customFormat="1" ht="80.150000000000006" customHeight="1" x14ac:dyDescent="0.25">
      <c r="A70" s="123" t="s">
        <v>540</v>
      </c>
      <c r="B70" s="212" t="s">
        <v>508</v>
      </c>
      <c r="C70" s="124" t="s">
        <v>509</v>
      </c>
      <c r="D70" s="124" t="s">
        <v>132</v>
      </c>
      <c r="E70" s="212"/>
      <c r="F70" s="123" t="s">
        <v>541</v>
      </c>
      <c r="G70" s="123" t="s">
        <v>542</v>
      </c>
      <c r="H70" s="212" t="s">
        <v>543</v>
      </c>
      <c r="I70" s="214"/>
      <c r="J70" s="213"/>
      <c r="K70" s="130" t="s">
        <v>544</v>
      </c>
      <c r="L70" s="214"/>
      <c r="M70" s="217" t="s">
        <v>169</v>
      </c>
      <c r="N70" s="122" t="s">
        <v>545</v>
      </c>
      <c r="O70" s="129" t="s">
        <v>546</v>
      </c>
      <c r="AA70" s="128">
        <f>IF(OR(J70="Fail",ISBLANK(J70)),INDEX('Issue Code Table'!C:C,MATCH(N:N,'Issue Code Table'!A:A,0)),IF(M70="Critical",6,IF(M70="Significant",5,IF(M70="Moderate",3,2))))</f>
        <v>5</v>
      </c>
    </row>
    <row r="71" spans="1:27" s="127" customFormat="1" ht="80.150000000000006" customHeight="1" x14ac:dyDescent="0.25">
      <c r="A71" s="123" t="s">
        <v>547</v>
      </c>
      <c r="B71" s="212" t="s">
        <v>508</v>
      </c>
      <c r="C71" s="124" t="s">
        <v>509</v>
      </c>
      <c r="D71" s="124" t="s">
        <v>175</v>
      </c>
      <c r="E71" s="212" t="s">
        <v>176</v>
      </c>
      <c r="F71" s="123" t="s">
        <v>548</v>
      </c>
      <c r="G71" s="123" t="s">
        <v>549</v>
      </c>
      <c r="H71" s="212" t="s">
        <v>550</v>
      </c>
      <c r="I71" s="214"/>
      <c r="J71" s="213"/>
      <c r="K71" s="131" t="s">
        <v>551</v>
      </c>
      <c r="L71" s="214"/>
      <c r="M71" s="217" t="s">
        <v>152</v>
      </c>
      <c r="N71" s="122" t="s">
        <v>552</v>
      </c>
      <c r="O71" s="129" t="s">
        <v>553</v>
      </c>
      <c r="AA71" s="128">
        <f>IF(OR(J71="Fail",ISBLANK(J71)),INDEX('Issue Code Table'!C:C,MATCH(N:N,'Issue Code Table'!A:A,0)),IF(M71="Critical",6,IF(M71="Significant",5,IF(M71="Moderate",3,2))))</f>
        <v>5</v>
      </c>
    </row>
    <row r="72" spans="1:27" ht="80.150000000000006" customHeight="1" x14ac:dyDescent="0.25">
      <c r="A72" s="123" t="s">
        <v>554</v>
      </c>
      <c r="B72" s="212" t="s">
        <v>508</v>
      </c>
      <c r="C72" s="124" t="s">
        <v>509</v>
      </c>
      <c r="D72" s="124" t="s">
        <v>164</v>
      </c>
      <c r="E72" s="221"/>
      <c r="F72" s="123" t="s">
        <v>555</v>
      </c>
      <c r="G72" s="123" t="s">
        <v>556</v>
      </c>
      <c r="H72" s="212" t="s">
        <v>557</v>
      </c>
      <c r="I72" s="216"/>
      <c r="J72" s="213"/>
      <c r="K72" s="109"/>
      <c r="L72" s="216"/>
      <c r="M72" s="219" t="s">
        <v>169</v>
      </c>
      <c r="N72" s="108" t="s">
        <v>520</v>
      </c>
      <c r="O72" s="96" t="s">
        <v>521</v>
      </c>
      <c r="AA72" s="128">
        <f>IF(OR(J72="Fail",ISBLANK(J72)),INDEX('Issue Code Table'!C:C,MATCH(N:N,'Issue Code Table'!A:A,0)),IF(M72="Critical",6,IF(M72="Significant",5,IF(M72="Moderate",3,2))))</f>
        <v>7</v>
      </c>
    </row>
    <row r="73" spans="1:27" s="127" customFormat="1" ht="80.150000000000006" customHeight="1" x14ac:dyDescent="0.25">
      <c r="A73" s="123" t="s">
        <v>558</v>
      </c>
      <c r="B73" s="212" t="s">
        <v>559</v>
      </c>
      <c r="C73" s="124" t="s">
        <v>560</v>
      </c>
      <c r="D73" s="124" t="s">
        <v>164</v>
      </c>
      <c r="E73" s="212"/>
      <c r="F73" s="123" t="s">
        <v>561</v>
      </c>
      <c r="G73" s="123" t="s">
        <v>562</v>
      </c>
      <c r="H73" s="212" t="s">
        <v>563</v>
      </c>
      <c r="I73" s="214"/>
      <c r="J73" s="213"/>
      <c r="K73" s="131"/>
      <c r="L73" s="214"/>
      <c r="M73" s="217" t="s">
        <v>169</v>
      </c>
      <c r="N73" s="122" t="s">
        <v>564</v>
      </c>
      <c r="O73" s="129" t="s">
        <v>565</v>
      </c>
      <c r="AA73" s="128">
        <f>IF(OR(J73="Fail",ISBLANK(J73)),INDEX('Issue Code Table'!C:C,MATCH(N:N,'Issue Code Table'!A:A,0)),IF(M73="Critical",6,IF(M73="Significant",5,IF(M73="Moderate",3,2))))</f>
        <v>7</v>
      </c>
    </row>
    <row r="74" spans="1:27" s="127" customFormat="1" ht="80.150000000000006" customHeight="1" x14ac:dyDescent="0.25">
      <c r="A74" s="123" t="s">
        <v>566</v>
      </c>
      <c r="B74" s="212" t="s">
        <v>567</v>
      </c>
      <c r="C74" s="124" t="s">
        <v>568</v>
      </c>
      <c r="D74" s="124" t="s">
        <v>175</v>
      </c>
      <c r="E74" s="212" t="s">
        <v>176</v>
      </c>
      <c r="F74" s="123" t="s">
        <v>569</v>
      </c>
      <c r="G74" s="123" t="s">
        <v>570</v>
      </c>
      <c r="H74" s="123" t="s">
        <v>571</v>
      </c>
      <c r="I74" s="125"/>
      <c r="J74" s="213"/>
      <c r="K74" s="123" t="s">
        <v>572</v>
      </c>
      <c r="L74" s="214"/>
      <c r="M74" s="217" t="s">
        <v>169</v>
      </c>
      <c r="N74" s="122" t="s">
        <v>573</v>
      </c>
      <c r="O74" s="129" t="s">
        <v>574</v>
      </c>
      <c r="AA74" s="128">
        <f>IF(OR(J74="Fail",ISBLANK(J74)),INDEX('Issue Code Table'!C:C,MATCH(N:N,'Issue Code Table'!A:A,0)),IF(M74="Critical",6,IF(M74="Significant",5,IF(M74="Moderate",3,2))))</f>
        <v>6</v>
      </c>
    </row>
    <row r="75" spans="1:27" s="118" customFormat="1" ht="80.150000000000006" customHeight="1" x14ac:dyDescent="0.25">
      <c r="A75" s="123" t="s">
        <v>575</v>
      </c>
      <c r="B75" s="212" t="s">
        <v>576</v>
      </c>
      <c r="C75" s="124" t="s">
        <v>577</v>
      </c>
      <c r="D75" s="124" t="s">
        <v>164</v>
      </c>
      <c r="E75" s="212"/>
      <c r="F75" s="123" t="s">
        <v>578</v>
      </c>
      <c r="G75" s="123" t="s">
        <v>579</v>
      </c>
      <c r="H75" s="212" t="s">
        <v>580</v>
      </c>
      <c r="I75" s="214"/>
      <c r="J75" s="213"/>
      <c r="K75" s="131"/>
      <c r="L75" s="214"/>
      <c r="M75" s="217" t="s">
        <v>152</v>
      </c>
      <c r="N75" s="122" t="s">
        <v>581</v>
      </c>
      <c r="O75" s="129" t="s">
        <v>582</v>
      </c>
      <c r="AA75" s="128">
        <f>IF(OR(J75="Fail",ISBLANK(J75)),INDEX('Issue Code Table'!C:C,MATCH(N:N,'Issue Code Table'!A:A,0)),IF(M75="Critical",6,IF(M75="Significant",5,IF(M75="Moderate",3,2))))</f>
        <v>4</v>
      </c>
    </row>
    <row r="76" spans="1:27" s="127" customFormat="1" ht="80.150000000000006" customHeight="1" x14ac:dyDescent="0.25">
      <c r="A76" s="123" t="s">
        <v>583</v>
      </c>
      <c r="B76" s="212" t="s">
        <v>584</v>
      </c>
      <c r="C76" s="124" t="s">
        <v>585</v>
      </c>
      <c r="D76" s="124" t="s">
        <v>175</v>
      </c>
      <c r="E76" s="212"/>
      <c r="F76" s="123" t="s">
        <v>586</v>
      </c>
      <c r="G76" s="123" t="s">
        <v>587</v>
      </c>
      <c r="H76" s="212" t="s">
        <v>588</v>
      </c>
      <c r="I76" s="214"/>
      <c r="J76" s="213"/>
      <c r="K76" s="131"/>
      <c r="L76" s="214"/>
      <c r="M76" s="217" t="s">
        <v>169</v>
      </c>
      <c r="N76" s="122" t="s">
        <v>255</v>
      </c>
      <c r="O76" s="129" t="s">
        <v>256</v>
      </c>
      <c r="AA76" s="128">
        <f>IF(OR(J76="Fail",ISBLANK(J76)),INDEX('Issue Code Table'!C:C,MATCH(N:N,'Issue Code Table'!A:A,0)),IF(M76="Critical",6,IF(M76="Significant",5,IF(M76="Moderate",3,2))))</f>
        <v>7</v>
      </c>
    </row>
    <row r="77" spans="1:27" s="118" customFormat="1" ht="294" customHeight="1" x14ac:dyDescent="0.25">
      <c r="A77" s="123" t="s">
        <v>589</v>
      </c>
      <c r="B77" s="212" t="s">
        <v>584</v>
      </c>
      <c r="C77" s="124" t="s">
        <v>585</v>
      </c>
      <c r="D77" s="124" t="s">
        <v>164</v>
      </c>
      <c r="E77" s="212"/>
      <c r="F77" s="123" t="s">
        <v>590</v>
      </c>
      <c r="G77" s="123" t="s">
        <v>591</v>
      </c>
      <c r="H77" s="212" t="s">
        <v>592</v>
      </c>
      <c r="I77" s="222"/>
      <c r="J77" s="213"/>
      <c r="K77" s="117"/>
      <c r="L77" s="222"/>
      <c r="M77" s="217" t="s">
        <v>169</v>
      </c>
      <c r="N77" s="122" t="s">
        <v>593</v>
      </c>
      <c r="O77" s="129" t="s">
        <v>594</v>
      </c>
      <c r="AA77" s="128">
        <f>IF(OR(J77="Fail",ISBLANK(J77)),INDEX('Issue Code Table'!C:C,MATCH(N:N,'Issue Code Table'!A:A,0)),IF(M77="Critical",6,IF(M77="Significant",5,IF(M77="Moderate",3,2))))</f>
        <v>5</v>
      </c>
    </row>
    <row r="78" spans="1:27" s="127" customFormat="1" ht="80.150000000000006" customHeight="1" x14ac:dyDescent="0.25">
      <c r="A78" s="123" t="s">
        <v>595</v>
      </c>
      <c r="B78" s="212" t="s">
        <v>596</v>
      </c>
      <c r="C78" s="124" t="s">
        <v>597</v>
      </c>
      <c r="D78" s="124" t="s">
        <v>598</v>
      </c>
      <c r="E78" s="212" t="s">
        <v>176</v>
      </c>
      <c r="F78" s="123" t="s">
        <v>599</v>
      </c>
      <c r="G78" s="123" t="s">
        <v>600</v>
      </c>
      <c r="H78" s="212" t="s">
        <v>601</v>
      </c>
      <c r="I78" s="214"/>
      <c r="J78" s="213"/>
      <c r="K78" s="131" t="s">
        <v>327</v>
      </c>
      <c r="L78" s="214"/>
      <c r="M78" s="217" t="s">
        <v>169</v>
      </c>
      <c r="N78" s="122" t="s">
        <v>243</v>
      </c>
      <c r="O78" s="129" t="s">
        <v>244</v>
      </c>
      <c r="AA78" s="128">
        <f>IF(OR(J78="Fail",ISBLANK(J78)),INDEX('Issue Code Table'!C:C,MATCH(N:N,'Issue Code Table'!A:A,0)),IF(M78="Critical",6,IF(M78="Significant",5,IF(M78="Moderate",3,2))))</f>
        <v>5</v>
      </c>
    </row>
    <row r="79" spans="1:27" s="127" customFormat="1" ht="80.150000000000006" customHeight="1" x14ac:dyDescent="0.25">
      <c r="A79" s="123" t="s">
        <v>602</v>
      </c>
      <c r="B79" s="223" t="s">
        <v>603</v>
      </c>
      <c r="C79" s="124" t="s">
        <v>604</v>
      </c>
      <c r="D79" s="124" t="s">
        <v>132</v>
      </c>
      <c r="E79" s="223"/>
      <c r="F79" s="123" t="s">
        <v>605</v>
      </c>
      <c r="G79" s="123" t="s">
        <v>606</v>
      </c>
      <c r="H79" s="223" t="s">
        <v>607</v>
      </c>
      <c r="I79" s="224"/>
      <c r="J79" s="213"/>
      <c r="K79" s="131" t="s">
        <v>572</v>
      </c>
      <c r="L79" s="134"/>
      <c r="M79" s="135" t="s">
        <v>169</v>
      </c>
      <c r="N79" s="122" t="s">
        <v>573</v>
      </c>
      <c r="O79" s="129" t="s">
        <v>574</v>
      </c>
      <c r="AA79" s="128">
        <f>IF(OR(J79="Fail",ISBLANK(J79)),INDEX('Issue Code Table'!C:C,MATCH(N:N,'Issue Code Table'!A:A,0)),IF(M79="Critical",6,IF(M79="Significant",5,IF(M79="Moderate",3,2))))</f>
        <v>6</v>
      </c>
    </row>
    <row r="80" spans="1:27" s="127" customFormat="1" ht="80.150000000000006" customHeight="1" x14ac:dyDescent="0.25">
      <c r="A80" s="123" t="s">
        <v>608</v>
      </c>
      <c r="B80" s="212" t="s">
        <v>609</v>
      </c>
      <c r="C80" s="124" t="s">
        <v>610</v>
      </c>
      <c r="D80" s="124" t="s">
        <v>132</v>
      </c>
      <c r="E80" s="212" t="s">
        <v>611</v>
      </c>
      <c r="F80" s="123" t="s">
        <v>612</v>
      </c>
      <c r="G80" s="123" t="s">
        <v>613</v>
      </c>
      <c r="H80" s="212" t="s">
        <v>614</v>
      </c>
      <c r="I80" s="214"/>
      <c r="J80" s="213"/>
      <c r="K80" s="131" t="s">
        <v>615</v>
      </c>
      <c r="L80" s="214"/>
      <c r="M80" s="225" t="s">
        <v>169</v>
      </c>
      <c r="N80" s="122" t="s">
        <v>616</v>
      </c>
      <c r="O80" s="129" t="s">
        <v>617</v>
      </c>
      <c r="AA80" s="128" t="e">
        <f>IF(OR(J80="Fail",ISBLANK(J80)),INDEX('Issue Code Table'!C:C,MATCH(N:N,'Issue Code Table'!A:A,0)),IF(M80="Critical",6,IF(M80="Significant",5,IF(M80="Moderate",3,2))))</f>
        <v>#N/A</v>
      </c>
    </row>
    <row r="81" spans="1:27" s="127" customFormat="1" ht="80.150000000000006" customHeight="1" x14ac:dyDescent="0.25">
      <c r="A81" s="123" t="s">
        <v>618</v>
      </c>
      <c r="B81" s="122" t="s">
        <v>296</v>
      </c>
      <c r="C81" s="124" t="s">
        <v>297</v>
      </c>
      <c r="D81" s="124" t="s">
        <v>164</v>
      </c>
      <c r="E81" s="122"/>
      <c r="F81" s="123" t="s">
        <v>619</v>
      </c>
      <c r="G81" s="123" t="s">
        <v>620</v>
      </c>
      <c r="H81" s="122" t="s">
        <v>621</v>
      </c>
      <c r="I81" s="122"/>
      <c r="J81" s="213"/>
      <c r="K81" s="122" t="s">
        <v>622</v>
      </c>
      <c r="L81" s="122"/>
      <c r="M81" s="129" t="s">
        <v>169</v>
      </c>
      <c r="N81" s="129" t="s">
        <v>293</v>
      </c>
      <c r="O81" s="129" t="s">
        <v>294</v>
      </c>
      <c r="AA81" s="128">
        <f>IF(OR(J81="Fail",ISBLANK(J81)),INDEX('Issue Code Table'!C:C,MATCH(N:N,'Issue Code Table'!A:A,0)),IF(M81="Critical",6,IF(M81="Significant",5,IF(M81="Moderate",3,2))))</f>
        <v>4</v>
      </c>
    </row>
    <row r="82" spans="1:27" s="113" customFormat="1" ht="80.150000000000006" customHeight="1" x14ac:dyDescent="0.25">
      <c r="A82" s="123" t="s">
        <v>623</v>
      </c>
      <c r="B82" s="122" t="s">
        <v>296</v>
      </c>
      <c r="C82" s="124" t="s">
        <v>297</v>
      </c>
      <c r="D82" s="124" t="s">
        <v>175</v>
      </c>
      <c r="E82" s="122"/>
      <c r="F82" s="123" t="s">
        <v>624</v>
      </c>
      <c r="G82" s="123" t="s">
        <v>625</v>
      </c>
      <c r="H82" s="122" t="s">
        <v>626</v>
      </c>
      <c r="I82" s="112"/>
      <c r="J82" s="213"/>
      <c r="K82" s="122" t="s">
        <v>622</v>
      </c>
      <c r="L82" s="112"/>
      <c r="M82" s="129" t="s">
        <v>169</v>
      </c>
      <c r="N82" s="129" t="s">
        <v>293</v>
      </c>
      <c r="O82" s="129" t="s">
        <v>294</v>
      </c>
      <c r="P82" s="114"/>
      <c r="Q82" s="114"/>
      <c r="R82" s="114"/>
      <c r="S82" s="114"/>
      <c r="T82" s="114"/>
      <c r="U82" s="114"/>
      <c r="V82" s="114"/>
      <c r="W82" s="114"/>
      <c r="X82" s="114"/>
      <c r="Y82" s="114"/>
      <c r="Z82" s="114"/>
      <c r="AA82" s="128">
        <f>IF(OR(J82="Fail",ISBLANK(J82)),INDEX('Issue Code Table'!C:C,MATCH(N:N,'Issue Code Table'!A:A,0)),IF(M82="Critical",6,IF(M82="Significant",5,IF(M82="Moderate",3,2))))</f>
        <v>4</v>
      </c>
    </row>
    <row r="83" spans="1:27" s="114" customFormat="1" ht="80.150000000000006" customHeight="1" x14ac:dyDescent="0.25">
      <c r="A83" s="123" t="s">
        <v>627</v>
      </c>
      <c r="B83" s="122" t="s">
        <v>296</v>
      </c>
      <c r="C83" s="124" t="s">
        <v>297</v>
      </c>
      <c r="D83" s="124" t="s">
        <v>132</v>
      </c>
      <c r="E83" s="122"/>
      <c r="F83" s="123" t="s">
        <v>628</v>
      </c>
      <c r="G83" s="123" t="s">
        <v>629</v>
      </c>
      <c r="H83" s="122" t="s">
        <v>630</v>
      </c>
      <c r="I83" s="112"/>
      <c r="J83" s="213"/>
      <c r="K83" s="122" t="s">
        <v>622</v>
      </c>
      <c r="L83" s="112"/>
      <c r="M83" s="129" t="s">
        <v>169</v>
      </c>
      <c r="N83" s="129" t="s">
        <v>293</v>
      </c>
      <c r="O83" s="129" t="s">
        <v>294</v>
      </c>
      <c r="AA83" s="128">
        <f>IF(OR(J83="Fail",ISBLANK(J83)),INDEX('Issue Code Table'!C:C,MATCH(N:N,'Issue Code Table'!A:A,0)),IF(M83="Critical",6,IF(M83="Significant",5,IF(M83="Moderate",3,2))))</f>
        <v>4</v>
      </c>
    </row>
    <row r="84" spans="1:27" ht="80.150000000000006" customHeight="1" x14ac:dyDescent="0.25">
      <c r="A84" s="123" t="s">
        <v>631</v>
      </c>
      <c r="B84" s="122" t="s">
        <v>296</v>
      </c>
      <c r="C84" s="124" t="s">
        <v>297</v>
      </c>
      <c r="D84" s="124" t="s">
        <v>132</v>
      </c>
      <c r="E84" s="122"/>
      <c r="F84" s="123" t="s">
        <v>632</v>
      </c>
      <c r="G84" s="123" t="s">
        <v>633</v>
      </c>
      <c r="H84" s="122" t="s">
        <v>634</v>
      </c>
      <c r="I84" s="35"/>
      <c r="J84" s="213"/>
      <c r="K84" s="35" t="s">
        <v>622</v>
      </c>
      <c r="L84" s="35"/>
      <c r="M84" s="110" t="s">
        <v>169</v>
      </c>
      <c r="N84" s="110" t="s">
        <v>293</v>
      </c>
      <c r="O84" s="110" t="s">
        <v>294</v>
      </c>
      <c r="AA84" s="128">
        <f>IF(OR(J84="Fail",ISBLANK(J84)),INDEX('Issue Code Table'!C:C,MATCH(N:N,'Issue Code Table'!A:A,0)),IF(M84="Critical",6,IF(M84="Significant",5,IF(M84="Moderate",3,2))))</f>
        <v>4</v>
      </c>
    </row>
    <row r="85" spans="1:27" s="114" customFormat="1" ht="80.150000000000006" customHeight="1" x14ac:dyDescent="0.25">
      <c r="A85" s="123" t="s">
        <v>635</v>
      </c>
      <c r="B85" s="122" t="s">
        <v>296</v>
      </c>
      <c r="C85" s="124" t="s">
        <v>297</v>
      </c>
      <c r="D85" s="124" t="s">
        <v>132</v>
      </c>
      <c r="E85" s="122"/>
      <c r="F85" s="123" t="s">
        <v>636</v>
      </c>
      <c r="G85" s="123" t="s">
        <v>637</v>
      </c>
      <c r="H85" s="122" t="s">
        <v>638</v>
      </c>
      <c r="I85" s="112"/>
      <c r="J85" s="213"/>
      <c r="K85" s="122" t="s">
        <v>622</v>
      </c>
      <c r="L85" s="112"/>
      <c r="M85" s="129" t="s">
        <v>169</v>
      </c>
      <c r="N85" s="129" t="s">
        <v>293</v>
      </c>
      <c r="O85" s="129" t="s">
        <v>294</v>
      </c>
      <c r="AA85" s="128">
        <f>IF(OR(J85="Fail",ISBLANK(J85)),INDEX('Issue Code Table'!C:C,MATCH(N:N,'Issue Code Table'!A:A,0)),IF(M85="Critical",6,IF(M85="Significant",5,IF(M85="Moderate",3,2))))</f>
        <v>4</v>
      </c>
    </row>
    <row r="86" spans="1:27" ht="80.150000000000006" customHeight="1" x14ac:dyDescent="0.25">
      <c r="A86" s="123" t="s">
        <v>639</v>
      </c>
      <c r="B86" s="122" t="s">
        <v>640</v>
      </c>
      <c r="C86" s="124" t="s">
        <v>641</v>
      </c>
      <c r="D86" s="124" t="s">
        <v>132</v>
      </c>
      <c r="E86" s="122"/>
      <c r="F86" s="123" t="s">
        <v>642</v>
      </c>
      <c r="G86" s="123" t="s">
        <v>643</v>
      </c>
      <c r="H86" s="122" t="s">
        <v>644</v>
      </c>
      <c r="I86" s="35"/>
      <c r="J86" s="213"/>
      <c r="K86" s="35" t="s">
        <v>622</v>
      </c>
      <c r="L86" s="35"/>
      <c r="M86" s="110" t="s">
        <v>152</v>
      </c>
      <c r="N86" s="110" t="s">
        <v>645</v>
      </c>
      <c r="O86" s="110" t="s">
        <v>646</v>
      </c>
      <c r="AA86" s="128">
        <f>IF(OR(J86="Fail",ISBLANK(J86)),INDEX('Issue Code Table'!C:C,MATCH(N:N,'Issue Code Table'!A:A,0)),IF(M86="Critical",6,IF(M86="Significant",5,IF(M86="Moderate",3,2))))</f>
        <v>5</v>
      </c>
    </row>
    <row r="87" spans="1:27" s="114" customFormat="1" ht="80.150000000000006" customHeight="1" x14ac:dyDescent="0.25">
      <c r="A87" s="123" t="s">
        <v>647</v>
      </c>
      <c r="B87" s="122" t="s">
        <v>296</v>
      </c>
      <c r="C87" s="124" t="s">
        <v>648</v>
      </c>
      <c r="D87" s="124" t="s">
        <v>132</v>
      </c>
      <c r="E87" s="122"/>
      <c r="F87" s="123" t="s">
        <v>649</v>
      </c>
      <c r="G87" s="123" t="s">
        <v>650</v>
      </c>
      <c r="H87" s="122" t="s">
        <v>651</v>
      </c>
      <c r="I87" s="112"/>
      <c r="J87" s="213"/>
      <c r="K87" s="122" t="s">
        <v>622</v>
      </c>
      <c r="L87" s="112"/>
      <c r="M87" s="129" t="s">
        <v>152</v>
      </c>
      <c r="N87" s="122" t="s">
        <v>573</v>
      </c>
      <c r="O87" s="129" t="s">
        <v>574</v>
      </c>
      <c r="AA87" s="128">
        <f>IF(OR(J87="Fail",ISBLANK(J87)),INDEX('Issue Code Table'!C:C,MATCH(N:N,'Issue Code Table'!A:A,0)),IF(M87="Critical",6,IF(M87="Significant",5,IF(M87="Moderate",3,2))))</f>
        <v>6</v>
      </c>
    </row>
    <row r="88" spans="1:27" s="121" customFormat="1" ht="80.150000000000006" customHeight="1" x14ac:dyDescent="0.25">
      <c r="A88" s="123" t="s">
        <v>652</v>
      </c>
      <c r="B88" s="122" t="s">
        <v>173</v>
      </c>
      <c r="C88" s="124" t="s">
        <v>174</v>
      </c>
      <c r="D88" s="124" t="s">
        <v>132</v>
      </c>
      <c r="E88" s="122" t="s">
        <v>176</v>
      </c>
      <c r="F88" s="123" t="s">
        <v>653</v>
      </c>
      <c r="G88" s="123" t="s">
        <v>654</v>
      </c>
      <c r="H88" s="122" t="s">
        <v>655</v>
      </c>
      <c r="I88" s="119"/>
      <c r="J88" s="213"/>
      <c r="K88" s="119"/>
      <c r="L88" s="119"/>
      <c r="M88" s="120" t="s">
        <v>152</v>
      </c>
      <c r="N88" s="120" t="s">
        <v>180</v>
      </c>
      <c r="O88" s="120" t="s">
        <v>656</v>
      </c>
      <c r="AA88" s="128">
        <f>IF(OR(J88="Fail",ISBLANK(J88)),INDEX('Issue Code Table'!C:C,MATCH(N:N,'Issue Code Table'!A:A,0)),IF(M88="Critical",6,IF(M88="Significant",5,IF(M88="Moderate",3,2))))</f>
        <v>5</v>
      </c>
    </row>
    <row r="89" spans="1:27" s="114" customFormat="1" ht="80.150000000000006" customHeight="1" x14ac:dyDescent="0.25">
      <c r="A89" s="123" t="s">
        <v>657</v>
      </c>
      <c r="B89" s="122" t="s">
        <v>173</v>
      </c>
      <c r="C89" s="124" t="s">
        <v>174</v>
      </c>
      <c r="D89" s="124" t="s">
        <v>132</v>
      </c>
      <c r="E89" s="122" t="s">
        <v>176</v>
      </c>
      <c r="F89" s="123" t="s">
        <v>658</v>
      </c>
      <c r="G89" s="123" t="s">
        <v>659</v>
      </c>
      <c r="H89" s="122" t="s">
        <v>660</v>
      </c>
      <c r="I89" s="112"/>
      <c r="J89" s="213"/>
      <c r="K89" s="122" t="s">
        <v>622</v>
      </c>
      <c r="L89" s="112"/>
      <c r="M89" s="129" t="s">
        <v>152</v>
      </c>
      <c r="N89" s="129" t="s">
        <v>180</v>
      </c>
      <c r="O89" s="129" t="s">
        <v>656</v>
      </c>
      <c r="AA89" s="128">
        <f>IF(OR(J89="Fail",ISBLANK(J89)),INDEX('Issue Code Table'!C:C,MATCH(N:N,'Issue Code Table'!A:A,0)),IF(M89="Critical",6,IF(M89="Significant",5,IF(M89="Moderate",3,2))))</f>
        <v>5</v>
      </c>
    </row>
    <row r="90" spans="1:27" s="114" customFormat="1" ht="80.150000000000006" customHeight="1" x14ac:dyDescent="0.25">
      <c r="A90" s="123" t="s">
        <v>661</v>
      </c>
      <c r="B90" s="122" t="s">
        <v>173</v>
      </c>
      <c r="C90" s="124" t="s">
        <v>174</v>
      </c>
      <c r="D90" s="124" t="s">
        <v>132</v>
      </c>
      <c r="E90" s="122" t="s">
        <v>176</v>
      </c>
      <c r="F90" s="123" t="s">
        <v>662</v>
      </c>
      <c r="G90" s="123" t="s">
        <v>663</v>
      </c>
      <c r="H90" s="122" t="s">
        <v>664</v>
      </c>
      <c r="I90" s="112"/>
      <c r="J90" s="213"/>
      <c r="K90" s="122" t="s">
        <v>622</v>
      </c>
      <c r="L90" s="112"/>
      <c r="M90" s="129" t="s">
        <v>152</v>
      </c>
      <c r="N90" s="129" t="s">
        <v>180</v>
      </c>
      <c r="O90" s="129" t="s">
        <v>656</v>
      </c>
      <c r="AA90" s="128">
        <f>IF(OR(J90="Fail",ISBLANK(J90)),INDEX('Issue Code Table'!C:C,MATCH(N:N,'Issue Code Table'!A:A,0)),IF(M90="Critical",6,IF(M90="Significant",5,IF(M90="Moderate",3,2))))</f>
        <v>5</v>
      </c>
    </row>
    <row r="91" spans="1:27" s="114" customFormat="1" ht="80.150000000000006" customHeight="1" x14ac:dyDescent="0.25">
      <c r="A91" s="123" t="s">
        <v>665</v>
      </c>
      <c r="B91" s="122" t="s">
        <v>173</v>
      </c>
      <c r="C91" s="124" t="s">
        <v>174</v>
      </c>
      <c r="D91" s="124" t="s">
        <v>132</v>
      </c>
      <c r="E91" s="122" t="s">
        <v>176</v>
      </c>
      <c r="F91" s="123" t="s">
        <v>666</v>
      </c>
      <c r="G91" s="123" t="s">
        <v>667</v>
      </c>
      <c r="H91" s="122" t="s">
        <v>668</v>
      </c>
      <c r="I91" s="112"/>
      <c r="J91" s="213"/>
      <c r="K91" s="122" t="s">
        <v>622</v>
      </c>
      <c r="L91" s="112"/>
      <c r="M91" s="129" t="s">
        <v>152</v>
      </c>
      <c r="N91" s="129" t="s">
        <v>180</v>
      </c>
      <c r="O91" s="129" t="s">
        <v>656</v>
      </c>
      <c r="AA91" s="128">
        <f>IF(OR(J91="Fail",ISBLANK(J91)),INDEX('Issue Code Table'!C:C,MATCH(N:N,'Issue Code Table'!A:A,0)),IF(M91="Critical",6,IF(M91="Significant",5,IF(M91="Moderate",3,2))))</f>
        <v>5</v>
      </c>
    </row>
    <row r="92" spans="1:27" s="114" customFormat="1" ht="80.150000000000006" customHeight="1" x14ac:dyDescent="0.25">
      <c r="A92" s="123" t="s">
        <v>669</v>
      </c>
      <c r="B92" s="122" t="s">
        <v>173</v>
      </c>
      <c r="C92" s="124" t="s">
        <v>174</v>
      </c>
      <c r="D92" s="124" t="s">
        <v>132</v>
      </c>
      <c r="E92" s="122" t="s">
        <v>176</v>
      </c>
      <c r="F92" s="123" t="s">
        <v>670</v>
      </c>
      <c r="G92" s="123" t="s">
        <v>671</v>
      </c>
      <c r="H92" s="122" t="s">
        <v>672</v>
      </c>
      <c r="I92" s="112"/>
      <c r="J92" s="213"/>
      <c r="K92" s="122" t="s">
        <v>622</v>
      </c>
      <c r="L92" s="112"/>
      <c r="M92" s="129" t="s">
        <v>152</v>
      </c>
      <c r="N92" s="129" t="s">
        <v>180</v>
      </c>
      <c r="O92" s="129" t="s">
        <v>656</v>
      </c>
      <c r="AA92" s="128">
        <f>IF(OR(J92="Fail",ISBLANK(J92)),INDEX('Issue Code Table'!C:C,MATCH(N:N,'Issue Code Table'!A:A,0)),IF(M92="Critical",6,IF(M92="Significant",5,IF(M92="Moderate",3,2))))</f>
        <v>5</v>
      </c>
    </row>
    <row r="93" spans="1:27" s="114" customFormat="1" ht="80.150000000000006" customHeight="1" x14ac:dyDescent="0.25">
      <c r="A93" s="123" t="s">
        <v>673</v>
      </c>
      <c r="B93" s="122" t="s">
        <v>173</v>
      </c>
      <c r="C93" s="124" t="s">
        <v>174</v>
      </c>
      <c r="D93" s="124" t="s">
        <v>132</v>
      </c>
      <c r="E93" s="122" t="s">
        <v>176</v>
      </c>
      <c r="F93" s="123" t="s">
        <v>674</v>
      </c>
      <c r="G93" s="123" t="s">
        <v>675</v>
      </c>
      <c r="H93" s="122" t="s">
        <v>676</v>
      </c>
      <c r="I93" s="112"/>
      <c r="J93" s="213"/>
      <c r="K93" s="122" t="s">
        <v>622</v>
      </c>
      <c r="L93" s="112"/>
      <c r="M93" s="129" t="s">
        <v>152</v>
      </c>
      <c r="N93" s="129" t="s">
        <v>180</v>
      </c>
      <c r="O93" s="129" t="s">
        <v>656</v>
      </c>
      <c r="AA93" s="128">
        <f>IF(OR(J93="Fail",ISBLANK(J93)),INDEX('Issue Code Table'!C:C,MATCH(N:N,'Issue Code Table'!A:A,0)),IF(M93="Critical",6,IF(M93="Significant",5,IF(M93="Moderate",3,2))))</f>
        <v>5</v>
      </c>
    </row>
    <row r="94" spans="1:27" ht="80.150000000000006" customHeight="1" x14ac:dyDescent="0.25">
      <c r="A94" s="123" t="s">
        <v>677</v>
      </c>
      <c r="B94" s="123" t="s">
        <v>508</v>
      </c>
      <c r="C94" s="124" t="s">
        <v>509</v>
      </c>
      <c r="D94" s="124" t="s">
        <v>175</v>
      </c>
      <c r="E94" s="122"/>
      <c r="F94" s="123" t="s">
        <v>678</v>
      </c>
      <c r="G94" s="123" t="s">
        <v>679</v>
      </c>
      <c r="H94" s="122" t="s">
        <v>680</v>
      </c>
      <c r="I94" s="35"/>
      <c r="J94" s="213"/>
      <c r="K94" s="35" t="s">
        <v>622</v>
      </c>
      <c r="L94" s="35"/>
      <c r="M94" s="110" t="s">
        <v>152</v>
      </c>
      <c r="N94" s="108" t="s">
        <v>255</v>
      </c>
      <c r="O94" s="96" t="s">
        <v>256</v>
      </c>
      <c r="AA94" s="128">
        <f>IF(OR(J94="Fail",ISBLANK(J94)),INDEX('Issue Code Table'!C:C,MATCH(N:N,'Issue Code Table'!A:A,0)),IF(M94="Critical",6,IF(M94="Significant",5,IF(M94="Moderate",3,2))))</f>
        <v>7</v>
      </c>
    </row>
    <row r="95" spans="1:27" s="113" customFormat="1" ht="80.150000000000006" customHeight="1" x14ac:dyDescent="0.25">
      <c r="A95" s="123" t="s">
        <v>681</v>
      </c>
      <c r="B95" s="123" t="s">
        <v>156</v>
      </c>
      <c r="C95" s="124" t="s">
        <v>157</v>
      </c>
      <c r="D95" s="124" t="s">
        <v>132</v>
      </c>
      <c r="E95" s="122"/>
      <c r="F95" s="123" t="s">
        <v>682</v>
      </c>
      <c r="G95" s="123" t="s">
        <v>683</v>
      </c>
      <c r="H95" s="122" t="s">
        <v>684</v>
      </c>
      <c r="I95" s="112"/>
      <c r="J95" s="213"/>
      <c r="K95" s="122" t="s">
        <v>622</v>
      </c>
      <c r="L95" s="112"/>
      <c r="M95" s="129" t="s">
        <v>152</v>
      </c>
      <c r="N95" s="136" t="s">
        <v>255</v>
      </c>
      <c r="O95" s="136" t="s">
        <v>685</v>
      </c>
      <c r="P95" s="114"/>
      <c r="Q95" s="114"/>
      <c r="R95" s="114"/>
      <c r="S95" s="114"/>
      <c r="T95" s="114"/>
      <c r="U95" s="114"/>
      <c r="V95" s="114"/>
      <c r="W95" s="114"/>
      <c r="X95" s="114"/>
      <c r="Y95" s="114"/>
      <c r="Z95" s="114"/>
      <c r="AA95" s="128">
        <f>IF(OR(J95="Fail",ISBLANK(J95)),INDEX('Issue Code Table'!C:C,MATCH(N:N,'Issue Code Table'!A:A,0)),IF(M95="Critical",6,IF(M95="Significant",5,IF(M95="Moderate",3,2))))</f>
        <v>7</v>
      </c>
    </row>
    <row r="96" spans="1:27" ht="80.150000000000006" customHeight="1" x14ac:dyDescent="0.25">
      <c r="A96" s="123" t="s">
        <v>686</v>
      </c>
      <c r="B96" s="123" t="s">
        <v>156</v>
      </c>
      <c r="C96" s="124" t="s">
        <v>157</v>
      </c>
      <c r="D96" s="124" t="s">
        <v>132</v>
      </c>
      <c r="E96" s="122"/>
      <c r="F96" s="123" t="s">
        <v>687</v>
      </c>
      <c r="G96" s="123" t="s">
        <v>688</v>
      </c>
      <c r="H96" s="122" t="s">
        <v>689</v>
      </c>
      <c r="I96" s="35"/>
      <c r="J96" s="213"/>
      <c r="K96" s="35" t="s">
        <v>622</v>
      </c>
      <c r="L96" s="35"/>
      <c r="M96" s="110" t="s">
        <v>152</v>
      </c>
      <c r="N96" s="110" t="s">
        <v>255</v>
      </c>
      <c r="O96" s="110" t="s">
        <v>256</v>
      </c>
      <c r="AA96" s="128">
        <f>IF(OR(J96="Fail",ISBLANK(J96)),INDEX('Issue Code Table'!C:C,MATCH(N:N,'Issue Code Table'!A:A,0)),IF(M96="Critical",6,IF(M96="Significant",5,IF(M96="Moderate",3,2))))</f>
        <v>7</v>
      </c>
    </row>
    <row r="97" spans="1:27" ht="71.5" customHeight="1" x14ac:dyDescent="0.25">
      <c r="A97" s="123" t="s">
        <v>690</v>
      </c>
      <c r="B97" s="123" t="s">
        <v>147</v>
      </c>
      <c r="C97" s="123" t="s">
        <v>148</v>
      </c>
      <c r="D97" s="123" t="s">
        <v>175</v>
      </c>
      <c r="E97" s="122"/>
      <c r="F97" s="123" t="s">
        <v>691</v>
      </c>
      <c r="G97" s="123" t="s">
        <v>692</v>
      </c>
      <c r="H97" s="122" t="s">
        <v>693</v>
      </c>
      <c r="I97" s="35"/>
      <c r="J97" s="213"/>
      <c r="K97" s="35" t="s">
        <v>622</v>
      </c>
      <c r="L97" s="35"/>
      <c r="M97" s="110" t="s">
        <v>152</v>
      </c>
      <c r="N97" s="108" t="s">
        <v>153</v>
      </c>
      <c r="O97" s="96" t="s">
        <v>154</v>
      </c>
      <c r="AA97" s="128">
        <f>IF(OR(J97="Fail",ISBLANK(J97)),INDEX('Issue Code Table'!C:C,MATCH(N:N,'Issue Code Table'!A:A,0)),IF(M97="Critical",6,IF(M97="Significant",5,IF(M97="Moderate",3,2))))</f>
        <v>4</v>
      </c>
    </row>
    <row r="98" spans="1:27" ht="80.150000000000006" customHeight="1" x14ac:dyDescent="0.25">
      <c r="A98" s="123" t="s">
        <v>694</v>
      </c>
      <c r="B98" s="122" t="s">
        <v>173</v>
      </c>
      <c r="C98" s="124" t="s">
        <v>174</v>
      </c>
      <c r="D98" s="124" t="s">
        <v>132</v>
      </c>
      <c r="E98" s="122"/>
      <c r="F98" s="123" t="s">
        <v>695</v>
      </c>
      <c r="G98" s="123" t="s">
        <v>696</v>
      </c>
      <c r="H98" s="122" t="s">
        <v>697</v>
      </c>
      <c r="I98" s="35"/>
      <c r="J98" s="213"/>
      <c r="K98" s="35" t="s">
        <v>622</v>
      </c>
      <c r="L98" s="35"/>
      <c r="M98" s="110" t="s">
        <v>152</v>
      </c>
      <c r="N98" s="110" t="s">
        <v>180</v>
      </c>
      <c r="O98" s="110" t="s">
        <v>656</v>
      </c>
      <c r="AA98" s="128">
        <f>IF(OR(J98="Fail",ISBLANK(J98)),INDEX('Issue Code Table'!C:C,MATCH(N:N,'Issue Code Table'!A:A,0)),IF(M98="Critical",6,IF(M98="Significant",5,IF(M98="Moderate",3,2))))</f>
        <v>5</v>
      </c>
    </row>
    <row r="99" spans="1:27" ht="150" customHeight="1" x14ac:dyDescent="0.25">
      <c r="A99" s="123" t="s">
        <v>698</v>
      </c>
      <c r="B99" s="122" t="s">
        <v>567</v>
      </c>
      <c r="C99" s="124" t="s">
        <v>568</v>
      </c>
      <c r="D99" s="124" t="s">
        <v>164</v>
      </c>
      <c r="E99" s="122"/>
      <c r="F99" s="123" t="s">
        <v>699</v>
      </c>
      <c r="G99" s="123" t="s">
        <v>700</v>
      </c>
      <c r="H99" s="122" t="s">
        <v>701</v>
      </c>
      <c r="I99" s="35"/>
      <c r="J99" s="213"/>
      <c r="K99" s="35" t="s">
        <v>622</v>
      </c>
      <c r="L99" s="35"/>
      <c r="M99" s="110" t="s">
        <v>169</v>
      </c>
      <c r="N99" s="108" t="s">
        <v>573</v>
      </c>
      <c r="O99" s="96" t="s">
        <v>574</v>
      </c>
      <c r="AA99" s="128">
        <f>IF(OR(J99="Fail",ISBLANK(J99)),INDEX('Issue Code Table'!C:C,MATCH(N:N,'Issue Code Table'!A:A,0)),IF(M99="Critical",6,IF(M99="Significant",5,IF(M99="Moderate",3,2))))</f>
        <v>6</v>
      </c>
    </row>
    <row r="100" spans="1:27" ht="237.5" x14ac:dyDescent="0.25">
      <c r="A100" s="123" t="s">
        <v>702</v>
      </c>
      <c r="B100" s="122" t="s">
        <v>703</v>
      </c>
      <c r="C100" s="124" t="s">
        <v>704</v>
      </c>
      <c r="D100" s="124" t="s">
        <v>132</v>
      </c>
      <c r="E100" s="122"/>
      <c r="F100" s="123" t="s">
        <v>705</v>
      </c>
      <c r="G100" s="123" t="s">
        <v>706</v>
      </c>
      <c r="H100" s="122" t="s">
        <v>707</v>
      </c>
      <c r="I100" s="35"/>
      <c r="J100" s="213"/>
      <c r="K100" s="35" t="s">
        <v>622</v>
      </c>
      <c r="L100" s="35"/>
      <c r="M100" s="110" t="s">
        <v>152</v>
      </c>
      <c r="N100" s="110" t="s">
        <v>708</v>
      </c>
      <c r="O100" s="110" t="s">
        <v>709</v>
      </c>
      <c r="AA100" s="128">
        <f>IF(OR(J100="Fail",ISBLANK(J100)),INDEX('Issue Code Table'!C:C,MATCH(N:N,'Issue Code Table'!A:A,0)),IF(M100="Critical",6,IF(M100="Significant",5,IF(M100="Moderate",3,2))))</f>
        <v>5</v>
      </c>
    </row>
    <row r="101" spans="1:27" ht="409.5" x14ac:dyDescent="0.25">
      <c r="A101" s="123" t="s">
        <v>710</v>
      </c>
      <c r="B101" s="123" t="s">
        <v>296</v>
      </c>
      <c r="C101" s="124" t="s">
        <v>297</v>
      </c>
      <c r="D101" s="124" t="s">
        <v>132</v>
      </c>
      <c r="E101" s="122"/>
      <c r="F101" s="123" t="s">
        <v>711</v>
      </c>
      <c r="G101" s="123" t="s">
        <v>712</v>
      </c>
      <c r="H101" s="122" t="s">
        <v>713</v>
      </c>
      <c r="I101" s="35"/>
      <c r="J101" s="213"/>
      <c r="K101" s="35" t="s">
        <v>622</v>
      </c>
      <c r="L101" s="35"/>
      <c r="M101" s="110" t="s">
        <v>152</v>
      </c>
      <c r="N101" s="108" t="s">
        <v>336</v>
      </c>
      <c r="O101" s="96" t="s">
        <v>337</v>
      </c>
      <c r="AA101" s="128">
        <f>IF(OR(J101="Fail",ISBLANK(J101)),INDEX('Issue Code Table'!C:C,MATCH(N:N,'Issue Code Table'!A:A,0)),IF(M101="Critical",6,IF(M101="Significant",5,IF(M101="Moderate",3,2))))</f>
        <v>6</v>
      </c>
    </row>
    <row r="102" spans="1:27" ht="325" x14ac:dyDescent="0.25">
      <c r="A102" s="123" t="s">
        <v>714</v>
      </c>
      <c r="B102" s="123" t="s">
        <v>296</v>
      </c>
      <c r="C102" s="124" t="s">
        <v>297</v>
      </c>
      <c r="D102" s="124" t="s">
        <v>132</v>
      </c>
      <c r="E102" s="122"/>
      <c r="F102" s="123" t="s">
        <v>715</v>
      </c>
      <c r="G102" s="123" t="s">
        <v>716</v>
      </c>
      <c r="H102" s="122" t="s">
        <v>717</v>
      </c>
      <c r="I102" s="35"/>
      <c r="J102" s="213"/>
      <c r="K102" s="35" t="s">
        <v>622</v>
      </c>
      <c r="L102" s="35"/>
      <c r="M102" s="110" t="s">
        <v>152</v>
      </c>
      <c r="N102" s="108" t="s">
        <v>293</v>
      </c>
      <c r="O102" s="96" t="s">
        <v>294</v>
      </c>
      <c r="AA102" s="128">
        <f>IF(OR(J102="Fail",ISBLANK(J102)),INDEX('Issue Code Table'!C:C,MATCH(N:N,'Issue Code Table'!A:A,0)),IF(M102="Critical",6,IF(M102="Significant",5,IF(M102="Moderate",3,2))))</f>
        <v>4</v>
      </c>
    </row>
    <row r="103" spans="1:27" ht="362.5" x14ac:dyDescent="0.25">
      <c r="A103" s="123" t="s">
        <v>718</v>
      </c>
      <c r="B103" s="123" t="s">
        <v>279</v>
      </c>
      <c r="C103" s="124" t="s">
        <v>280</v>
      </c>
      <c r="D103" s="124" t="s">
        <v>132</v>
      </c>
      <c r="E103" s="122"/>
      <c r="F103" s="123" t="s">
        <v>719</v>
      </c>
      <c r="G103" s="123" t="s">
        <v>720</v>
      </c>
      <c r="H103" s="122" t="s">
        <v>721</v>
      </c>
      <c r="I103" s="35"/>
      <c r="J103" s="213"/>
      <c r="K103" s="35" t="s">
        <v>622</v>
      </c>
      <c r="L103" s="35"/>
      <c r="M103" s="110" t="s">
        <v>152</v>
      </c>
      <c r="N103" s="108" t="s">
        <v>293</v>
      </c>
      <c r="O103" s="96" t="s">
        <v>294</v>
      </c>
      <c r="AA103" s="128">
        <f>IF(OR(J103="Fail",ISBLANK(J103)),INDEX('Issue Code Table'!C:C,MATCH(N:N,'Issue Code Table'!A:A,0)),IF(M103="Critical",6,IF(M103="Significant",5,IF(M103="Moderate",3,2))))</f>
        <v>4</v>
      </c>
    </row>
    <row r="104" spans="1:27" x14ac:dyDescent="0.25">
      <c r="A104" s="111"/>
      <c r="B104" s="111"/>
      <c r="C104" s="111"/>
      <c r="D104" s="111"/>
      <c r="E104" s="111"/>
      <c r="F104" s="111"/>
      <c r="G104" s="111"/>
      <c r="H104" s="111"/>
      <c r="I104" s="111"/>
      <c r="J104" s="111"/>
      <c r="K104" s="111"/>
      <c r="L104" s="111"/>
      <c r="M104" s="111"/>
      <c r="N104" s="111"/>
      <c r="O104" s="111"/>
      <c r="AA104" s="111"/>
    </row>
    <row r="105" spans="1:27" ht="24.75" customHeight="1" x14ac:dyDescent="0.25">
      <c r="A105" s="111"/>
      <c r="B105" s="111"/>
      <c r="C105" s="111"/>
      <c r="D105" s="111"/>
      <c r="E105" s="111"/>
      <c r="F105" s="111"/>
      <c r="G105" s="111"/>
      <c r="H105" s="111"/>
      <c r="I105" s="111"/>
      <c r="J105" s="111"/>
      <c r="K105" s="111"/>
      <c r="L105" s="111"/>
      <c r="M105" s="111"/>
      <c r="N105" s="111"/>
      <c r="O105" s="111"/>
      <c r="AA105" s="111"/>
    </row>
    <row r="106" spans="1:27" ht="7.5" customHeight="1" x14ac:dyDescent="0.25"/>
    <row r="107" spans="1:27" hidden="1" x14ac:dyDescent="0.25"/>
    <row r="108" spans="1:27" hidden="1" x14ac:dyDescent="0.25"/>
    <row r="109" spans="1:27" hidden="1" x14ac:dyDescent="0.25">
      <c r="H109" t="s">
        <v>722</v>
      </c>
    </row>
    <row r="110" spans="1:27" hidden="1" x14ac:dyDescent="0.25">
      <c r="G110" t="s">
        <v>58</v>
      </c>
      <c r="H110" t="s">
        <v>137</v>
      </c>
    </row>
    <row r="111" spans="1:27" hidden="1" x14ac:dyDescent="0.25">
      <c r="G111" t="s">
        <v>59</v>
      </c>
      <c r="H111" t="s">
        <v>169</v>
      </c>
    </row>
    <row r="112" spans="1:27" hidden="1" x14ac:dyDescent="0.25">
      <c r="G112" t="s">
        <v>47</v>
      </c>
      <c r="H112" t="s">
        <v>152</v>
      </c>
    </row>
    <row r="113" spans="7:8" hidden="1" x14ac:dyDescent="0.25">
      <c r="G113" t="s">
        <v>723</v>
      </c>
      <c r="H113" t="s">
        <v>270</v>
      </c>
    </row>
    <row r="114" spans="7:8" hidden="1" x14ac:dyDescent="0.25"/>
    <row r="115" spans="7:8" hidden="1" x14ac:dyDescent="0.25"/>
    <row r="116" spans="7:8" hidden="1" x14ac:dyDescent="0.25"/>
    <row r="117" spans="7:8" hidden="1" x14ac:dyDescent="0.25"/>
  </sheetData>
  <protectedRanges>
    <protectedRange password="E1A2" sqref="AA3:AA103" name="Range1_1_1_1"/>
    <protectedRange password="E1A2" sqref="N2:O2" name="Range1_5_1_1"/>
    <protectedRange password="E1A2" sqref="AA2" name="Range1_1_2"/>
    <protectedRange password="E1A2" sqref="N22:O22 N66:O66 N4:O20 N27:O43" name="Range1_1_7"/>
    <protectedRange password="E1A2" sqref="O3" name="Range1_2_3"/>
    <protectedRange password="E1A2" sqref="N97:O97" name="Range1_1_1_4"/>
    <protectedRange password="E1A2" sqref="N101:O101" name="Range1_1_3_2"/>
    <protectedRange password="E1A2" sqref="N102:O102" name="Range1_1_4_2"/>
    <protectedRange password="E1A2" sqref="N103:O103" name="Range1_1_5_2"/>
  </protectedRanges>
  <autoFilter ref="A2:AA103" xr:uid="{00000000-0001-0000-0300-000000000000}"/>
  <phoneticPr fontId="2" type="noConversion"/>
  <conditionalFormatting sqref="K58 J3:J103">
    <cfRule type="cellIs" dxfId="18" priority="29" stopIfTrue="1" operator="equal">
      <formula>"Pass"</formula>
    </cfRule>
    <cfRule type="cellIs" dxfId="17" priority="30" stopIfTrue="1" operator="equal">
      <formula>"Fail"</formula>
    </cfRule>
    <cfRule type="cellIs" dxfId="16" priority="31" stopIfTrue="1" operator="equal">
      <formula>"Info"</formula>
    </cfRule>
  </conditionalFormatting>
  <conditionalFormatting sqref="K46">
    <cfRule type="cellIs" dxfId="15" priority="26" stopIfTrue="1" operator="equal">
      <formula>"Pass"</formula>
    </cfRule>
    <cfRule type="cellIs" dxfId="14" priority="27" stopIfTrue="1" operator="equal">
      <formula>"Fail"</formula>
    </cfRule>
    <cfRule type="cellIs" dxfId="13" priority="28" stopIfTrue="1" operator="equal">
      <formula>"Info"</formula>
    </cfRule>
  </conditionalFormatting>
  <conditionalFormatting sqref="K45">
    <cfRule type="cellIs" dxfId="12" priority="23" stopIfTrue="1" operator="equal">
      <formula>"Pass"</formula>
    </cfRule>
    <cfRule type="cellIs" dxfId="11" priority="24" stopIfTrue="1" operator="equal">
      <formula>"Fail"</formula>
    </cfRule>
    <cfRule type="cellIs" dxfId="10" priority="25" stopIfTrue="1" operator="equal">
      <formula>"Info"</formula>
    </cfRule>
  </conditionalFormatting>
  <conditionalFormatting sqref="K43">
    <cfRule type="cellIs" dxfId="9" priority="20" stopIfTrue="1" operator="equal">
      <formula>"Pass"</formula>
    </cfRule>
    <cfRule type="cellIs" dxfId="8" priority="21" stopIfTrue="1" operator="equal">
      <formula>"Fail"</formula>
    </cfRule>
    <cfRule type="cellIs" dxfId="7" priority="22" stopIfTrue="1" operator="equal">
      <formula>"Info"</formula>
    </cfRule>
  </conditionalFormatting>
  <conditionalFormatting sqref="K5:L5">
    <cfRule type="cellIs" dxfId="6" priority="17" stopIfTrue="1" operator="equal">
      <formula>"Pass"</formula>
    </cfRule>
    <cfRule type="cellIs" dxfId="5" priority="18" stopIfTrue="1" operator="equal">
      <formula>"Fail"</formula>
    </cfRule>
    <cfRule type="cellIs" dxfId="4" priority="19" stopIfTrue="1" operator="equal">
      <formula>"Info"</formula>
    </cfRule>
  </conditionalFormatting>
  <conditionalFormatting sqref="K40">
    <cfRule type="cellIs" dxfId="3" priority="14" stopIfTrue="1" operator="equal">
      <formula>"Pass"</formula>
    </cfRule>
    <cfRule type="cellIs" dxfId="2" priority="15" stopIfTrue="1" operator="equal">
      <formula>"Fail"</formula>
    </cfRule>
    <cfRule type="cellIs" dxfId="1" priority="16" stopIfTrue="1" operator="equal">
      <formula>"Info"</formula>
    </cfRule>
  </conditionalFormatting>
  <conditionalFormatting sqref="N3:N103">
    <cfRule type="expression" dxfId="0" priority="32" stopIfTrue="1">
      <formula>ISERROR(AA3)</formula>
    </cfRule>
  </conditionalFormatting>
  <dataValidations count="4">
    <dataValidation type="list" allowBlank="1" showInputMessage="1" showErrorMessage="1" sqref="E46" xr:uid="{00000000-0002-0000-0300-000000000000}">
      <formula1>$I$83:$I$84</formula1>
    </dataValidation>
    <dataValidation type="list" allowBlank="1" showInputMessage="1" showErrorMessage="1" sqref="E5" xr:uid="{00000000-0002-0000-0300-000004000000}">
      <formula1>#REF!</formula1>
    </dataValidation>
    <dataValidation type="list" allowBlank="1" showInputMessage="1" showErrorMessage="1" sqref="M3:M103" xr:uid="{00000000-0002-0000-0300-000001000000}">
      <formula1>$H$110:$H$113</formula1>
    </dataValidation>
    <dataValidation type="list" allowBlank="1" showInputMessage="1" showErrorMessage="1" sqref="J3:J103" xr:uid="{00000000-0002-0000-0300-000005000000}">
      <formula1>$G$110:$G$113</formula1>
    </dataValidation>
  </dataValidations>
  <printOptions horizontalCentered="1"/>
  <pageMargins left="0.25" right="0.25" top="0.5" bottom="0.5" header="0.25" footer="0.25"/>
  <pageSetup scale="62"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7"/>
  <sheetViews>
    <sheetView showGridLines="0" zoomScale="80" zoomScaleNormal="80" workbookViewId="0">
      <pane ySplit="1" topLeftCell="A18" activePane="bottomLeft" state="frozen"/>
      <selection pane="bottomLeft" activeCell="B28" sqref="B28"/>
    </sheetView>
  </sheetViews>
  <sheetFormatPr defaultRowHeight="12.5" x14ac:dyDescent="0.25"/>
  <cols>
    <col min="2" max="2" width="13.26953125" customWidth="1"/>
    <col min="3" max="3" width="86.26953125" customWidth="1"/>
    <col min="4" max="4" width="55" customWidth="1"/>
  </cols>
  <sheetData>
    <row r="1" spans="1:4" ht="13" x14ac:dyDescent="0.3">
      <c r="A1" s="165" t="s">
        <v>724</v>
      </c>
      <c r="B1" s="166"/>
      <c r="C1" s="166"/>
      <c r="D1" s="166"/>
    </row>
    <row r="2" spans="1:4" ht="12.75" customHeight="1" x14ac:dyDescent="0.25">
      <c r="A2" s="226" t="s">
        <v>725</v>
      </c>
      <c r="B2" s="226" t="s">
        <v>726</v>
      </c>
      <c r="C2" s="226" t="s">
        <v>727</v>
      </c>
      <c r="D2" s="226" t="s">
        <v>728</v>
      </c>
    </row>
    <row r="3" spans="1:4" x14ac:dyDescent="0.25">
      <c r="A3" s="227">
        <v>0.1</v>
      </c>
      <c r="B3" s="228">
        <v>39437</v>
      </c>
      <c r="C3" s="229" t="s">
        <v>729</v>
      </c>
      <c r="D3" s="230" t="s">
        <v>730</v>
      </c>
    </row>
    <row r="4" spans="1:4" x14ac:dyDescent="0.25">
      <c r="A4" s="227">
        <v>0.2</v>
      </c>
      <c r="B4" s="228">
        <v>39554</v>
      </c>
      <c r="C4" s="229" t="s">
        <v>731</v>
      </c>
      <c r="D4" s="230" t="s">
        <v>730</v>
      </c>
    </row>
    <row r="5" spans="1:4" ht="25.5" customHeight="1" x14ac:dyDescent="0.25">
      <c r="A5" s="227">
        <v>0.3</v>
      </c>
      <c r="B5" s="228">
        <v>39730</v>
      </c>
      <c r="C5" s="231" t="s">
        <v>732</v>
      </c>
      <c r="D5" s="230" t="s">
        <v>730</v>
      </c>
    </row>
    <row r="6" spans="1:4" ht="45.75" customHeight="1" x14ac:dyDescent="0.25">
      <c r="A6" s="232">
        <v>0.4</v>
      </c>
      <c r="B6" s="228">
        <v>39828</v>
      </c>
      <c r="C6" s="231" t="s">
        <v>733</v>
      </c>
      <c r="D6" s="230" t="s">
        <v>730</v>
      </c>
    </row>
    <row r="7" spans="1:4" ht="30" customHeight="1" x14ac:dyDescent="0.25">
      <c r="A7" s="227">
        <v>0.5</v>
      </c>
      <c r="B7" s="228">
        <v>40128</v>
      </c>
      <c r="C7" s="231" t="s">
        <v>734</v>
      </c>
      <c r="D7" s="230" t="s">
        <v>730</v>
      </c>
    </row>
    <row r="8" spans="1:4" ht="25" x14ac:dyDescent="0.25">
      <c r="A8" s="227">
        <v>0.6</v>
      </c>
      <c r="B8" s="233">
        <v>40389</v>
      </c>
      <c r="C8" s="231" t="s">
        <v>735</v>
      </c>
      <c r="D8" s="230" t="s">
        <v>730</v>
      </c>
    </row>
    <row r="9" spans="1:4" x14ac:dyDescent="0.25">
      <c r="A9" s="227">
        <v>1</v>
      </c>
      <c r="B9" s="233">
        <v>40437</v>
      </c>
      <c r="C9" s="229" t="s">
        <v>736</v>
      </c>
      <c r="D9" s="230" t="s">
        <v>730</v>
      </c>
    </row>
    <row r="10" spans="1:4" x14ac:dyDescent="0.25">
      <c r="A10" s="227">
        <v>1.1000000000000001</v>
      </c>
      <c r="B10" s="233">
        <v>41183</v>
      </c>
      <c r="C10" s="229" t="s">
        <v>737</v>
      </c>
      <c r="D10" s="230" t="s">
        <v>730</v>
      </c>
    </row>
    <row r="11" spans="1:4" ht="25" x14ac:dyDescent="0.25">
      <c r="A11" s="234">
        <v>1.2</v>
      </c>
      <c r="B11" s="235">
        <v>41317</v>
      </c>
      <c r="C11" s="236" t="s">
        <v>738</v>
      </c>
      <c r="D11" s="230" t="s">
        <v>730</v>
      </c>
    </row>
    <row r="12" spans="1:4" x14ac:dyDescent="0.25">
      <c r="A12" s="234">
        <v>1.3</v>
      </c>
      <c r="B12" s="237">
        <v>41543</v>
      </c>
      <c r="C12" s="238" t="s">
        <v>739</v>
      </c>
      <c r="D12" s="230" t="s">
        <v>730</v>
      </c>
    </row>
    <row r="13" spans="1:4" x14ac:dyDescent="0.25">
      <c r="A13" s="234">
        <v>1.4</v>
      </c>
      <c r="B13" s="239">
        <v>41740</v>
      </c>
      <c r="C13" s="240" t="s">
        <v>740</v>
      </c>
      <c r="D13" s="240" t="s">
        <v>730</v>
      </c>
    </row>
    <row r="14" spans="1:4" ht="25" x14ac:dyDescent="0.25">
      <c r="A14" s="234">
        <v>1.5</v>
      </c>
      <c r="B14" s="239">
        <v>41815</v>
      </c>
      <c r="C14" s="236" t="s">
        <v>741</v>
      </c>
      <c r="D14" s="240" t="s">
        <v>730</v>
      </c>
    </row>
    <row r="15" spans="1:4" ht="25" x14ac:dyDescent="0.25">
      <c r="A15" s="241">
        <v>1.6</v>
      </c>
      <c r="B15" s="242">
        <v>42041</v>
      </c>
      <c r="C15" s="243" t="s">
        <v>742</v>
      </c>
      <c r="D15" s="244" t="s">
        <v>730</v>
      </c>
    </row>
    <row r="16" spans="1:4" ht="25" x14ac:dyDescent="0.25">
      <c r="A16" s="76">
        <v>2</v>
      </c>
      <c r="B16" s="77">
        <v>42454</v>
      </c>
      <c r="C16" s="89" t="s">
        <v>743</v>
      </c>
      <c r="D16" s="78" t="s">
        <v>730</v>
      </c>
    </row>
    <row r="17" spans="1:4" x14ac:dyDescent="0.25">
      <c r="A17" s="97">
        <v>2.1</v>
      </c>
      <c r="B17" s="98">
        <v>42735</v>
      </c>
      <c r="C17" s="99" t="s">
        <v>744</v>
      </c>
      <c r="D17" s="99" t="s">
        <v>730</v>
      </c>
    </row>
    <row r="18" spans="1:4" ht="18" customHeight="1" x14ac:dyDescent="0.25">
      <c r="A18" s="97">
        <v>2.1</v>
      </c>
      <c r="B18" s="98">
        <v>42766</v>
      </c>
      <c r="C18" s="99" t="s">
        <v>745</v>
      </c>
      <c r="D18" s="99" t="s">
        <v>730</v>
      </c>
    </row>
    <row r="19" spans="1:4" ht="18" customHeight="1" x14ac:dyDescent="0.25">
      <c r="A19" s="97">
        <v>2.1</v>
      </c>
      <c r="B19" s="98">
        <v>43131</v>
      </c>
      <c r="C19" s="99" t="s">
        <v>746</v>
      </c>
      <c r="D19" s="99" t="s">
        <v>730</v>
      </c>
    </row>
    <row r="20" spans="1:4" ht="18" customHeight="1" x14ac:dyDescent="0.25">
      <c r="A20" s="97">
        <v>2.1</v>
      </c>
      <c r="B20" s="98">
        <v>43373</v>
      </c>
      <c r="C20" s="99" t="s">
        <v>747</v>
      </c>
      <c r="D20" s="99" t="s">
        <v>730</v>
      </c>
    </row>
    <row r="21" spans="1:4" ht="18" customHeight="1" x14ac:dyDescent="0.25">
      <c r="A21" s="102">
        <v>2.1</v>
      </c>
      <c r="B21" s="103">
        <v>43555</v>
      </c>
      <c r="C21" s="99" t="s">
        <v>748</v>
      </c>
      <c r="D21" s="104" t="s">
        <v>730</v>
      </c>
    </row>
    <row r="22" spans="1:4" x14ac:dyDescent="0.25">
      <c r="A22" s="102">
        <v>2.1</v>
      </c>
      <c r="B22" s="103">
        <v>43738</v>
      </c>
      <c r="C22" s="99" t="s">
        <v>747</v>
      </c>
      <c r="D22" s="104" t="s">
        <v>730</v>
      </c>
    </row>
    <row r="23" spans="1:4" ht="18" customHeight="1" x14ac:dyDescent="0.25">
      <c r="A23" s="102">
        <v>2.2000000000000002</v>
      </c>
      <c r="B23" s="103">
        <v>43921</v>
      </c>
      <c r="C23" s="99" t="s">
        <v>748</v>
      </c>
      <c r="D23" s="104" t="s">
        <v>730</v>
      </c>
    </row>
    <row r="24" spans="1:4" ht="18" customHeight="1" x14ac:dyDescent="0.25">
      <c r="A24" s="102">
        <v>3</v>
      </c>
      <c r="B24" s="103">
        <v>44104</v>
      </c>
      <c r="C24" s="99" t="s">
        <v>749</v>
      </c>
      <c r="D24" s="104" t="s">
        <v>730</v>
      </c>
    </row>
    <row r="25" spans="1:4" ht="18" customHeight="1" x14ac:dyDescent="0.25">
      <c r="A25" s="102">
        <v>3.1</v>
      </c>
      <c r="B25" s="103">
        <v>44469</v>
      </c>
      <c r="C25" s="99" t="s">
        <v>750</v>
      </c>
      <c r="D25" s="104" t="s">
        <v>730</v>
      </c>
    </row>
    <row r="26" spans="1:4" ht="18" customHeight="1" x14ac:dyDescent="0.25">
      <c r="A26" s="102">
        <v>3.2</v>
      </c>
      <c r="B26" s="103">
        <v>44469</v>
      </c>
      <c r="C26" s="99" t="s">
        <v>747</v>
      </c>
      <c r="D26" s="104" t="s">
        <v>730</v>
      </c>
    </row>
    <row r="27" spans="1:4" ht="18" customHeight="1" x14ac:dyDescent="0.25">
      <c r="A27" s="102">
        <v>3.3</v>
      </c>
      <c r="B27" s="103">
        <v>44834</v>
      </c>
      <c r="C27" s="138" t="s">
        <v>751</v>
      </c>
      <c r="D27" s="139" t="s">
        <v>730</v>
      </c>
    </row>
    <row r="28" spans="1:4" ht="14.25" customHeight="1" x14ac:dyDescent="0.25">
      <c r="A28" s="102">
        <v>3.4</v>
      </c>
      <c r="B28" s="103">
        <v>45174</v>
      </c>
      <c r="C28" s="99" t="s">
        <v>752</v>
      </c>
      <c r="D28" s="104" t="s">
        <v>730</v>
      </c>
    </row>
    <row r="29" spans="1:4" ht="14.25" customHeight="1" x14ac:dyDescent="0.25">
      <c r="A29" s="102">
        <v>3.5</v>
      </c>
      <c r="B29" s="98">
        <v>45199</v>
      </c>
      <c r="C29" s="99" t="s">
        <v>751</v>
      </c>
      <c r="D29" s="99" t="s">
        <v>730</v>
      </c>
    </row>
    <row r="30" spans="1:4" ht="14.25" customHeight="1" x14ac:dyDescent="0.25">
      <c r="A30" s="102"/>
      <c r="B30" s="103"/>
      <c r="C30" s="99"/>
      <c r="D30" s="104"/>
    </row>
    <row r="31" spans="1:4" ht="14.25" customHeight="1" x14ac:dyDescent="0.25">
      <c r="A31" s="102"/>
      <c r="B31" s="103"/>
      <c r="C31" s="99"/>
      <c r="D31" s="104"/>
    </row>
    <row r="32" spans="1:4" ht="14.25" customHeight="1" x14ac:dyDescent="0.25">
      <c r="A32" s="102"/>
      <c r="B32" s="103"/>
      <c r="C32" s="99"/>
      <c r="D32" s="104"/>
    </row>
    <row r="33" spans="1:4" ht="14.25" customHeight="1" x14ac:dyDescent="0.25">
      <c r="A33" s="102"/>
      <c r="B33" s="103"/>
      <c r="C33" s="99"/>
      <c r="D33" s="104"/>
    </row>
    <row r="34" spans="1:4" ht="14.25" customHeight="1" x14ac:dyDescent="0.25">
      <c r="A34" s="102"/>
      <c r="B34" s="103"/>
      <c r="C34" s="99"/>
      <c r="D34" s="104"/>
    </row>
    <row r="35" spans="1:4" ht="14.25" customHeight="1" x14ac:dyDescent="0.25">
      <c r="A35" s="102"/>
      <c r="B35" s="103"/>
      <c r="C35" s="99"/>
      <c r="D35" s="104"/>
    </row>
    <row r="36" spans="1:4" ht="14.25" customHeight="1" x14ac:dyDescent="0.25">
      <c r="A36" s="102"/>
      <c r="B36" s="103"/>
      <c r="C36" s="99"/>
      <c r="D36" s="104"/>
    </row>
    <row r="37" spans="1:4" ht="14.25" customHeight="1" x14ac:dyDescent="0.25">
      <c r="A37" s="102"/>
      <c r="B37" s="103"/>
      <c r="C37" s="99"/>
      <c r="D37" s="104"/>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A869-DCCD-4F64-88C2-E7A602902841}">
  <sheetPr>
    <pageSetUpPr fitToPage="1"/>
  </sheetPr>
  <dimension ref="A1:D8"/>
  <sheetViews>
    <sheetView showGridLines="0" zoomScale="80" zoomScaleNormal="80" workbookViewId="0">
      <pane ySplit="1" topLeftCell="A3" activePane="bottomLeft" state="frozen"/>
      <selection pane="bottomLeft" activeCell="C7" sqref="C7"/>
    </sheetView>
  </sheetViews>
  <sheetFormatPr defaultColWidth="9.1796875" defaultRowHeight="12.5" x14ac:dyDescent="0.25"/>
  <cols>
    <col min="1" max="1" width="8.81640625" style="137" customWidth="1"/>
    <col min="2" max="2" width="18.54296875" style="137" customWidth="1"/>
    <col min="3" max="3" width="103.453125" style="137" customWidth="1"/>
    <col min="4" max="4" width="22.453125" style="137" customWidth="1"/>
    <col min="5" max="16384" width="9.1796875" style="137"/>
  </cols>
  <sheetData>
    <row r="1" spans="1:4" ht="13" x14ac:dyDescent="0.3">
      <c r="A1" s="245" t="s">
        <v>724</v>
      </c>
      <c r="B1" s="246"/>
      <c r="C1" s="246"/>
      <c r="D1" s="246"/>
    </row>
    <row r="2" spans="1:4" ht="12.65" customHeight="1" x14ac:dyDescent="0.25">
      <c r="A2" s="247" t="s">
        <v>725</v>
      </c>
      <c r="B2" s="247" t="s">
        <v>753</v>
      </c>
      <c r="C2" s="247" t="s">
        <v>727</v>
      </c>
      <c r="D2" s="247" t="s">
        <v>754</v>
      </c>
    </row>
    <row r="3" spans="1:4" ht="54.65" customHeight="1" x14ac:dyDescent="0.25">
      <c r="A3" s="102">
        <v>3.3</v>
      </c>
      <c r="B3" s="228" t="s">
        <v>432</v>
      </c>
      <c r="C3" s="248" t="s">
        <v>755</v>
      </c>
      <c r="D3" s="233">
        <v>44834</v>
      </c>
    </row>
    <row r="4" spans="1:4" x14ac:dyDescent="0.25">
      <c r="A4" s="140">
        <v>3.3</v>
      </c>
      <c r="B4" s="249" t="s">
        <v>652</v>
      </c>
      <c r="C4" s="248" t="s">
        <v>755</v>
      </c>
      <c r="D4" s="250">
        <v>44834</v>
      </c>
    </row>
    <row r="5" spans="1:4" x14ac:dyDescent="0.25">
      <c r="A5" s="102">
        <v>3.5</v>
      </c>
      <c r="B5" s="228" t="s">
        <v>392</v>
      </c>
      <c r="C5" s="248" t="s">
        <v>756</v>
      </c>
      <c r="D5" s="233">
        <v>45199</v>
      </c>
    </row>
    <row r="6" spans="1:4" x14ac:dyDescent="0.25">
      <c r="A6" s="140">
        <v>3.5</v>
      </c>
      <c r="B6" s="249" t="s">
        <v>461</v>
      </c>
      <c r="C6" s="248" t="s">
        <v>757</v>
      </c>
      <c r="D6" s="250">
        <v>45199</v>
      </c>
    </row>
    <row r="7" spans="1:4" x14ac:dyDescent="0.25">
      <c r="A7" s="140">
        <v>3.5</v>
      </c>
      <c r="B7" s="249" t="s">
        <v>516</v>
      </c>
      <c r="C7" s="248" t="s">
        <v>758</v>
      </c>
      <c r="D7" s="250">
        <v>45199</v>
      </c>
    </row>
    <row r="8" spans="1:4" x14ac:dyDescent="0.25">
      <c r="A8" s="140">
        <v>3.5</v>
      </c>
      <c r="B8" s="249" t="s">
        <v>516</v>
      </c>
      <c r="C8" s="248" t="s">
        <v>758</v>
      </c>
      <c r="D8" s="250">
        <v>45199</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zoomScale="80" zoomScaleNormal="80" workbookViewId="0">
      <pane ySplit="1" topLeftCell="A2" activePane="bottomLeft" state="frozen"/>
      <selection pane="bottomLeft" sqref="A1:D1048576"/>
    </sheetView>
  </sheetViews>
  <sheetFormatPr defaultColWidth="9.26953125" defaultRowHeight="12.5" x14ac:dyDescent="0.25"/>
  <cols>
    <col min="1" max="1" width="10.54296875" customWidth="1"/>
    <col min="2" max="2" width="69.54296875" customWidth="1"/>
    <col min="4" max="4" width="38" customWidth="1"/>
    <col min="5" max="21" width="9.26953125" style="100"/>
    <col min="22" max="16384" width="9.26953125" style="101"/>
  </cols>
  <sheetData>
    <row r="1" spans="1:4" ht="14.5" x14ac:dyDescent="0.35">
      <c r="A1" s="105" t="s">
        <v>126</v>
      </c>
      <c r="B1" s="105" t="s">
        <v>759</v>
      </c>
      <c r="C1" s="105" t="s">
        <v>60</v>
      </c>
      <c r="D1" s="2">
        <v>45199</v>
      </c>
    </row>
    <row r="2" spans="1:4" ht="15.5" x14ac:dyDescent="0.35">
      <c r="A2" s="106" t="s">
        <v>760</v>
      </c>
      <c r="B2" s="106" t="s">
        <v>761</v>
      </c>
      <c r="C2" s="107">
        <v>6</v>
      </c>
    </row>
    <row r="3" spans="1:4" ht="15.5" x14ac:dyDescent="0.35">
      <c r="A3" s="106" t="s">
        <v>153</v>
      </c>
      <c r="B3" s="106" t="s">
        <v>762</v>
      </c>
      <c r="C3" s="107">
        <v>4</v>
      </c>
    </row>
    <row r="4" spans="1:4" ht="15.5" x14ac:dyDescent="0.35">
      <c r="A4" s="106" t="s">
        <v>763</v>
      </c>
      <c r="B4" s="106" t="s">
        <v>764</v>
      </c>
      <c r="C4" s="107">
        <v>1</v>
      </c>
    </row>
    <row r="5" spans="1:4" ht="15.5" x14ac:dyDescent="0.35">
      <c r="A5" s="106" t="s">
        <v>271</v>
      </c>
      <c r="B5" s="106" t="s">
        <v>765</v>
      </c>
      <c r="C5" s="107">
        <v>2</v>
      </c>
    </row>
    <row r="6" spans="1:4" ht="15.5" x14ac:dyDescent="0.35">
      <c r="A6" s="106" t="s">
        <v>766</v>
      </c>
      <c r="B6" s="106" t="s">
        <v>767</v>
      </c>
      <c r="C6" s="107">
        <v>2</v>
      </c>
    </row>
    <row r="7" spans="1:4" ht="15.5" x14ac:dyDescent="0.35">
      <c r="A7" s="106" t="s">
        <v>768</v>
      </c>
      <c r="B7" s="106" t="s">
        <v>769</v>
      </c>
      <c r="C7" s="107">
        <v>4</v>
      </c>
    </row>
    <row r="8" spans="1:4" ht="15.5" x14ac:dyDescent="0.35">
      <c r="A8" s="106" t="s">
        <v>770</v>
      </c>
      <c r="B8" s="106" t="s">
        <v>771</v>
      </c>
      <c r="C8" s="107">
        <v>2</v>
      </c>
    </row>
    <row r="9" spans="1:4" ht="15.5" x14ac:dyDescent="0.35">
      <c r="A9" s="106" t="s">
        <v>772</v>
      </c>
      <c r="B9" s="106" t="s">
        <v>773</v>
      </c>
      <c r="C9" s="107">
        <v>5</v>
      </c>
    </row>
    <row r="10" spans="1:4" ht="15.5" x14ac:dyDescent="0.35">
      <c r="A10" s="106" t="s">
        <v>774</v>
      </c>
      <c r="B10" s="106" t="s">
        <v>775</v>
      </c>
      <c r="C10" s="107">
        <v>5</v>
      </c>
    </row>
    <row r="11" spans="1:4" ht="15.5" x14ac:dyDescent="0.35">
      <c r="A11" s="106" t="s">
        <v>499</v>
      </c>
      <c r="B11" s="106" t="s">
        <v>776</v>
      </c>
      <c r="C11" s="107">
        <v>5</v>
      </c>
    </row>
    <row r="12" spans="1:4" ht="15.5" x14ac:dyDescent="0.35">
      <c r="A12" s="106" t="s">
        <v>777</v>
      </c>
      <c r="B12" s="106" t="s">
        <v>778</v>
      </c>
      <c r="C12" s="107">
        <v>2</v>
      </c>
    </row>
    <row r="13" spans="1:4" ht="15.5" x14ac:dyDescent="0.35">
      <c r="A13" s="106" t="s">
        <v>192</v>
      </c>
      <c r="B13" s="106" t="s">
        <v>779</v>
      </c>
      <c r="C13" s="107">
        <v>5</v>
      </c>
    </row>
    <row r="14" spans="1:4" ht="15.5" x14ac:dyDescent="0.35">
      <c r="A14" s="106" t="s">
        <v>780</v>
      </c>
      <c r="B14" s="106" t="s">
        <v>781</v>
      </c>
      <c r="C14" s="107">
        <v>4</v>
      </c>
    </row>
    <row r="15" spans="1:4" ht="15.5" x14ac:dyDescent="0.35">
      <c r="A15" s="106" t="s">
        <v>293</v>
      </c>
      <c r="B15" s="106" t="s">
        <v>782</v>
      </c>
      <c r="C15" s="107">
        <v>4</v>
      </c>
    </row>
    <row r="16" spans="1:4" ht="15.5" x14ac:dyDescent="0.35">
      <c r="A16" s="106" t="s">
        <v>783</v>
      </c>
      <c r="B16" s="106" t="s">
        <v>784</v>
      </c>
      <c r="C16" s="107">
        <v>1</v>
      </c>
    </row>
    <row r="17" spans="1:3" ht="15.5" x14ac:dyDescent="0.35">
      <c r="A17" s="106" t="s">
        <v>363</v>
      </c>
      <c r="B17" s="106" t="s">
        <v>785</v>
      </c>
      <c r="C17" s="107">
        <v>5</v>
      </c>
    </row>
    <row r="18" spans="1:3" ht="15.5" x14ac:dyDescent="0.35">
      <c r="A18" s="106" t="s">
        <v>786</v>
      </c>
      <c r="B18" s="106" t="s">
        <v>787</v>
      </c>
      <c r="C18" s="107">
        <v>8</v>
      </c>
    </row>
    <row r="19" spans="1:3" ht="15.5" x14ac:dyDescent="0.35">
      <c r="A19" s="106" t="s">
        <v>788</v>
      </c>
      <c r="B19" s="106" t="s">
        <v>789</v>
      </c>
      <c r="C19" s="107">
        <v>1</v>
      </c>
    </row>
    <row r="20" spans="1:3" ht="15.5" x14ac:dyDescent="0.35">
      <c r="A20" s="106" t="s">
        <v>790</v>
      </c>
      <c r="B20" s="106" t="s">
        <v>791</v>
      </c>
      <c r="C20" s="107">
        <v>8</v>
      </c>
    </row>
    <row r="21" spans="1:3" ht="15.5" x14ac:dyDescent="0.35">
      <c r="A21" s="106" t="s">
        <v>792</v>
      </c>
      <c r="B21" s="106" t="s">
        <v>793</v>
      </c>
      <c r="C21" s="107">
        <v>6</v>
      </c>
    </row>
    <row r="22" spans="1:3" ht="15.5" x14ac:dyDescent="0.35">
      <c r="A22" s="106" t="s">
        <v>482</v>
      </c>
      <c r="B22" s="106" t="s">
        <v>794</v>
      </c>
      <c r="C22" s="107">
        <v>7</v>
      </c>
    </row>
    <row r="23" spans="1:3" ht="15.5" x14ac:dyDescent="0.35">
      <c r="A23" s="106" t="s">
        <v>795</v>
      </c>
      <c r="B23" s="106" t="s">
        <v>796</v>
      </c>
      <c r="C23" s="107">
        <v>7</v>
      </c>
    </row>
    <row r="24" spans="1:3" ht="15.5" x14ac:dyDescent="0.35">
      <c r="A24" s="106" t="s">
        <v>797</v>
      </c>
      <c r="B24" s="106" t="s">
        <v>798</v>
      </c>
      <c r="C24" s="107">
        <v>7</v>
      </c>
    </row>
    <row r="25" spans="1:3" ht="15.5" x14ac:dyDescent="0.35">
      <c r="A25" s="106" t="s">
        <v>799</v>
      </c>
      <c r="B25" s="106" t="s">
        <v>800</v>
      </c>
      <c r="C25" s="107">
        <v>5</v>
      </c>
    </row>
    <row r="26" spans="1:3" ht="15.5" x14ac:dyDescent="0.35">
      <c r="A26" s="106" t="s">
        <v>801</v>
      </c>
      <c r="B26" s="106" t="s">
        <v>802</v>
      </c>
      <c r="C26" s="107">
        <v>5</v>
      </c>
    </row>
    <row r="27" spans="1:3" ht="15.5" x14ac:dyDescent="0.35">
      <c r="A27" s="106" t="s">
        <v>803</v>
      </c>
      <c r="B27" s="106" t="s">
        <v>804</v>
      </c>
      <c r="C27" s="107">
        <v>5</v>
      </c>
    </row>
    <row r="28" spans="1:3" ht="15.5" x14ac:dyDescent="0.35">
      <c r="A28" s="106" t="s">
        <v>805</v>
      </c>
      <c r="B28" s="106" t="s">
        <v>806</v>
      </c>
      <c r="C28" s="107">
        <v>6</v>
      </c>
    </row>
    <row r="29" spans="1:3" ht="15.5" x14ac:dyDescent="0.35">
      <c r="A29" s="106" t="s">
        <v>161</v>
      </c>
      <c r="B29" s="106" t="s">
        <v>807</v>
      </c>
      <c r="C29" s="107">
        <v>6</v>
      </c>
    </row>
    <row r="30" spans="1:3" ht="15.5" x14ac:dyDescent="0.35">
      <c r="A30" s="106" t="s">
        <v>808</v>
      </c>
      <c r="B30" s="106" t="s">
        <v>809</v>
      </c>
      <c r="C30" s="107">
        <v>4</v>
      </c>
    </row>
    <row r="31" spans="1:3" ht="15.5" x14ac:dyDescent="0.35">
      <c r="A31" s="106" t="s">
        <v>255</v>
      </c>
      <c r="B31" s="106" t="s">
        <v>685</v>
      </c>
      <c r="C31" s="107">
        <v>7</v>
      </c>
    </row>
    <row r="32" spans="1:3" ht="15.5" x14ac:dyDescent="0.35">
      <c r="A32" s="106" t="s">
        <v>810</v>
      </c>
      <c r="B32" s="106" t="s">
        <v>811</v>
      </c>
      <c r="C32" s="107">
        <v>5</v>
      </c>
    </row>
    <row r="33" spans="1:3" ht="15.5" x14ac:dyDescent="0.35">
      <c r="A33" s="106" t="s">
        <v>812</v>
      </c>
      <c r="B33" s="106" t="s">
        <v>813</v>
      </c>
      <c r="C33" s="107">
        <v>5</v>
      </c>
    </row>
    <row r="34" spans="1:3" ht="15.5" x14ac:dyDescent="0.35">
      <c r="A34" s="106" t="s">
        <v>814</v>
      </c>
      <c r="B34" s="106" t="s">
        <v>815</v>
      </c>
      <c r="C34" s="107">
        <v>8</v>
      </c>
    </row>
    <row r="35" spans="1:3" ht="15.5" x14ac:dyDescent="0.35">
      <c r="A35" s="106" t="s">
        <v>816</v>
      </c>
      <c r="B35" s="106" t="s">
        <v>817</v>
      </c>
      <c r="C35" s="107">
        <v>1</v>
      </c>
    </row>
    <row r="36" spans="1:3" ht="15.5" x14ac:dyDescent="0.35">
      <c r="A36" s="106" t="s">
        <v>818</v>
      </c>
      <c r="B36" s="106" t="s">
        <v>819</v>
      </c>
      <c r="C36" s="107">
        <v>5</v>
      </c>
    </row>
    <row r="37" spans="1:3" ht="15.5" x14ac:dyDescent="0.35">
      <c r="A37" s="106" t="s">
        <v>820</v>
      </c>
      <c r="B37" s="106" t="s">
        <v>821</v>
      </c>
      <c r="C37" s="107">
        <v>8</v>
      </c>
    </row>
    <row r="38" spans="1:3" ht="15.5" x14ac:dyDescent="0.35">
      <c r="A38" s="106" t="s">
        <v>822</v>
      </c>
      <c r="B38" s="106" t="s">
        <v>823</v>
      </c>
      <c r="C38" s="107">
        <v>5</v>
      </c>
    </row>
    <row r="39" spans="1:3" ht="15.5" x14ac:dyDescent="0.35">
      <c r="A39" s="106" t="s">
        <v>170</v>
      </c>
      <c r="B39" s="106" t="s">
        <v>824</v>
      </c>
      <c r="C39" s="107">
        <v>5</v>
      </c>
    </row>
    <row r="40" spans="1:3" ht="15.5" x14ac:dyDescent="0.35">
      <c r="A40" s="106" t="s">
        <v>825</v>
      </c>
      <c r="B40" s="106" t="s">
        <v>826</v>
      </c>
      <c r="C40" s="107">
        <v>2</v>
      </c>
    </row>
    <row r="41" spans="1:3" ht="15.5" x14ac:dyDescent="0.35">
      <c r="A41" s="106" t="s">
        <v>827</v>
      </c>
      <c r="B41" s="106" t="s">
        <v>828</v>
      </c>
      <c r="C41" s="107">
        <v>4</v>
      </c>
    </row>
    <row r="42" spans="1:3" ht="15.5" x14ac:dyDescent="0.35">
      <c r="A42" s="106" t="s">
        <v>829</v>
      </c>
      <c r="B42" s="106" t="s">
        <v>830</v>
      </c>
      <c r="C42" s="107">
        <v>5</v>
      </c>
    </row>
    <row r="43" spans="1:3" ht="15.5" x14ac:dyDescent="0.35">
      <c r="A43" s="106" t="s">
        <v>831</v>
      </c>
      <c r="B43" s="106" t="s">
        <v>832</v>
      </c>
      <c r="C43" s="107">
        <v>5</v>
      </c>
    </row>
    <row r="44" spans="1:3" ht="15.5" x14ac:dyDescent="0.35">
      <c r="A44" s="106" t="s">
        <v>833</v>
      </c>
      <c r="B44" s="106" t="s">
        <v>834</v>
      </c>
      <c r="C44" s="107">
        <v>6</v>
      </c>
    </row>
    <row r="45" spans="1:3" ht="15.5" x14ac:dyDescent="0.35">
      <c r="A45" s="106" t="s">
        <v>835</v>
      </c>
      <c r="B45" s="106" t="s">
        <v>836</v>
      </c>
      <c r="C45" s="107">
        <v>5</v>
      </c>
    </row>
    <row r="46" spans="1:3" ht="15.5" x14ac:dyDescent="0.35">
      <c r="A46" s="106" t="s">
        <v>837</v>
      </c>
      <c r="B46" s="106" t="s">
        <v>838</v>
      </c>
      <c r="C46" s="107">
        <v>4</v>
      </c>
    </row>
    <row r="47" spans="1:3" ht="15.5" x14ac:dyDescent="0.35">
      <c r="A47" s="106" t="s">
        <v>839</v>
      </c>
      <c r="B47" s="106" t="s">
        <v>840</v>
      </c>
      <c r="C47" s="107">
        <v>5</v>
      </c>
    </row>
    <row r="48" spans="1:3" ht="15.5" x14ac:dyDescent="0.35">
      <c r="A48" s="106" t="s">
        <v>336</v>
      </c>
      <c r="B48" s="106" t="s">
        <v>841</v>
      </c>
      <c r="C48" s="107">
        <v>6</v>
      </c>
    </row>
    <row r="49" spans="1:3" ht="15.5" x14ac:dyDescent="0.35">
      <c r="A49" s="106" t="s">
        <v>842</v>
      </c>
      <c r="B49" s="106" t="s">
        <v>843</v>
      </c>
      <c r="C49" s="107">
        <v>7</v>
      </c>
    </row>
    <row r="50" spans="1:3" ht="15.5" x14ac:dyDescent="0.35">
      <c r="A50" s="106" t="s">
        <v>505</v>
      </c>
      <c r="B50" s="106" t="s">
        <v>844</v>
      </c>
      <c r="C50" s="107">
        <v>3</v>
      </c>
    </row>
    <row r="51" spans="1:3" ht="15.5" x14ac:dyDescent="0.35">
      <c r="A51" s="106" t="s">
        <v>249</v>
      </c>
      <c r="B51" s="106" t="s">
        <v>845</v>
      </c>
      <c r="C51" s="107">
        <v>6</v>
      </c>
    </row>
    <row r="52" spans="1:3" ht="15.5" x14ac:dyDescent="0.35">
      <c r="A52" s="106" t="s">
        <v>846</v>
      </c>
      <c r="B52" s="106" t="s">
        <v>847</v>
      </c>
      <c r="C52" s="107">
        <v>4</v>
      </c>
    </row>
    <row r="53" spans="1:3" ht="15.5" x14ac:dyDescent="0.35">
      <c r="A53" s="106" t="s">
        <v>848</v>
      </c>
      <c r="B53" s="106" t="s">
        <v>849</v>
      </c>
      <c r="C53" s="107">
        <v>5</v>
      </c>
    </row>
    <row r="54" spans="1:3" ht="15.5" x14ac:dyDescent="0.35">
      <c r="A54" s="106" t="s">
        <v>850</v>
      </c>
      <c r="B54" s="106" t="s">
        <v>851</v>
      </c>
      <c r="C54" s="107">
        <v>2</v>
      </c>
    </row>
    <row r="55" spans="1:3" ht="15.5" x14ac:dyDescent="0.35">
      <c r="A55" s="106" t="s">
        <v>852</v>
      </c>
      <c r="B55" s="106" t="s">
        <v>853</v>
      </c>
      <c r="C55" s="107">
        <v>2</v>
      </c>
    </row>
    <row r="56" spans="1:3" ht="15.5" x14ac:dyDescent="0.35">
      <c r="A56" s="106" t="s">
        <v>854</v>
      </c>
      <c r="B56" s="106" t="s">
        <v>855</v>
      </c>
      <c r="C56" s="107">
        <v>5</v>
      </c>
    </row>
    <row r="57" spans="1:3" ht="15.5" x14ac:dyDescent="0.35">
      <c r="A57" s="106" t="s">
        <v>856</v>
      </c>
      <c r="B57" s="106" t="s">
        <v>857</v>
      </c>
      <c r="C57" s="107">
        <v>5</v>
      </c>
    </row>
    <row r="58" spans="1:3" ht="31" x14ac:dyDescent="0.35">
      <c r="A58" s="106" t="s">
        <v>858</v>
      </c>
      <c r="B58" s="106" t="s">
        <v>859</v>
      </c>
      <c r="C58" s="107">
        <v>5</v>
      </c>
    </row>
    <row r="59" spans="1:3" ht="15.5" x14ac:dyDescent="0.35">
      <c r="A59" s="106" t="s">
        <v>860</v>
      </c>
      <c r="B59" s="106" t="s">
        <v>861</v>
      </c>
      <c r="C59" s="107">
        <v>5</v>
      </c>
    </row>
    <row r="60" spans="1:3" ht="15.5" x14ac:dyDescent="0.35">
      <c r="A60" s="106" t="s">
        <v>862</v>
      </c>
      <c r="B60" s="106" t="s">
        <v>863</v>
      </c>
      <c r="C60" s="107">
        <v>3</v>
      </c>
    </row>
    <row r="61" spans="1:3" ht="15.5" x14ac:dyDescent="0.35">
      <c r="A61" s="106" t="s">
        <v>864</v>
      </c>
      <c r="B61" s="106" t="s">
        <v>865</v>
      </c>
      <c r="C61" s="107">
        <v>6</v>
      </c>
    </row>
    <row r="62" spans="1:3" ht="15.5" x14ac:dyDescent="0.35">
      <c r="A62" s="106" t="s">
        <v>866</v>
      </c>
      <c r="B62" s="106" t="s">
        <v>867</v>
      </c>
      <c r="C62" s="107">
        <v>3</v>
      </c>
    </row>
    <row r="63" spans="1:3" ht="15.5" x14ac:dyDescent="0.35">
      <c r="A63" s="106" t="s">
        <v>868</v>
      </c>
      <c r="B63" s="106" t="s">
        <v>869</v>
      </c>
      <c r="C63" s="107">
        <v>4</v>
      </c>
    </row>
    <row r="64" spans="1:3" ht="31" x14ac:dyDescent="0.35">
      <c r="A64" s="106" t="s">
        <v>870</v>
      </c>
      <c r="B64" s="106" t="s">
        <v>871</v>
      </c>
      <c r="C64" s="107">
        <v>3</v>
      </c>
    </row>
    <row r="65" spans="1:3" ht="15.5" x14ac:dyDescent="0.35">
      <c r="A65" s="106" t="s">
        <v>872</v>
      </c>
      <c r="B65" s="106" t="s">
        <v>873</v>
      </c>
      <c r="C65" s="107">
        <v>3</v>
      </c>
    </row>
    <row r="66" spans="1:3" ht="31" x14ac:dyDescent="0.35">
      <c r="A66" s="106" t="s">
        <v>874</v>
      </c>
      <c r="B66" s="106" t="s">
        <v>875</v>
      </c>
      <c r="C66" s="107">
        <v>6</v>
      </c>
    </row>
    <row r="67" spans="1:3" ht="15.5" x14ac:dyDescent="0.35">
      <c r="A67" s="106" t="s">
        <v>876</v>
      </c>
      <c r="B67" s="106" t="s">
        <v>877</v>
      </c>
      <c r="C67" s="107">
        <v>6</v>
      </c>
    </row>
    <row r="68" spans="1:3" ht="31" x14ac:dyDescent="0.35">
      <c r="A68" s="106" t="s">
        <v>878</v>
      </c>
      <c r="B68" s="106" t="s">
        <v>879</v>
      </c>
      <c r="C68" s="107">
        <v>5</v>
      </c>
    </row>
    <row r="69" spans="1:3" ht="15.5" x14ac:dyDescent="0.35">
      <c r="A69" s="106" t="s">
        <v>880</v>
      </c>
      <c r="B69" s="106" t="s">
        <v>881</v>
      </c>
      <c r="C69" s="107">
        <v>3</v>
      </c>
    </row>
    <row r="70" spans="1:3" ht="15.5" x14ac:dyDescent="0.35">
      <c r="A70" s="106" t="s">
        <v>882</v>
      </c>
      <c r="B70" s="106" t="s">
        <v>778</v>
      </c>
      <c r="C70" s="107">
        <v>2</v>
      </c>
    </row>
    <row r="71" spans="1:3" ht="15.5" x14ac:dyDescent="0.35">
      <c r="A71" s="106" t="s">
        <v>883</v>
      </c>
      <c r="B71" s="106" t="s">
        <v>884</v>
      </c>
      <c r="C71" s="107">
        <v>3</v>
      </c>
    </row>
    <row r="72" spans="1:3" ht="15.5" x14ac:dyDescent="0.35">
      <c r="A72" s="106" t="s">
        <v>885</v>
      </c>
      <c r="B72" s="106" t="s">
        <v>886</v>
      </c>
      <c r="C72" s="107">
        <v>3</v>
      </c>
    </row>
    <row r="73" spans="1:3" ht="15.5" x14ac:dyDescent="0.35">
      <c r="A73" s="106" t="s">
        <v>887</v>
      </c>
      <c r="B73" s="106" t="s">
        <v>888</v>
      </c>
      <c r="C73" s="107">
        <v>3</v>
      </c>
    </row>
    <row r="74" spans="1:3" ht="15.5" x14ac:dyDescent="0.35">
      <c r="A74" s="106" t="s">
        <v>491</v>
      </c>
      <c r="B74" s="106" t="s">
        <v>889</v>
      </c>
      <c r="C74" s="107">
        <v>5</v>
      </c>
    </row>
    <row r="75" spans="1:3" ht="15.5" x14ac:dyDescent="0.35">
      <c r="A75" s="106" t="s">
        <v>890</v>
      </c>
      <c r="B75" s="106" t="s">
        <v>891</v>
      </c>
      <c r="C75" s="107">
        <v>3</v>
      </c>
    </row>
    <row r="76" spans="1:3" ht="15.5" x14ac:dyDescent="0.35">
      <c r="A76" s="106" t="s">
        <v>892</v>
      </c>
      <c r="B76" s="106" t="s">
        <v>893</v>
      </c>
      <c r="C76" s="107">
        <v>6</v>
      </c>
    </row>
    <row r="77" spans="1:3" ht="15.5" x14ac:dyDescent="0.35">
      <c r="A77" s="106" t="s">
        <v>894</v>
      </c>
      <c r="B77" s="106" t="s">
        <v>895</v>
      </c>
      <c r="C77" s="107">
        <v>5</v>
      </c>
    </row>
    <row r="78" spans="1:3" ht="15.5" x14ac:dyDescent="0.35">
      <c r="A78" s="106" t="s">
        <v>896</v>
      </c>
      <c r="B78" s="106" t="s">
        <v>897</v>
      </c>
      <c r="C78" s="107">
        <v>4</v>
      </c>
    </row>
    <row r="79" spans="1:3" ht="15.5" x14ac:dyDescent="0.35">
      <c r="A79" s="106" t="s">
        <v>898</v>
      </c>
      <c r="B79" s="106" t="s">
        <v>899</v>
      </c>
      <c r="C79" s="107">
        <v>4</v>
      </c>
    </row>
    <row r="80" spans="1:3" ht="15.5" x14ac:dyDescent="0.35">
      <c r="A80" s="106" t="s">
        <v>900</v>
      </c>
      <c r="B80" s="106" t="s">
        <v>901</v>
      </c>
      <c r="C80" s="107">
        <v>4</v>
      </c>
    </row>
    <row r="81" spans="1:3" ht="15.5" x14ac:dyDescent="0.35">
      <c r="A81" s="106" t="s">
        <v>902</v>
      </c>
      <c r="B81" s="106" t="s">
        <v>903</v>
      </c>
      <c r="C81" s="107">
        <v>7</v>
      </c>
    </row>
    <row r="82" spans="1:3" ht="15.5" x14ac:dyDescent="0.35">
      <c r="A82" s="106" t="s">
        <v>390</v>
      </c>
      <c r="B82" s="106" t="s">
        <v>904</v>
      </c>
      <c r="C82" s="107">
        <v>6</v>
      </c>
    </row>
    <row r="83" spans="1:3" ht="15.5" x14ac:dyDescent="0.35">
      <c r="A83" s="106" t="s">
        <v>905</v>
      </c>
      <c r="B83" s="106" t="s">
        <v>906</v>
      </c>
      <c r="C83" s="107">
        <v>5</v>
      </c>
    </row>
    <row r="84" spans="1:3" ht="15.5" x14ac:dyDescent="0.35">
      <c r="A84" s="106" t="s">
        <v>907</v>
      </c>
      <c r="B84" s="106" t="s">
        <v>908</v>
      </c>
      <c r="C84" s="107">
        <v>3</v>
      </c>
    </row>
    <row r="85" spans="1:3" ht="15.5" x14ac:dyDescent="0.35">
      <c r="A85" s="106" t="s">
        <v>909</v>
      </c>
      <c r="B85" s="106" t="s">
        <v>910</v>
      </c>
      <c r="C85" s="107">
        <v>5</v>
      </c>
    </row>
    <row r="86" spans="1:3" ht="15.5" x14ac:dyDescent="0.35">
      <c r="A86" s="106" t="s">
        <v>911</v>
      </c>
      <c r="B86" s="106" t="s">
        <v>912</v>
      </c>
      <c r="C86" s="107">
        <v>4</v>
      </c>
    </row>
    <row r="87" spans="1:3" ht="15.5" x14ac:dyDescent="0.35">
      <c r="A87" s="106" t="s">
        <v>381</v>
      </c>
      <c r="B87" s="106" t="s">
        <v>913</v>
      </c>
      <c r="C87" s="107">
        <v>2</v>
      </c>
    </row>
    <row r="88" spans="1:3" ht="15.5" x14ac:dyDescent="0.35">
      <c r="A88" s="106" t="s">
        <v>914</v>
      </c>
      <c r="B88" s="106" t="s">
        <v>915</v>
      </c>
      <c r="C88" s="107">
        <v>4</v>
      </c>
    </row>
    <row r="89" spans="1:3" ht="15.5" x14ac:dyDescent="0.35">
      <c r="A89" s="106" t="s">
        <v>916</v>
      </c>
      <c r="B89" s="106" t="s">
        <v>917</v>
      </c>
      <c r="C89" s="107">
        <v>4</v>
      </c>
    </row>
    <row r="90" spans="1:3" ht="15.5" x14ac:dyDescent="0.35">
      <c r="A90" s="106" t="s">
        <v>455</v>
      </c>
      <c r="B90" s="106" t="s">
        <v>918</v>
      </c>
      <c r="C90" s="107">
        <v>4</v>
      </c>
    </row>
    <row r="91" spans="1:3" ht="15.5" x14ac:dyDescent="0.35">
      <c r="A91" s="106" t="s">
        <v>919</v>
      </c>
      <c r="B91" s="106" t="s">
        <v>778</v>
      </c>
      <c r="C91" s="107">
        <v>2</v>
      </c>
    </row>
    <row r="92" spans="1:3" ht="15.5" x14ac:dyDescent="0.35">
      <c r="A92" s="106" t="s">
        <v>920</v>
      </c>
      <c r="B92" s="106" t="s">
        <v>921</v>
      </c>
      <c r="C92" s="107">
        <v>3</v>
      </c>
    </row>
    <row r="93" spans="1:3" ht="15.5" x14ac:dyDescent="0.35">
      <c r="A93" s="106" t="s">
        <v>922</v>
      </c>
      <c r="B93" s="106" t="s">
        <v>923</v>
      </c>
      <c r="C93" s="107">
        <v>6</v>
      </c>
    </row>
    <row r="94" spans="1:3" ht="15.5" x14ac:dyDescent="0.35">
      <c r="A94" s="106" t="s">
        <v>924</v>
      </c>
      <c r="B94" s="106" t="s">
        <v>925</v>
      </c>
      <c r="C94" s="107">
        <v>3</v>
      </c>
    </row>
    <row r="95" spans="1:3" ht="15.5" x14ac:dyDescent="0.35">
      <c r="A95" s="106" t="s">
        <v>926</v>
      </c>
      <c r="B95" s="106" t="s">
        <v>927</v>
      </c>
      <c r="C95" s="107">
        <v>6</v>
      </c>
    </row>
    <row r="96" spans="1:3" ht="15.5" x14ac:dyDescent="0.35">
      <c r="A96" s="106" t="s">
        <v>928</v>
      </c>
      <c r="B96" s="106" t="s">
        <v>929</v>
      </c>
      <c r="C96" s="107">
        <v>5</v>
      </c>
    </row>
    <row r="97" spans="1:3" ht="15.5" x14ac:dyDescent="0.35">
      <c r="A97" s="106" t="s">
        <v>930</v>
      </c>
      <c r="B97" s="106" t="s">
        <v>931</v>
      </c>
      <c r="C97" s="107">
        <v>5</v>
      </c>
    </row>
    <row r="98" spans="1:3" ht="15.5" x14ac:dyDescent="0.35">
      <c r="A98" s="106" t="s">
        <v>414</v>
      </c>
      <c r="B98" s="106" t="s">
        <v>932</v>
      </c>
      <c r="C98" s="107">
        <v>5</v>
      </c>
    </row>
    <row r="99" spans="1:3" ht="15.5" x14ac:dyDescent="0.35">
      <c r="A99" s="106" t="s">
        <v>933</v>
      </c>
      <c r="B99" s="106" t="s">
        <v>934</v>
      </c>
      <c r="C99" s="107">
        <v>3</v>
      </c>
    </row>
    <row r="100" spans="1:3" ht="15.5" x14ac:dyDescent="0.35">
      <c r="A100" s="106" t="s">
        <v>935</v>
      </c>
      <c r="B100" s="106" t="s">
        <v>936</v>
      </c>
      <c r="C100" s="107">
        <v>5</v>
      </c>
    </row>
    <row r="101" spans="1:3" ht="15.5" x14ac:dyDescent="0.35">
      <c r="A101" s="106" t="s">
        <v>937</v>
      </c>
      <c r="B101" s="106" t="s">
        <v>938</v>
      </c>
      <c r="C101" s="107">
        <v>2</v>
      </c>
    </row>
    <row r="102" spans="1:3" ht="15.5" x14ac:dyDescent="0.35">
      <c r="A102" s="106" t="s">
        <v>939</v>
      </c>
      <c r="B102" s="106" t="s">
        <v>940</v>
      </c>
      <c r="C102" s="107">
        <v>5</v>
      </c>
    </row>
    <row r="103" spans="1:3" ht="15.5" x14ac:dyDescent="0.35">
      <c r="A103" s="106" t="s">
        <v>422</v>
      </c>
      <c r="B103" s="106" t="s">
        <v>941</v>
      </c>
      <c r="C103" s="107">
        <v>4</v>
      </c>
    </row>
    <row r="104" spans="1:3" ht="15.5" x14ac:dyDescent="0.35">
      <c r="A104" s="106" t="s">
        <v>942</v>
      </c>
      <c r="B104" s="106" t="s">
        <v>943</v>
      </c>
      <c r="C104" s="107">
        <v>2</v>
      </c>
    </row>
    <row r="105" spans="1:3" ht="15.5" x14ac:dyDescent="0.35">
      <c r="A105" s="106" t="s">
        <v>944</v>
      </c>
      <c r="B105" s="106" t="s">
        <v>945</v>
      </c>
      <c r="C105" s="107">
        <v>2</v>
      </c>
    </row>
    <row r="106" spans="1:3" ht="15.5" x14ac:dyDescent="0.35">
      <c r="A106" s="106" t="s">
        <v>438</v>
      </c>
      <c r="B106" s="106" t="s">
        <v>946</v>
      </c>
      <c r="C106" s="107">
        <v>4</v>
      </c>
    </row>
    <row r="107" spans="1:3" ht="31" x14ac:dyDescent="0.35">
      <c r="A107" s="106" t="s">
        <v>947</v>
      </c>
      <c r="B107" s="106" t="s">
        <v>948</v>
      </c>
      <c r="C107" s="107">
        <v>5</v>
      </c>
    </row>
    <row r="108" spans="1:3" ht="15.5" x14ac:dyDescent="0.35">
      <c r="A108" s="106" t="s">
        <v>949</v>
      </c>
      <c r="B108" s="106" t="s">
        <v>950</v>
      </c>
      <c r="C108" s="107">
        <v>4</v>
      </c>
    </row>
    <row r="109" spans="1:3" ht="15.5" x14ac:dyDescent="0.35">
      <c r="A109" s="106" t="s">
        <v>951</v>
      </c>
      <c r="B109" s="106" t="s">
        <v>952</v>
      </c>
      <c r="C109" s="107">
        <v>4</v>
      </c>
    </row>
    <row r="110" spans="1:3" ht="15.5" x14ac:dyDescent="0.35">
      <c r="A110" s="106" t="s">
        <v>953</v>
      </c>
      <c r="B110" s="106" t="s">
        <v>778</v>
      </c>
      <c r="C110" s="107">
        <v>2</v>
      </c>
    </row>
    <row r="111" spans="1:3" ht="15.5" x14ac:dyDescent="0.35">
      <c r="A111" s="106" t="s">
        <v>954</v>
      </c>
      <c r="B111" s="106" t="s">
        <v>955</v>
      </c>
      <c r="C111" s="107">
        <v>4</v>
      </c>
    </row>
    <row r="112" spans="1:3" ht="15.5" x14ac:dyDescent="0.35">
      <c r="A112" s="106" t="s">
        <v>956</v>
      </c>
      <c r="B112" s="106" t="s">
        <v>957</v>
      </c>
      <c r="C112" s="107">
        <v>5</v>
      </c>
    </row>
    <row r="113" spans="1:3" ht="15.5" x14ac:dyDescent="0.35">
      <c r="A113" s="106" t="s">
        <v>958</v>
      </c>
      <c r="B113" s="106" t="s">
        <v>959</v>
      </c>
      <c r="C113" s="107">
        <v>2</v>
      </c>
    </row>
    <row r="114" spans="1:3" ht="15.5" x14ac:dyDescent="0.35">
      <c r="A114" s="106" t="s">
        <v>960</v>
      </c>
      <c r="B114" s="106" t="s">
        <v>961</v>
      </c>
      <c r="C114" s="107">
        <v>5</v>
      </c>
    </row>
    <row r="115" spans="1:3" ht="15.5" x14ac:dyDescent="0.35">
      <c r="A115" s="106" t="s">
        <v>962</v>
      </c>
      <c r="B115" s="106" t="s">
        <v>963</v>
      </c>
      <c r="C115" s="107">
        <v>6</v>
      </c>
    </row>
    <row r="116" spans="1:3" ht="15.5" x14ac:dyDescent="0.35">
      <c r="A116" s="106" t="s">
        <v>964</v>
      </c>
      <c r="B116" s="106" t="s">
        <v>965</v>
      </c>
      <c r="C116" s="107">
        <v>4</v>
      </c>
    </row>
    <row r="117" spans="1:3" ht="15.5" x14ac:dyDescent="0.35">
      <c r="A117" s="106" t="s">
        <v>966</v>
      </c>
      <c r="B117" s="106" t="s">
        <v>967</v>
      </c>
      <c r="C117" s="107">
        <v>5</v>
      </c>
    </row>
    <row r="118" spans="1:3" ht="15.5" x14ac:dyDescent="0.35">
      <c r="A118" s="106" t="s">
        <v>968</v>
      </c>
      <c r="B118" s="106" t="s">
        <v>969</v>
      </c>
      <c r="C118" s="107">
        <v>4</v>
      </c>
    </row>
    <row r="119" spans="1:3" ht="15.5" x14ac:dyDescent="0.35">
      <c r="A119" s="106" t="s">
        <v>970</v>
      </c>
      <c r="B119" s="106" t="s">
        <v>971</v>
      </c>
      <c r="C119" s="107">
        <v>2</v>
      </c>
    </row>
    <row r="120" spans="1:3" ht="15.5" x14ac:dyDescent="0.35">
      <c r="A120" s="106" t="s">
        <v>972</v>
      </c>
      <c r="B120" s="106" t="s">
        <v>973</v>
      </c>
      <c r="C120" s="107">
        <v>2</v>
      </c>
    </row>
    <row r="121" spans="1:3" ht="15.5" x14ac:dyDescent="0.35">
      <c r="A121" s="106" t="s">
        <v>974</v>
      </c>
      <c r="B121" s="106" t="s">
        <v>975</v>
      </c>
      <c r="C121" s="107">
        <v>3</v>
      </c>
    </row>
    <row r="122" spans="1:3" ht="15.5" x14ac:dyDescent="0.35">
      <c r="A122" s="106" t="s">
        <v>976</v>
      </c>
      <c r="B122" s="106" t="s">
        <v>977</v>
      </c>
      <c r="C122" s="107">
        <v>3</v>
      </c>
    </row>
    <row r="123" spans="1:3" ht="15.5" x14ac:dyDescent="0.35">
      <c r="A123" s="106" t="s">
        <v>978</v>
      </c>
      <c r="B123" s="106" t="s">
        <v>979</v>
      </c>
      <c r="C123" s="107">
        <v>5</v>
      </c>
    </row>
    <row r="124" spans="1:3" ht="15.5" x14ac:dyDescent="0.35">
      <c r="A124" s="106" t="s">
        <v>980</v>
      </c>
      <c r="B124" s="106" t="s">
        <v>981</v>
      </c>
      <c r="C124" s="107">
        <v>4</v>
      </c>
    </row>
    <row r="125" spans="1:3" ht="15.5" x14ac:dyDescent="0.35">
      <c r="A125" s="106" t="s">
        <v>982</v>
      </c>
      <c r="B125" s="106" t="s">
        <v>983</v>
      </c>
      <c r="C125" s="107">
        <v>6</v>
      </c>
    </row>
    <row r="126" spans="1:3" ht="15.5" x14ac:dyDescent="0.35">
      <c r="A126" s="106" t="s">
        <v>984</v>
      </c>
      <c r="B126" s="106" t="s">
        <v>985</v>
      </c>
      <c r="C126" s="107">
        <v>6</v>
      </c>
    </row>
    <row r="127" spans="1:3" ht="15.5" x14ac:dyDescent="0.35">
      <c r="A127" s="106" t="s">
        <v>986</v>
      </c>
      <c r="B127" s="106" t="s">
        <v>987</v>
      </c>
      <c r="C127" s="107">
        <v>6</v>
      </c>
    </row>
    <row r="128" spans="1:3" ht="31" x14ac:dyDescent="0.35">
      <c r="A128" s="106" t="s">
        <v>988</v>
      </c>
      <c r="B128" s="106" t="s">
        <v>989</v>
      </c>
      <c r="C128" s="107">
        <v>5</v>
      </c>
    </row>
    <row r="129" spans="1:3" ht="15.5" x14ac:dyDescent="0.35">
      <c r="A129" s="106" t="s">
        <v>990</v>
      </c>
      <c r="B129" s="106" t="s">
        <v>991</v>
      </c>
      <c r="C129" s="107">
        <v>5</v>
      </c>
    </row>
    <row r="130" spans="1:3" ht="15.5" x14ac:dyDescent="0.35">
      <c r="A130" s="106" t="s">
        <v>992</v>
      </c>
      <c r="B130" s="106" t="s">
        <v>993</v>
      </c>
      <c r="C130" s="107">
        <v>3</v>
      </c>
    </row>
    <row r="131" spans="1:3" ht="15.5" x14ac:dyDescent="0.35">
      <c r="A131" s="106" t="s">
        <v>206</v>
      </c>
      <c r="B131" s="106" t="s">
        <v>994</v>
      </c>
      <c r="C131" s="107">
        <v>5</v>
      </c>
    </row>
    <row r="132" spans="1:3" ht="15.5" x14ac:dyDescent="0.35">
      <c r="A132" s="106" t="s">
        <v>995</v>
      </c>
      <c r="B132" s="106" t="s">
        <v>778</v>
      </c>
      <c r="C132" s="107">
        <v>2</v>
      </c>
    </row>
    <row r="133" spans="1:3" ht="15.5" x14ac:dyDescent="0.35">
      <c r="A133" s="106" t="s">
        <v>996</v>
      </c>
      <c r="B133" s="106" t="s">
        <v>997</v>
      </c>
      <c r="C133" s="107">
        <v>4</v>
      </c>
    </row>
    <row r="134" spans="1:3" ht="15.5" x14ac:dyDescent="0.35">
      <c r="A134" s="106" t="s">
        <v>998</v>
      </c>
      <c r="B134" s="106" t="s">
        <v>999</v>
      </c>
      <c r="C134" s="107">
        <v>1</v>
      </c>
    </row>
    <row r="135" spans="1:3" ht="15.5" x14ac:dyDescent="0.35">
      <c r="A135" s="106" t="s">
        <v>1000</v>
      </c>
      <c r="B135" s="106" t="s">
        <v>1001</v>
      </c>
      <c r="C135" s="107">
        <v>6</v>
      </c>
    </row>
    <row r="136" spans="1:3" ht="15.5" x14ac:dyDescent="0.35">
      <c r="A136" s="106" t="s">
        <v>1002</v>
      </c>
      <c r="B136" s="106" t="s">
        <v>1003</v>
      </c>
      <c r="C136" s="107">
        <v>5</v>
      </c>
    </row>
    <row r="137" spans="1:3" ht="15.5" x14ac:dyDescent="0.35">
      <c r="A137" s="106" t="s">
        <v>1004</v>
      </c>
      <c r="B137" s="106" t="s">
        <v>1005</v>
      </c>
      <c r="C137" s="107">
        <v>3</v>
      </c>
    </row>
    <row r="138" spans="1:3" ht="15.5" x14ac:dyDescent="0.35">
      <c r="A138" s="106" t="s">
        <v>1006</v>
      </c>
      <c r="B138" s="106" t="s">
        <v>1007</v>
      </c>
      <c r="C138" s="107">
        <v>3</v>
      </c>
    </row>
    <row r="139" spans="1:3" ht="15.5" x14ac:dyDescent="0.35">
      <c r="A139" s="106" t="s">
        <v>1008</v>
      </c>
      <c r="B139" s="106" t="s">
        <v>1009</v>
      </c>
      <c r="C139" s="107">
        <v>4</v>
      </c>
    </row>
    <row r="140" spans="1:3" ht="15.5" x14ac:dyDescent="0.35">
      <c r="A140" s="106" t="s">
        <v>1010</v>
      </c>
      <c r="B140" s="106" t="s">
        <v>1011</v>
      </c>
      <c r="C140" s="107">
        <v>4</v>
      </c>
    </row>
    <row r="141" spans="1:3" ht="15.5" x14ac:dyDescent="0.35">
      <c r="A141" s="106" t="s">
        <v>1012</v>
      </c>
      <c r="B141" s="106" t="s">
        <v>1013</v>
      </c>
      <c r="C141" s="107">
        <v>6</v>
      </c>
    </row>
    <row r="142" spans="1:3" ht="15.5" x14ac:dyDescent="0.35">
      <c r="A142" s="106" t="s">
        <v>1014</v>
      </c>
      <c r="B142" s="106" t="s">
        <v>1015</v>
      </c>
      <c r="C142" s="107">
        <v>3</v>
      </c>
    </row>
    <row r="143" spans="1:3" ht="15.5" x14ac:dyDescent="0.35">
      <c r="A143" s="106" t="s">
        <v>593</v>
      </c>
      <c r="B143" s="106" t="s">
        <v>1016</v>
      </c>
      <c r="C143" s="107">
        <v>5</v>
      </c>
    </row>
    <row r="144" spans="1:3" ht="15.5" x14ac:dyDescent="0.35">
      <c r="A144" s="106" t="s">
        <v>1017</v>
      </c>
      <c r="B144" s="106" t="s">
        <v>1018</v>
      </c>
      <c r="C144" s="107">
        <v>6</v>
      </c>
    </row>
    <row r="145" spans="1:3" ht="15.5" x14ac:dyDescent="0.35">
      <c r="A145" s="106" t="s">
        <v>237</v>
      </c>
      <c r="B145" s="106" t="s">
        <v>1019</v>
      </c>
      <c r="C145" s="107">
        <v>4</v>
      </c>
    </row>
    <row r="146" spans="1:3" ht="15.5" x14ac:dyDescent="0.35">
      <c r="A146" s="106" t="s">
        <v>186</v>
      </c>
      <c r="B146" s="106" t="s">
        <v>1020</v>
      </c>
      <c r="C146" s="107">
        <v>5</v>
      </c>
    </row>
    <row r="147" spans="1:3" ht="15.5" x14ac:dyDescent="0.35">
      <c r="A147" s="106" t="s">
        <v>1021</v>
      </c>
      <c r="B147" s="106" t="s">
        <v>1022</v>
      </c>
      <c r="C147" s="107">
        <v>4</v>
      </c>
    </row>
    <row r="148" spans="1:3" ht="15.5" x14ac:dyDescent="0.35">
      <c r="A148" s="106" t="s">
        <v>1023</v>
      </c>
      <c r="B148" s="106" t="s">
        <v>1024</v>
      </c>
      <c r="C148" s="107">
        <v>4</v>
      </c>
    </row>
    <row r="149" spans="1:3" ht="15.5" x14ac:dyDescent="0.35">
      <c r="A149" s="106" t="s">
        <v>1025</v>
      </c>
      <c r="B149" s="106" t="s">
        <v>1026</v>
      </c>
      <c r="C149" s="107">
        <v>4</v>
      </c>
    </row>
    <row r="150" spans="1:3" ht="15.5" x14ac:dyDescent="0.35">
      <c r="A150" s="106" t="s">
        <v>1027</v>
      </c>
      <c r="B150" s="106" t="s">
        <v>1028</v>
      </c>
      <c r="C150" s="107">
        <v>5</v>
      </c>
    </row>
    <row r="151" spans="1:3" ht="15.5" x14ac:dyDescent="0.35">
      <c r="A151" s="106" t="s">
        <v>1029</v>
      </c>
      <c r="B151" s="106" t="s">
        <v>1030</v>
      </c>
      <c r="C151" s="107">
        <v>6</v>
      </c>
    </row>
    <row r="152" spans="1:3" ht="31" x14ac:dyDescent="0.35">
      <c r="A152" s="106" t="s">
        <v>1031</v>
      </c>
      <c r="B152" s="106" t="s">
        <v>1032</v>
      </c>
      <c r="C152" s="107">
        <v>5</v>
      </c>
    </row>
    <row r="153" spans="1:3" ht="15.5" x14ac:dyDescent="0.35">
      <c r="A153" s="106" t="s">
        <v>1033</v>
      </c>
      <c r="B153" s="106" t="s">
        <v>1034</v>
      </c>
      <c r="C153" s="107">
        <v>7</v>
      </c>
    </row>
    <row r="154" spans="1:3" ht="15.5" x14ac:dyDescent="0.35">
      <c r="A154" s="106" t="s">
        <v>1035</v>
      </c>
      <c r="B154" s="106" t="s">
        <v>1036</v>
      </c>
      <c r="C154" s="107">
        <v>6</v>
      </c>
    </row>
    <row r="155" spans="1:3" ht="15.5" x14ac:dyDescent="0.35">
      <c r="A155" s="106" t="s">
        <v>1037</v>
      </c>
      <c r="B155" s="106" t="s">
        <v>1038</v>
      </c>
      <c r="C155" s="107">
        <v>1</v>
      </c>
    </row>
    <row r="156" spans="1:3" ht="15.5" x14ac:dyDescent="0.35">
      <c r="A156" s="106" t="s">
        <v>1039</v>
      </c>
      <c r="B156" s="106" t="s">
        <v>1040</v>
      </c>
      <c r="C156" s="107">
        <v>6</v>
      </c>
    </row>
    <row r="157" spans="1:3" ht="31" x14ac:dyDescent="0.35">
      <c r="A157" s="106" t="s">
        <v>1041</v>
      </c>
      <c r="B157" s="106" t="s">
        <v>1042</v>
      </c>
      <c r="C157" s="107">
        <v>6</v>
      </c>
    </row>
    <row r="158" spans="1:3" ht="31" x14ac:dyDescent="0.35">
      <c r="A158" s="106" t="s">
        <v>1043</v>
      </c>
      <c r="B158" s="106" t="s">
        <v>1044</v>
      </c>
      <c r="C158" s="107">
        <v>6</v>
      </c>
    </row>
    <row r="159" spans="1:3" ht="15.5" x14ac:dyDescent="0.35">
      <c r="A159" s="106" t="s">
        <v>1045</v>
      </c>
      <c r="B159" s="106" t="s">
        <v>1046</v>
      </c>
      <c r="C159" s="107">
        <v>4</v>
      </c>
    </row>
    <row r="160" spans="1:3" ht="15.5" x14ac:dyDescent="0.35">
      <c r="A160" s="106" t="s">
        <v>1047</v>
      </c>
      <c r="B160" s="106" t="s">
        <v>1048</v>
      </c>
      <c r="C160" s="107">
        <v>6</v>
      </c>
    </row>
    <row r="161" spans="1:3" ht="15.5" x14ac:dyDescent="0.35">
      <c r="A161" s="106" t="s">
        <v>1049</v>
      </c>
      <c r="B161" s="106" t="s">
        <v>1050</v>
      </c>
      <c r="C161" s="107">
        <v>3</v>
      </c>
    </row>
    <row r="162" spans="1:3" ht="15.5" x14ac:dyDescent="0.35">
      <c r="A162" s="106" t="s">
        <v>1051</v>
      </c>
      <c r="B162" s="106" t="s">
        <v>1052</v>
      </c>
      <c r="C162" s="107">
        <v>4</v>
      </c>
    </row>
    <row r="163" spans="1:3" ht="15.5" x14ac:dyDescent="0.35">
      <c r="A163" s="106" t="s">
        <v>180</v>
      </c>
      <c r="B163" s="106" t="s">
        <v>1053</v>
      </c>
      <c r="C163" s="107">
        <v>5</v>
      </c>
    </row>
    <row r="164" spans="1:3" ht="31" x14ac:dyDescent="0.35">
      <c r="A164" s="106" t="s">
        <v>1054</v>
      </c>
      <c r="B164" s="106" t="s">
        <v>1055</v>
      </c>
      <c r="C164" s="107">
        <v>3</v>
      </c>
    </row>
    <row r="165" spans="1:3" ht="15.5" x14ac:dyDescent="0.35">
      <c r="A165" s="106" t="s">
        <v>1056</v>
      </c>
      <c r="B165" s="106" t="s">
        <v>1057</v>
      </c>
      <c r="C165" s="107">
        <v>5</v>
      </c>
    </row>
    <row r="166" spans="1:3" ht="15.5" x14ac:dyDescent="0.35">
      <c r="A166" s="106" t="s">
        <v>1058</v>
      </c>
      <c r="B166" s="106" t="s">
        <v>1059</v>
      </c>
      <c r="C166" s="107">
        <v>5</v>
      </c>
    </row>
    <row r="167" spans="1:3" ht="15.5" x14ac:dyDescent="0.35">
      <c r="A167" s="106" t="s">
        <v>1060</v>
      </c>
      <c r="B167" s="106" t="s">
        <v>1061</v>
      </c>
      <c r="C167" s="107">
        <v>5</v>
      </c>
    </row>
    <row r="168" spans="1:3" ht="15.5" x14ac:dyDescent="0.35">
      <c r="A168" s="106" t="s">
        <v>1062</v>
      </c>
      <c r="B168" s="106" t="s">
        <v>1063</v>
      </c>
      <c r="C168" s="107">
        <v>5</v>
      </c>
    </row>
    <row r="169" spans="1:3" ht="15.5" x14ac:dyDescent="0.35">
      <c r="A169" s="106" t="s">
        <v>1064</v>
      </c>
      <c r="B169" s="106" t="s">
        <v>1065</v>
      </c>
      <c r="C169" s="107">
        <v>5</v>
      </c>
    </row>
    <row r="170" spans="1:3" ht="15.5" x14ac:dyDescent="0.35">
      <c r="A170" s="106" t="s">
        <v>1066</v>
      </c>
      <c r="B170" s="106" t="s">
        <v>1067</v>
      </c>
      <c r="C170" s="107">
        <v>5</v>
      </c>
    </row>
    <row r="171" spans="1:3" ht="15.5" x14ac:dyDescent="0.35">
      <c r="A171" s="106" t="s">
        <v>1068</v>
      </c>
      <c r="B171" s="106" t="s">
        <v>1069</v>
      </c>
      <c r="C171" s="107">
        <v>6</v>
      </c>
    </row>
    <row r="172" spans="1:3" ht="15.5" x14ac:dyDescent="0.35">
      <c r="A172" s="106" t="s">
        <v>1070</v>
      </c>
      <c r="B172" s="106" t="s">
        <v>1071</v>
      </c>
      <c r="C172" s="107">
        <v>4</v>
      </c>
    </row>
    <row r="173" spans="1:3" ht="15.5" x14ac:dyDescent="0.35">
      <c r="A173" s="106" t="s">
        <v>1072</v>
      </c>
      <c r="B173" s="106" t="s">
        <v>1073</v>
      </c>
      <c r="C173" s="107">
        <v>3</v>
      </c>
    </row>
    <row r="174" spans="1:3" ht="15.5" x14ac:dyDescent="0.35">
      <c r="A174" s="106" t="s">
        <v>1074</v>
      </c>
      <c r="B174" s="106" t="s">
        <v>1075</v>
      </c>
      <c r="C174" s="107">
        <v>4</v>
      </c>
    </row>
    <row r="175" spans="1:3" ht="15.5" x14ac:dyDescent="0.35">
      <c r="A175" s="106" t="s">
        <v>1076</v>
      </c>
      <c r="B175" s="106" t="s">
        <v>1077</v>
      </c>
      <c r="C175" s="107">
        <v>6</v>
      </c>
    </row>
    <row r="176" spans="1:3" ht="31" x14ac:dyDescent="0.35">
      <c r="A176" s="106" t="s">
        <v>1078</v>
      </c>
      <c r="B176" s="106" t="s">
        <v>1079</v>
      </c>
      <c r="C176" s="107">
        <v>5</v>
      </c>
    </row>
    <row r="177" spans="1:3" ht="15.5" x14ac:dyDescent="0.35">
      <c r="A177" s="106" t="s">
        <v>1080</v>
      </c>
      <c r="B177" s="106" t="s">
        <v>1081</v>
      </c>
      <c r="C177" s="107">
        <v>3</v>
      </c>
    </row>
    <row r="178" spans="1:3" ht="15.5" x14ac:dyDescent="0.35">
      <c r="A178" s="106" t="s">
        <v>1082</v>
      </c>
      <c r="B178" s="106" t="s">
        <v>1083</v>
      </c>
      <c r="C178" s="107">
        <v>5</v>
      </c>
    </row>
    <row r="179" spans="1:3" ht="15.5" x14ac:dyDescent="0.35">
      <c r="A179" s="106" t="s">
        <v>1084</v>
      </c>
      <c r="B179" s="106" t="s">
        <v>1085</v>
      </c>
      <c r="C179" s="107">
        <v>5</v>
      </c>
    </row>
    <row r="180" spans="1:3" ht="15.5" x14ac:dyDescent="0.35">
      <c r="A180" s="106" t="s">
        <v>1086</v>
      </c>
      <c r="B180" s="106" t="s">
        <v>1087</v>
      </c>
      <c r="C180" s="107">
        <v>4</v>
      </c>
    </row>
    <row r="181" spans="1:3" ht="15.5" x14ac:dyDescent="0.35">
      <c r="A181" s="106" t="s">
        <v>1088</v>
      </c>
      <c r="B181" s="106" t="s">
        <v>778</v>
      </c>
      <c r="C181" s="107">
        <v>2</v>
      </c>
    </row>
    <row r="182" spans="1:3" ht="15.5" x14ac:dyDescent="0.35">
      <c r="A182" s="106" t="s">
        <v>1089</v>
      </c>
      <c r="B182" s="106" t="s">
        <v>1090</v>
      </c>
      <c r="C182" s="107">
        <v>3</v>
      </c>
    </row>
    <row r="183" spans="1:3" ht="15.5" x14ac:dyDescent="0.35">
      <c r="A183" s="106" t="s">
        <v>1091</v>
      </c>
      <c r="B183" s="106" t="s">
        <v>1092</v>
      </c>
      <c r="C183" s="107">
        <v>3</v>
      </c>
    </row>
    <row r="184" spans="1:3" ht="15.5" x14ac:dyDescent="0.35">
      <c r="A184" s="106" t="s">
        <v>1093</v>
      </c>
      <c r="B184" s="106" t="s">
        <v>1094</v>
      </c>
      <c r="C184" s="107">
        <v>5</v>
      </c>
    </row>
    <row r="185" spans="1:3" ht="15.5" x14ac:dyDescent="0.35">
      <c r="A185" s="106" t="s">
        <v>1095</v>
      </c>
      <c r="B185" s="106" t="s">
        <v>1096</v>
      </c>
      <c r="C185" s="107">
        <v>5</v>
      </c>
    </row>
    <row r="186" spans="1:3" ht="15.5" x14ac:dyDescent="0.35">
      <c r="A186" s="106" t="s">
        <v>1097</v>
      </c>
      <c r="B186" s="106" t="s">
        <v>1098</v>
      </c>
      <c r="C186" s="107">
        <v>2</v>
      </c>
    </row>
    <row r="187" spans="1:3" ht="15.5" x14ac:dyDescent="0.35">
      <c r="A187" s="106" t="s">
        <v>1099</v>
      </c>
      <c r="B187" s="106" t="s">
        <v>1100</v>
      </c>
      <c r="C187" s="107">
        <v>3</v>
      </c>
    </row>
    <row r="188" spans="1:3" ht="15.5" x14ac:dyDescent="0.35">
      <c r="A188" s="106" t="s">
        <v>1101</v>
      </c>
      <c r="B188" s="106" t="s">
        <v>1102</v>
      </c>
      <c r="C188" s="107">
        <v>4</v>
      </c>
    </row>
    <row r="189" spans="1:3" ht="15.5" x14ac:dyDescent="0.35">
      <c r="A189" s="106" t="s">
        <v>1103</v>
      </c>
      <c r="B189" s="106" t="s">
        <v>1104</v>
      </c>
      <c r="C189" s="107">
        <v>2</v>
      </c>
    </row>
    <row r="190" spans="1:3" ht="15.5" x14ac:dyDescent="0.35">
      <c r="A190" s="106" t="s">
        <v>1105</v>
      </c>
      <c r="B190" s="106" t="s">
        <v>1106</v>
      </c>
      <c r="C190" s="107">
        <v>2</v>
      </c>
    </row>
    <row r="191" spans="1:3" ht="15.5" x14ac:dyDescent="0.35">
      <c r="A191" s="106" t="s">
        <v>1107</v>
      </c>
      <c r="B191" s="106" t="s">
        <v>1108</v>
      </c>
      <c r="C191" s="107">
        <v>5</v>
      </c>
    </row>
    <row r="192" spans="1:3" ht="15.5" x14ac:dyDescent="0.35">
      <c r="A192" s="106" t="s">
        <v>1109</v>
      </c>
      <c r="B192" s="106" t="s">
        <v>778</v>
      </c>
      <c r="C192" s="107">
        <v>2</v>
      </c>
    </row>
    <row r="193" spans="1:3" ht="15.5" x14ac:dyDescent="0.35">
      <c r="A193" s="106" t="s">
        <v>1110</v>
      </c>
      <c r="B193" s="106" t="s">
        <v>1111</v>
      </c>
      <c r="C193" s="107">
        <v>3</v>
      </c>
    </row>
    <row r="194" spans="1:3" ht="31" x14ac:dyDescent="0.35">
      <c r="A194" s="106" t="s">
        <v>1112</v>
      </c>
      <c r="B194" s="106" t="s">
        <v>1113</v>
      </c>
      <c r="C194" s="107">
        <v>3</v>
      </c>
    </row>
    <row r="195" spans="1:3" ht="31" x14ac:dyDescent="0.35">
      <c r="A195" s="106" t="s">
        <v>1114</v>
      </c>
      <c r="B195" s="106" t="s">
        <v>1115</v>
      </c>
      <c r="C195" s="107">
        <v>3</v>
      </c>
    </row>
    <row r="196" spans="1:3" ht="15.5" x14ac:dyDescent="0.35">
      <c r="A196" s="106" t="s">
        <v>1116</v>
      </c>
      <c r="B196" s="106" t="s">
        <v>1117</v>
      </c>
      <c r="C196" s="107">
        <v>5</v>
      </c>
    </row>
    <row r="197" spans="1:3" ht="15.5" x14ac:dyDescent="0.35">
      <c r="A197" s="106" t="s">
        <v>1118</v>
      </c>
      <c r="B197" s="106" t="s">
        <v>1119</v>
      </c>
      <c r="C197" s="107">
        <v>4</v>
      </c>
    </row>
    <row r="198" spans="1:3" ht="15.5" x14ac:dyDescent="0.35">
      <c r="A198" s="106" t="s">
        <v>1120</v>
      </c>
      <c r="B198" s="106" t="s">
        <v>778</v>
      </c>
      <c r="C198" s="107">
        <v>2</v>
      </c>
    </row>
    <row r="199" spans="1:3" ht="15.5" x14ac:dyDescent="0.35">
      <c r="A199" s="106" t="s">
        <v>1121</v>
      </c>
      <c r="B199" s="106" t="s">
        <v>1122</v>
      </c>
      <c r="C199" s="107">
        <v>1</v>
      </c>
    </row>
    <row r="200" spans="1:3" ht="15.5" x14ac:dyDescent="0.35">
      <c r="A200" s="106" t="s">
        <v>1123</v>
      </c>
      <c r="B200" s="106" t="s">
        <v>1124</v>
      </c>
      <c r="C200" s="107">
        <v>4</v>
      </c>
    </row>
    <row r="201" spans="1:3" ht="15.5" x14ac:dyDescent="0.35">
      <c r="A201" s="106" t="s">
        <v>1125</v>
      </c>
      <c r="B201" s="106" t="s">
        <v>1126</v>
      </c>
      <c r="C201" s="107">
        <v>3</v>
      </c>
    </row>
    <row r="202" spans="1:3" ht="15.5" x14ac:dyDescent="0.35">
      <c r="A202" s="106" t="s">
        <v>1127</v>
      </c>
      <c r="B202" s="106" t="s">
        <v>1128</v>
      </c>
      <c r="C202" s="107">
        <v>4</v>
      </c>
    </row>
    <row r="203" spans="1:3" ht="15.5" x14ac:dyDescent="0.35">
      <c r="A203" s="106" t="s">
        <v>1129</v>
      </c>
      <c r="B203" s="106" t="s">
        <v>1130</v>
      </c>
      <c r="C203" s="107">
        <v>4</v>
      </c>
    </row>
    <row r="204" spans="1:3" ht="15.5" x14ac:dyDescent="0.35">
      <c r="A204" s="106" t="s">
        <v>1131</v>
      </c>
      <c r="B204" s="106" t="s">
        <v>1132</v>
      </c>
      <c r="C204" s="107">
        <v>4</v>
      </c>
    </row>
    <row r="205" spans="1:3" ht="15.5" x14ac:dyDescent="0.35">
      <c r="A205" s="106" t="s">
        <v>1133</v>
      </c>
      <c r="B205" s="106" t="s">
        <v>1134</v>
      </c>
      <c r="C205" s="107">
        <v>2</v>
      </c>
    </row>
    <row r="206" spans="1:3" ht="15.5" x14ac:dyDescent="0.35">
      <c r="A206" s="106" t="s">
        <v>1135</v>
      </c>
      <c r="B206" s="106" t="s">
        <v>1136</v>
      </c>
      <c r="C206" s="107">
        <v>3</v>
      </c>
    </row>
    <row r="207" spans="1:3" ht="15.5" x14ac:dyDescent="0.35">
      <c r="A207" s="106" t="s">
        <v>1137</v>
      </c>
      <c r="B207" s="106" t="s">
        <v>1138</v>
      </c>
      <c r="C207" s="107">
        <v>4</v>
      </c>
    </row>
    <row r="208" spans="1:3" ht="15.5" x14ac:dyDescent="0.35">
      <c r="A208" s="106" t="s">
        <v>1139</v>
      </c>
      <c r="B208" s="106" t="s">
        <v>1140</v>
      </c>
      <c r="C208" s="107">
        <v>2</v>
      </c>
    </row>
    <row r="209" spans="1:3" ht="15.5" x14ac:dyDescent="0.35">
      <c r="A209" s="106" t="s">
        <v>1141</v>
      </c>
      <c r="B209" s="106" t="s">
        <v>1142</v>
      </c>
      <c r="C209" s="107">
        <v>4</v>
      </c>
    </row>
    <row r="210" spans="1:3" ht="15.5" x14ac:dyDescent="0.35">
      <c r="A210" s="106" t="s">
        <v>1143</v>
      </c>
      <c r="B210" s="106" t="s">
        <v>1144</v>
      </c>
      <c r="C210" s="107">
        <v>4</v>
      </c>
    </row>
    <row r="211" spans="1:3" ht="15.5" x14ac:dyDescent="0.35">
      <c r="A211" s="106" t="s">
        <v>1145</v>
      </c>
      <c r="B211" s="106" t="s">
        <v>1146</v>
      </c>
      <c r="C211" s="107">
        <v>4</v>
      </c>
    </row>
    <row r="212" spans="1:3" ht="15.5" x14ac:dyDescent="0.35">
      <c r="A212" s="106" t="s">
        <v>1147</v>
      </c>
      <c r="B212" s="106" t="s">
        <v>1148</v>
      </c>
      <c r="C212" s="107">
        <v>3</v>
      </c>
    </row>
    <row r="213" spans="1:3" ht="15.5" x14ac:dyDescent="0.35">
      <c r="A213" s="106" t="s">
        <v>1149</v>
      </c>
      <c r="B213" s="106" t="s">
        <v>778</v>
      </c>
      <c r="C213" s="107">
        <v>2</v>
      </c>
    </row>
    <row r="214" spans="1:3" ht="15.5" x14ac:dyDescent="0.35">
      <c r="A214" s="106" t="s">
        <v>1150</v>
      </c>
      <c r="B214" s="106" t="s">
        <v>1151</v>
      </c>
      <c r="C214" s="107">
        <v>1</v>
      </c>
    </row>
    <row r="215" spans="1:3" ht="15.5" x14ac:dyDescent="0.35">
      <c r="A215" s="106" t="s">
        <v>1152</v>
      </c>
      <c r="B215" s="106" t="s">
        <v>1153</v>
      </c>
      <c r="C215" s="107">
        <v>4</v>
      </c>
    </row>
    <row r="216" spans="1:3" ht="15.5" x14ac:dyDescent="0.35">
      <c r="A216" s="106" t="s">
        <v>1154</v>
      </c>
      <c r="B216" s="106" t="s">
        <v>1155</v>
      </c>
      <c r="C216" s="107">
        <v>4</v>
      </c>
    </row>
    <row r="217" spans="1:3" ht="15.5" x14ac:dyDescent="0.35">
      <c r="A217" s="106" t="s">
        <v>1156</v>
      </c>
      <c r="B217" s="106" t="s">
        <v>1157</v>
      </c>
      <c r="C217" s="107">
        <v>4</v>
      </c>
    </row>
    <row r="218" spans="1:3" ht="31" x14ac:dyDescent="0.35">
      <c r="A218" s="106" t="s">
        <v>1158</v>
      </c>
      <c r="B218" s="106" t="s">
        <v>1159</v>
      </c>
      <c r="C218" s="107">
        <v>4</v>
      </c>
    </row>
    <row r="219" spans="1:3" ht="15.5" x14ac:dyDescent="0.35">
      <c r="A219" s="106" t="s">
        <v>1160</v>
      </c>
      <c r="B219" s="106" t="s">
        <v>1161</v>
      </c>
      <c r="C219" s="107">
        <v>2</v>
      </c>
    </row>
    <row r="220" spans="1:3" ht="15.5" x14ac:dyDescent="0.35">
      <c r="A220" s="106" t="s">
        <v>1162</v>
      </c>
      <c r="B220" s="106" t="s">
        <v>1163</v>
      </c>
      <c r="C220" s="107">
        <v>1</v>
      </c>
    </row>
    <row r="221" spans="1:3" ht="15.5" x14ac:dyDescent="0.35">
      <c r="A221" s="106" t="s">
        <v>1164</v>
      </c>
      <c r="B221" s="106" t="s">
        <v>1165</v>
      </c>
      <c r="C221" s="107">
        <v>1</v>
      </c>
    </row>
    <row r="222" spans="1:3" ht="31" x14ac:dyDescent="0.35">
      <c r="A222" s="106" t="s">
        <v>1166</v>
      </c>
      <c r="B222" s="106" t="s">
        <v>1167</v>
      </c>
      <c r="C222" s="107">
        <v>4</v>
      </c>
    </row>
    <row r="223" spans="1:3" ht="15.5" x14ac:dyDescent="0.35">
      <c r="A223" s="106" t="s">
        <v>1168</v>
      </c>
      <c r="B223" s="106" t="s">
        <v>1169</v>
      </c>
      <c r="C223" s="107">
        <v>7</v>
      </c>
    </row>
    <row r="224" spans="1:3" ht="15.5" x14ac:dyDescent="0.35">
      <c r="A224" s="106" t="s">
        <v>526</v>
      </c>
      <c r="B224" s="106" t="s">
        <v>1170</v>
      </c>
      <c r="C224" s="107">
        <v>5</v>
      </c>
    </row>
    <row r="225" spans="1:3" ht="15.5" x14ac:dyDescent="0.35">
      <c r="A225" s="106" t="s">
        <v>1171</v>
      </c>
      <c r="B225" s="106" t="s">
        <v>1172</v>
      </c>
      <c r="C225" s="107">
        <v>6</v>
      </c>
    </row>
    <row r="226" spans="1:3" ht="15.5" x14ac:dyDescent="0.35">
      <c r="A226" s="106" t="s">
        <v>552</v>
      </c>
      <c r="B226" s="106" t="s">
        <v>1173</v>
      </c>
      <c r="C226" s="107">
        <v>5</v>
      </c>
    </row>
    <row r="227" spans="1:3" ht="15.5" x14ac:dyDescent="0.35">
      <c r="A227" s="106" t="s">
        <v>1174</v>
      </c>
      <c r="B227" s="106" t="s">
        <v>1175</v>
      </c>
      <c r="C227" s="107">
        <v>2</v>
      </c>
    </row>
    <row r="228" spans="1:3" ht="15.5" x14ac:dyDescent="0.35">
      <c r="A228" s="106" t="s">
        <v>532</v>
      </c>
      <c r="B228" s="106" t="s">
        <v>1176</v>
      </c>
      <c r="C228" s="107">
        <v>3</v>
      </c>
    </row>
    <row r="229" spans="1:3" ht="15.5" x14ac:dyDescent="0.35">
      <c r="A229" s="106" t="s">
        <v>538</v>
      </c>
      <c r="B229" s="106" t="s">
        <v>1177</v>
      </c>
      <c r="C229" s="107">
        <v>1</v>
      </c>
    </row>
    <row r="230" spans="1:3" ht="15.5" x14ac:dyDescent="0.35">
      <c r="A230" s="106" t="s">
        <v>564</v>
      </c>
      <c r="B230" s="106" t="s">
        <v>1178</v>
      </c>
      <c r="C230" s="107">
        <v>7</v>
      </c>
    </row>
    <row r="231" spans="1:3" ht="15.5" x14ac:dyDescent="0.35">
      <c r="A231" s="106" t="s">
        <v>1179</v>
      </c>
      <c r="B231" s="106" t="s">
        <v>1180</v>
      </c>
      <c r="C231" s="107">
        <v>2</v>
      </c>
    </row>
    <row r="232" spans="1:3" ht="15.5" x14ac:dyDescent="0.35">
      <c r="A232" s="106" t="s">
        <v>545</v>
      </c>
      <c r="B232" s="106" t="s">
        <v>1181</v>
      </c>
      <c r="C232" s="107">
        <v>5</v>
      </c>
    </row>
    <row r="233" spans="1:3" ht="15.5" x14ac:dyDescent="0.35">
      <c r="A233" s="106" t="s">
        <v>1182</v>
      </c>
      <c r="B233" s="106" t="s">
        <v>778</v>
      </c>
      <c r="C233" s="107">
        <v>2</v>
      </c>
    </row>
    <row r="234" spans="1:3" ht="15.5" x14ac:dyDescent="0.35">
      <c r="A234" s="106" t="s">
        <v>1183</v>
      </c>
      <c r="B234" s="106" t="s">
        <v>1184</v>
      </c>
      <c r="C234" s="107">
        <v>6</v>
      </c>
    </row>
    <row r="235" spans="1:3" ht="15.5" x14ac:dyDescent="0.35">
      <c r="A235" s="106" t="s">
        <v>1185</v>
      </c>
      <c r="B235" s="106" t="s">
        <v>1186</v>
      </c>
      <c r="C235" s="107">
        <v>4</v>
      </c>
    </row>
    <row r="236" spans="1:3" ht="15.5" x14ac:dyDescent="0.35">
      <c r="A236" s="106" t="s">
        <v>1187</v>
      </c>
      <c r="B236" s="106" t="s">
        <v>1188</v>
      </c>
      <c r="C236" s="107">
        <v>6</v>
      </c>
    </row>
    <row r="237" spans="1:3" ht="15.5" x14ac:dyDescent="0.35">
      <c r="A237" s="106" t="s">
        <v>1189</v>
      </c>
      <c r="B237" s="106" t="s">
        <v>1190</v>
      </c>
      <c r="C237" s="107">
        <v>4</v>
      </c>
    </row>
    <row r="238" spans="1:3" ht="15.5" x14ac:dyDescent="0.35">
      <c r="A238" s="106" t="s">
        <v>1191</v>
      </c>
      <c r="B238" s="106" t="s">
        <v>1192</v>
      </c>
      <c r="C238" s="107">
        <v>6</v>
      </c>
    </row>
    <row r="239" spans="1:3" ht="15.5" x14ac:dyDescent="0.35">
      <c r="A239" s="106" t="s">
        <v>1193</v>
      </c>
      <c r="B239" s="106" t="s">
        <v>1194</v>
      </c>
      <c r="C239" s="107">
        <v>4</v>
      </c>
    </row>
    <row r="240" spans="1:3" ht="15.5" x14ac:dyDescent="0.35">
      <c r="A240" s="106" t="s">
        <v>520</v>
      </c>
      <c r="B240" s="106" t="s">
        <v>1195</v>
      </c>
      <c r="C240" s="107">
        <v>7</v>
      </c>
    </row>
    <row r="241" spans="1:3" ht="15.5" x14ac:dyDescent="0.35">
      <c r="A241" s="106" t="s">
        <v>1196</v>
      </c>
      <c r="B241" s="106" t="s">
        <v>1197</v>
      </c>
      <c r="C241" s="107">
        <v>8</v>
      </c>
    </row>
    <row r="242" spans="1:3" ht="15.5" x14ac:dyDescent="0.35">
      <c r="A242" s="106" t="s">
        <v>1198</v>
      </c>
      <c r="B242" s="106" t="s">
        <v>1199</v>
      </c>
      <c r="C242" s="107">
        <v>6</v>
      </c>
    </row>
    <row r="243" spans="1:3" ht="15.5" x14ac:dyDescent="0.35">
      <c r="A243" s="106" t="s">
        <v>1200</v>
      </c>
      <c r="B243" s="106" t="s">
        <v>1201</v>
      </c>
      <c r="C243" s="107">
        <v>5</v>
      </c>
    </row>
    <row r="244" spans="1:3" ht="15.5" x14ac:dyDescent="0.35">
      <c r="A244" s="106" t="s">
        <v>1202</v>
      </c>
      <c r="B244" s="106" t="s">
        <v>1203</v>
      </c>
      <c r="C244" s="107">
        <v>6</v>
      </c>
    </row>
    <row r="245" spans="1:3" ht="31" x14ac:dyDescent="0.35">
      <c r="A245" s="106" t="s">
        <v>1204</v>
      </c>
      <c r="B245" s="106" t="s">
        <v>1205</v>
      </c>
      <c r="C245" s="107">
        <v>1</v>
      </c>
    </row>
    <row r="246" spans="1:3" ht="15.5" x14ac:dyDescent="0.35">
      <c r="A246" s="106" t="s">
        <v>1206</v>
      </c>
      <c r="B246" s="106" t="s">
        <v>1207</v>
      </c>
      <c r="C246" s="107">
        <v>4</v>
      </c>
    </row>
    <row r="247" spans="1:3" ht="15.5" x14ac:dyDescent="0.35">
      <c r="A247" s="106" t="s">
        <v>1208</v>
      </c>
      <c r="B247" s="106" t="s">
        <v>1209</v>
      </c>
      <c r="C247" s="107">
        <v>5</v>
      </c>
    </row>
    <row r="248" spans="1:3" ht="15.5" x14ac:dyDescent="0.35">
      <c r="A248" s="106" t="s">
        <v>1210</v>
      </c>
      <c r="B248" s="106" t="s">
        <v>778</v>
      </c>
      <c r="C248" s="107">
        <v>2</v>
      </c>
    </row>
    <row r="249" spans="1:3" ht="15.5" x14ac:dyDescent="0.35">
      <c r="A249" s="106" t="s">
        <v>1211</v>
      </c>
      <c r="B249" s="106" t="s">
        <v>1212</v>
      </c>
      <c r="C249" s="107">
        <v>8</v>
      </c>
    </row>
    <row r="250" spans="1:3" ht="15.5" x14ac:dyDescent="0.35">
      <c r="A250" s="106" t="s">
        <v>1213</v>
      </c>
      <c r="B250" s="106" t="s">
        <v>1214</v>
      </c>
      <c r="C250" s="107">
        <v>8</v>
      </c>
    </row>
    <row r="251" spans="1:3" ht="31" x14ac:dyDescent="0.35">
      <c r="A251" s="106" t="s">
        <v>1215</v>
      </c>
      <c r="B251" s="106" t="s">
        <v>1216</v>
      </c>
      <c r="C251" s="107">
        <v>7</v>
      </c>
    </row>
    <row r="252" spans="1:3" ht="15.5" x14ac:dyDescent="0.35">
      <c r="A252" s="106" t="s">
        <v>1217</v>
      </c>
      <c r="B252" s="106" t="s">
        <v>1218</v>
      </c>
      <c r="C252" s="107">
        <v>5</v>
      </c>
    </row>
    <row r="253" spans="1:3" ht="15.5" x14ac:dyDescent="0.35">
      <c r="A253" s="106" t="s">
        <v>1219</v>
      </c>
      <c r="B253" s="106" t="s">
        <v>1220</v>
      </c>
      <c r="C253" s="107">
        <v>7</v>
      </c>
    </row>
    <row r="254" spans="1:3" ht="31" x14ac:dyDescent="0.35">
      <c r="A254" s="106" t="s">
        <v>1221</v>
      </c>
      <c r="B254" s="106" t="s">
        <v>1222</v>
      </c>
      <c r="C254" s="107">
        <v>4</v>
      </c>
    </row>
    <row r="255" spans="1:3" ht="15.5" x14ac:dyDescent="0.35">
      <c r="A255" s="106" t="s">
        <v>1223</v>
      </c>
      <c r="B255" s="106" t="s">
        <v>1224</v>
      </c>
      <c r="C255" s="107">
        <v>4</v>
      </c>
    </row>
    <row r="256" spans="1:3" ht="15.5" x14ac:dyDescent="0.35">
      <c r="A256" s="106" t="s">
        <v>1225</v>
      </c>
      <c r="B256" s="106" t="s">
        <v>1226</v>
      </c>
      <c r="C256" s="107">
        <v>5</v>
      </c>
    </row>
    <row r="257" spans="1:3" ht="15.5" x14ac:dyDescent="0.35">
      <c r="A257" s="106" t="s">
        <v>1227</v>
      </c>
      <c r="B257" s="106" t="s">
        <v>1228</v>
      </c>
      <c r="C257" s="107">
        <v>8</v>
      </c>
    </row>
    <row r="258" spans="1:3" ht="15.5" x14ac:dyDescent="0.35">
      <c r="A258" s="106" t="s">
        <v>1229</v>
      </c>
      <c r="B258" s="106" t="s">
        <v>1230</v>
      </c>
      <c r="C258" s="107">
        <v>4</v>
      </c>
    </row>
    <row r="259" spans="1:3" ht="15.5" x14ac:dyDescent="0.35">
      <c r="A259" s="106" t="s">
        <v>1231</v>
      </c>
      <c r="B259" s="106" t="s">
        <v>778</v>
      </c>
      <c r="C259" s="107">
        <v>3</v>
      </c>
    </row>
    <row r="260" spans="1:3" ht="15.5" x14ac:dyDescent="0.35">
      <c r="A260" s="106" t="s">
        <v>1232</v>
      </c>
      <c r="B260" s="106" t="s">
        <v>1233</v>
      </c>
      <c r="C260" s="107">
        <v>5</v>
      </c>
    </row>
    <row r="261" spans="1:3" ht="15.5" x14ac:dyDescent="0.35">
      <c r="A261" s="106" t="s">
        <v>1234</v>
      </c>
      <c r="B261" s="106" t="s">
        <v>1235</v>
      </c>
      <c r="C261" s="107">
        <v>8</v>
      </c>
    </row>
    <row r="262" spans="1:3" ht="15.5" x14ac:dyDescent="0.35">
      <c r="A262" s="106" t="s">
        <v>1236</v>
      </c>
      <c r="B262" s="106" t="s">
        <v>1237</v>
      </c>
      <c r="C262" s="107">
        <v>5</v>
      </c>
    </row>
    <row r="263" spans="1:3" ht="15.5" x14ac:dyDescent="0.35">
      <c r="A263" s="106" t="s">
        <v>1238</v>
      </c>
      <c r="B263" s="106" t="s">
        <v>1239</v>
      </c>
      <c r="C263" s="107">
        <v>4</v>
      </c>
    </row>
    <row r="264" spans="1:3" ht="15.5" x14ac:dyDescent="0.35">
      <c r="A264" s="106" t="s">
        <v>1240</v>
      </c>
      <c r="B264" s="106" t="s">
        <v>1241</v>
      </c>
      <c r="C264" s="107">
        <v>4</v>
      </c>
    </row>
    <row r="265" spans="1:3" ht="15.5" x14ac:dyDescent="0.35">
      <c r="A265" s="106" t="s">
        <v>1242</v>
      </c>
      <c r="B265" s="106" t="s">
        <v>1243</v>
      </c>
      <c r="C265" s="107">
        <v>5</v>
      </c>
    </row>
    <row r="266" spans="1:3" ht="15.5" x14ac:dyDescent="0.35">
      <c r="A266" s="106" t="s">
        <v>1244</v>
      </c>
      <c r="B266" s="106" t="s">
        <v>1245</v>
      </c>
      <c r="C266" s="107">
        <v>6</v>
      </c>
    </row>
    <row r="267" spans="1:3" ht="15.5" x14ac:dyDescent="0.35">
      <c r="A267" s="106" t="s">
        <v>1246</v>
      </c>
      <c r="B267" s="106" t="s">
        <v>1247</v>
      </c>
      <c r="C267" s="107">
        <v>5</v>
      </c>
    </row>
    <row r="268" spans="1:3" ht="15.5" x14ac:dyDescent="0.35">
      <c r="A268" s="106" t="s">
        <v>1248</v>
      </c>
      <c r="B268" s="106" t="s">
        <v>1249</v>
      </c>
      <c r="C268" s="107">
        <v>6</v>
      </c>
    </row>
    <row r="269" spans="1:3" ht="31" x14ac:dyDescent="0.35">
      <c r="A269" s="106" t="s">
        <v>1250</v>
      </c>
      <c r="B269" s="106" t="s">
        <v>1251</v>
      </c>
      <c r="C269" s="107">
        <v>8</v>
      </c>
    </row>
    <row r="270" spans="1:3" ht="31" x14ac:dyDescent="0.35">
      <c r="A270" s="106" t="s">
        <v>1252</v>
      </c>
      <c r="B270" s="106" t="s">
        <v>1253</v>
      </c>
      <c r="C270" s="107">
        <v>7</v>
      </c>
    </row>
    <row r="271" spans="1:3" ht="15.5" x14ac:dyDescent="0.35">
      <c r="A271" s="106" t="s">
        <v>1254</v>
      </c>
      <c r="B271" s="106" t="s">
        <v>1255</v>
      </c>
      <c r="C271" s="107">
        <v>6</v>
      </c>
    </row>
    <row r="272" spans="1:3" ht="15.5" x14ac:dyDescent="0.35">
      <c r="A272" s="106" t="s">
        <v>1256</v>
      </c>
      <c r="B272" s="106" t="s">
        <v>1257</v>
      </c>
      <c r="C272" s="107">
        <v>8</v>
      </c>
    </row>
    <row r="273" spans="1:3" ht="31" x14ac:dyDescent="0.35">
      <c r="A273" s="106" t="s">
        <v>581</v>
      </c>
      <c r="B273" s="106" t="s">
        <v>1258</v>
      </c>
      <c r="C273" s="107">
        <v>4</v>
      </c>
    </row>
    <row r="274" spans="1:3" ht="15.5" x14ac:dyDescent="0.35">
      <c r="A274" s="106" t="s">
        <v>1259</v>
      </c>
      <c r="B274" s="106" t="s">
        <v>1260</v>
      </c>
      <c r="C274" s="107">
        <v>8</v>
      </c>
    </row>
    <row r="275" spans="1:3" ht="15.5" x14ac:dyDescent="0.35">
      <c r="A275" s="106" t="s">
        <v>1261</v>
      </c>
      <c r="B275" s="106" t="s">
        <v>1262</v>
      </c>
      <c r="C275" s="107">
        <v>6</v>
      </c>
    </row>
    <row r="276" spans="1:3" ht="15.5" x14ac:dyDescent="0.35">
      <c r="A276" s="106" t="s">
        <v>1263</v>
      </c>
      <c r="B276" s="106" t="s">
        <v>1264</v>
      </c>
      <c r="C276" s="107">
        <v>6</v>
      </c>
    </row>
    <row r="277" spans="1:3" ht="15.5" x14ac:dyDescent="0.35">
      <c r="A277" s="106" t="s">
        <v>1265</v>
      </c>
      <c r="B277" s="106" t="s">
        <v>1266</v>
      </c>
      <c r="C277" s="107">
        <v>6</v>
      </c>
    </row>
    <row r="278" spans="1:3" ht="15.5" x14ac:dyDescent="0.35">
      <c r="A278" s="106" t="s">
        <v>1267</v>
      </c>
      <c r="B278" s="106" t="s">
        <v>1268</v>
      </c>
      <c r="C278" s="107">
        <v>4</v>
      </c>
    </row>
    <row r="279" spans="1:3" ht="15.5" x14ac:dyDescent="0.35">
      <c r="A279" s="106" t="s">
        <v>1269</v>
      </c>
      <c r="B279" s="106" t="s">
        <v>778</v>
      </c>
      <c r="C279" s="107">
        <v>2</v>
      </c>
    </row>
    <row r="280" spans="1:3" ht="15.5" x14ac:dyDescent="0.35">
      <c r="A280" s="106" t="s">
        <v>1270</v>
      </c>
      <c r="B280" s="106" t="s">
        <v>1271</v>
      </c>
      <c r="C280" s="107">
        <v>2</v>
      </c>
    </row>
    <row r="281" spans="1:3" ht="15.5" x14ac:dyDescent="0.35">
      <c r="A281" s="106" t="s">
        <v>1272</v>
      </c>
      <c r="B281" s="106" t="s">
        <v>1273</v>
      </c>
      <c r="C281" s="107">
        <v>5</v>
      </c>
    </row>
    <row r="282" spans="1:3" ht="15.5" x14ac:dyDescent="0.35">
      <c r="A282" s="106" t="s">
        <v>1274</v>
      </c>
      <c r="B282" s="106" t="s">
        <v>1275</v>
      </c>
      <c r="C282" s="107">
        <v>5</v>
      </c>
    </row>
    <row r="283" spans="1:3" ht="15.5" x14ac:dyDescent="0.35">
      <c r="A283" s="106" t="s">
        <v>1276</v>
      </c>
      <c r="B283" s="106" t="s">
        <v>1277</v>
      </c>
      <c r="C283" s="107">
        <v>4</v>
      </c>
    </row>
    <row r="284" spans="1:3" ht="31" x14ac:dyDescent="0.35">
      <c r="A284" s="106" t="s">
        <v>1278</v>
      </c>
      <c r="B284" s="106" t="s">
        <v>1279</v>
      </c>
      <c r="C284" s="107">
        <v>4</v>
      </c>
    </row>
    <row r="285" spans="1:3" ht="15.5" x14ac:dyDescent="0.35">
      <c r="A285" s="106" t="s">
        <v>1280</v>
      </c>
      <c r="B285" s="106" t="s">
        <v>1281</v>
      </c>
      <c r="C285" s="107">
        <v>8</v>
      </c>
    </row>
    <row r="286" spans="1:3" ht="31" x14ac:dyDescent="0.35">
      <c r="A286" s="106" t="s">
        <v>1282</v>
      </c>
      <c r="B286" s="106" t="s">
        <v>1283</v>
      </c>
      <c r="C286" s="107">
        <v>7</v>
      </c>
    </row>
    <row r="287" spans="1:3" ht="31" x14ac:dyDescent="0.35">
      <c r="A287" s="106" t="s">
        <v>1284</v>
      </c>
      <c r="B287" s="106" t="s">
        <v>1285</v>
      </c>
      <c r="C287" s="107">
        <v>6</v>
      </c>
    </row>
    <row r="288" spans="1:3" ht="31" x14ac:dyDescent="0.35">
      <c r="A288" s="106" t="s">
        <v>1286</v>
      </c>
      <c r="B288" s="106" t="s">
        <v>1287</v>
      </c>
      <c r="C288" s="107">
        <v>8</v>
      </c>
    </row>
    <row r="289" spans="1:3" ht="31" x14ac:dyDescent="0.35">
      <c r="A289" s="106" t="s">
        <v>1288</v>
      </c>
      <c r="B289" s="106" t="s">
        <v>1289</v>
      </c>
      <c r="C289" s="107">
        <v>7</v>
      </c>
    </row>
    <row r="290" spans="1:3" ht="15.5" x14ac:dyDescent="0.35">
      <c r="A290" s="106" t="s">
        <v>1290</v>
      </c>
      <c r="B290" s="106" t="s">
        <v>1291</v>
      </c>
      <c r="C290" s="107">
        <v>6</v>
      </c>
    </row>
    <row r="291" spans="1:3" ht="31" x14ac:dyDescent="0.35">
      <c r="A291" s="106" t="s">
        <v>1292</v>
      </c>
      <c r="B291" s="106" t="s">
        <v>1293</v>
      </c>
      <c r="C291" s="107">
        <v>4</v>
      </c>
    </row>
    <row r="292" spans="1:3" ht="15.5" x14ac:dyDescent="0.35">
      <c r="A292" s="106" t="s">
        <v>1294</v>
      </c>
      <c r="B292" s="106" t="s">
        <v>1295</v>
      </c>
      <c r="C292" s="107">
        <v>4</v>
      </c>
    </row>
    <row r="293" spans="1:3" ht="15.5" x14ac:dyDescent="0.35">
      <c r="A293" s="106" t="s">
        <v>1296</v>
      </c>
      <c r="B293" s="106" t="s">
        <v>1297</v>
      </c>
      <c r="C293" s="107">
        <v>5</v>
      </c>
    </row>
    <row r="294" spans="1:3" ht="15.5" x14ac:dyDescent="0.35">
      <c r="A294" s="106" t="s">
        <v>1298</v>
      </c>
      <c r="B294" s="106" t="s">
        <v>1299</v>
      </c>
      <c r="C294" s="107">
        <v>1</v>
      </c>
    </row>
    <row r="295" spans="1:3" ht="15.5" x14ac:dyDescent="0.35">
      <c r="A295" s="106" t="s">
        <v>1300</v>
      </c>
      <c r="B295" s="106" t="s">
        <v>1301</v>
      </c>
      <c r="C295" s="107">
        <v>4</v>
      </c>
    </row>
    <row r="296" spans="1:3" ht="15.5" x14ac:dyDescent="0.35">
      <c r="A296" s="106" t="s">
        <v>1302</v>
      </c>
      <c r="B296" s="106" t="s">
        <v>1303</v>
      </c>
      <c r="C296" s="107">
        <v>7</v>
      </c>
    </row>
    <row r="297" spans="1:3" ht="15.5" x14ac:dyDescent="0.35">
      <c r="A297" s="106" t="s">
        <v>1304</v>
      </c>
      <c r="B297" s="106" t="s">
        <v>1305</v>
      </c>
      <c r="C297" s="107">
        <v>6</v>
      </c>
    </row>
    <row r="298" spans="1:3" ht="15.5" x14ac:dyDescent="0.35">
      <c r="A298" s="106" t="s">
        <v>1306</v>
      </c>
      <c r="B298" s="106" t="s">
        <v>1307</v>
      </c>
      <c r="C298" s="107">
        <v>5</v>
      </c>
    </row>
    <row r="299" spans="1:3" ht="15.5" x14ac:dyDescent="0.35">
      <c r="A299" s="106" t="s">
        <v>1308</v>
      </c>
      <c r="B299" s="106" t="s">
        <v>1309</v>
      </c>
      <c r="C299" s="107">
        <v>5</v>
      </c>
    </row>
    <row r="300" spans="1:3" ht="15.5" x14ac:dyDescent="0.35">
      <c r="A300" s="106" t="s">
        <v>1310</v>
      </c>
      <c r="B300" s="106" t="s">
        <v>1311</v>
      </c>
      <c r="C300" s="107">
        <v>3</v>
      </c>
    </row>
    <row r="301" spans="1:3" ht="15.5" x14ac:dyDescent="0.35">
      <c r="A301" s="106" t="s">
        <v>1312</v>
      </c>
      <c r="B301" s="106" t="s">
        <v>1313</v>
      </c>
      <c r="C301" s="107">
        <v>6</v>
      </c>
    </row>
    <row r="302" spans="1:3" ht="15.5" x14ac:dyDescent="0.35">
      <c r="A302" s="106" t="s">
        <v>1314</v>
      </c>
      <c r="B302" s="106" t="s">
        <v>1315</v>
      </c>
      <c r="C302" s="107">
        <v>5</v>
      </c>
    </row>
    <row r="303" spans="1:3" ht="15.5" x14ac:dyDescent="0.35">
      <c r="A303" s="106" t="s">
        <v>1316</v>
      </c>
      <c r="B303" s="106" t="s">
        <v>1317</v>
      </c>
      <c r="C303" s="107">
        <v>5</v>
      </c>
    </row>
    <row r="304" spans="1:3" ht="15.5" x14ac:dyDescent="0.35">
      <c r="A304" s="106" t="s">
        <v>1318</v>
      </c>
      <c r="B304" s="106" t="s">
        <v>1319</v>
      </c>
      <c r="C304" s="107">
        <v>6</v>
      </c>
    </row>
    <row r="305" spans="1:3" ht="15.5" x14ac:dyDescent="0.35">
      <c r="A305" s="106" t="s">
        <v>1320</v>
      </c>
      <c r="B305" s="106" t="s">
        <v>1321</v>
      </c>
      <c r="C305" s="107">
        <v>5</v>
      </c>
    </row>
    <row r="306" spans="1:3" ht="15.5" x14ac:dyDescent="0.35">
      <c r="A306" s="106" t="s">
        <v>1322</v>
      </c>
      <c r="B306" s="106" t="s">
        <v>1323</v>
      </c>
      <c r="C306" s="107">
        <v>5</v>
      </c>
    </row>
    <row r="307" spans="1:3" ht="15.5" x14ac:dyDescent="0.35">
      <c r="A307" s="106" t="s">
        <v>1324</v>
      </c>
      <c r="B307" s="106" t="s">
        <v>778</v>
      </c>
      <c r="C307" s="107">
        <v>2</v>
      </c>
    </row>
    <row r="308" spans="1:3" ht="15.5" x14ac:dyDescent="0.35">
      <c r="A308" s="106" t="s">
        <v>1325</v>
      </c>
      <c r="B308" s="106" t="s">
        <v>1326</v>
      </c>
      <c r="C308" s="107">
        <v>1</v>
      </c>
    </row>
    <row r="309" spans="1:3" ht="15.5" x14ac:dyDescent="0.35">
      <c r="A309" s="106" t="s">
        <v>1327</v>
      </c>
      <c r="B309" s="106" t="s">
        <v>1328</v>
      </c>
      <c r="C309" s="107">
        <v>4</v>
      </c>
    </row>
    <row r="310" spans="1:3" ht="15.5" x14ac:dyDescent="0.35">
      <c r="A310" s="106" t="s">
        <v>1329</v>
      </c>
      <c r="B310" s="106" t="s">
        <v>1330</v>
      </c>
      <c r="C310" s="107">
        <v>5</v>
      </c>
    </row>
    <row r="311" spans="1:3" ht="15.5" x14ac:dyDescent="0.35">
      <c r="A311" s="106" t="s">
        <v>1331</v>
      </c>
      <c r="B311" s="106" t="s">
        <v>1332</v>
      </c>
      <c r="C311" s="107">
        <v>3</v>
      </c>
    </row>
    <row r="312" spans="1:3" ht="15.5" x14ac:dyDescent="0.35">
      <c r="A312" s="106" t="s">
        <v>1333</v>
      </c>
      <c r="B312" s="106" t="s">
        <v>1334</v>
      </c>
      <c r="C312" s="107">
        <v>6</v>
      </c>
    </row>
    <row r="313" spans="1:3" ht="15.5" x14ac:dyDescent="0.35">
      <c r="A313" s="106" t="s">
        <v>1335</v>
      </c>
      <c r="B313" s="106" t="s">
        <v>1336</v>
      </c>
      <c r="C313" s="107">
        <v>4</v>
      </c>
    </row>
    <row r="314" spans="1:3" ht="15.5" x14ac:dyDescent="0.35">
      <c r="A314" s="106" t="s">
        <v>1337</v>
      </c>
      <c r="B314" s="106" t="s">
        <v>1338</v>
      </c>
      <c r="C314" s="107">
        <v>5</v>
      </c>
    </row>
    <row r="315" spans="1:3" ht="15.5" x14ac:dyDescent="0.35">
      <c r="A315" s="106" t="s">
        <v>1339</v>
      </c>
      <c r="B315" s="106" t="s">
        <v>1340</v>
      </c>
      <c r="C315" s="107">
        <v>4</v>
      </c>
    </row>
    <row r="316" spans="1:3" ht="15.5" x14ac:dyDescent="0.35">
      <c r="A316" s="106" t="s">
        <v>1341</v>
      </c>
      <c r="B316" s="106" t="s">
        <v>1342</v>
      </c>
      <c r="C316" s="107">
        <v>6</v>
      </c>
    </row>
    <row r="317" spans="1:3" ht="15.5" x14ac:dyDescent="0.35">
      <c r="A317" s="106" t="s">
        <v>1343</v>
      </c>
      <c r="B317" s="106" t="s">
        <v>1344</v>
      </c>
      <c r="C317" s="107">
        <v>6</v>
      </c>
    </row>
    <row r="318" spans="1:3" ht="15.5" x14ac:dyDescent="0.35">
      <c r="A318" s="106" t="s">
        <v>1345</v>
      </c>
      <c r="B318" s="106" t="s">
        <v>1346</v>
      </c>
      <c r="C318" s="107">
        <v>4</v>
      </c>
    </row>
    <row r="319" spans="1:3" ht="15.5" x14ac:dyDescent="0.35">
      <c r="A319" s="106" t="s">
        <v>1347</v>
      </c>
      <c r="B319" s="106" t="s">
        <v>1348</v>
      </c>
      <c r="C319" s="107">
        <v>6</v>
      </c>
    </row>
    <row r="320" spans="1:3" ht="15.5" x14ac:dyDescent="0.35">
      <c r="A320" s="106" t="s">
        <v>1349</v>
      </c>
      <c r="B320" s="106" t="s">
        <v>1350</v>
      </c>
      <c r="C320" s="107">
        <v>3</v>
      </c>
    </row>
    <row r="321" spans="1:3" ht="15.5" x14ac:dyDescent="0.35">
      <c r="A321" s="106" t="s">
        <v>645</v>
      </c>
      <c r="B321" s="106" t="s">
        <v>1351</v>
      </c>
      <c r="C321" s="107">
        <v>5</v>
      </c>
    </row>
    <row r="322" spans="1:3" ht="15.5" x14ac:dyDescent="0.35">
      <c r="A322" s="106" t="s">
        <v>1352</v>
      </c>
      <c r="B322" s="106" t="s">
        <v>1353</v>
      </c>
      <c r="C322" s="107">
        <v>4</v>
      </c>
    </row>
    <row r="323" spans="1:3" ht="15.5" x14ac:dyDescent="0.35">
      <c r="A323" s="106" t="s">
        <v>1354</v>
      </c>
      <c r="B323" s="106" t="s">
        <v>1355</v>
      </c>
      <c r="C323" s="107">
        <v>3</v>
      </c>
    </row>
    <row r="324" spans="1:3" ht="15.5" x14ac:dyDescent="0.35">
      <c r="A324" s="106" t="s">
        <v>1356</v>
      </c>
      <c r="B324" s="106" t="s">
        <v>1357</v>
      </c>
      <c r="C324" s="107">
        <v>4</v>
      </c>
    </row>
    <row r="325" spans="1:3" ht="15.5" x14ac:dyDescent="0.35">
      <c r="A325" s="106" t="s">
        <v>1358</v>
      </c>
      <c r="B325" s="106" t="s">
        <v>1359</v>
      </c>
      <c r="C325" s="107">
        <v>5</v>
      </c>
    </row>
    <row r="326" spans="1:3" ht="15.5" x14ac:dyDescent="0.35">
      <c r="A326" s="106" t="s">
        <v>1360</v>
      </c>
      <c r="B326" s="106" t="s">
        <v>1361</v>
      </c>
      <c r="C326" s="107">
        <v>4</v>
      </c>
    </row>
    <row r="327" spans="1:3" ht="15.5" x14ac:dyDescent="0.35">
      <c r="A327" s="106" t="s">
        <v>1362</v>
      </c>
      <c r="B327" s="106" t="s">
        <v>1363</v>
      </c>
      <c r="C327" s="107">
        <v>5</v>
      </c>
    </row>
    <row r="328" spans="1:3" ht="15.5" x14ac:dyDescent="0.35">
      <c r="A328" s="106" t="s">
        <v>1364</v>
      </c>
      <c r="B328" s="106" t="s">
        <v>1365</v>
      </c>
      <c r="C328" s="107">
        <v>4</v>
      </c>
    </row>
    <row r="329" spans="1:3" ht="15.5" x14ac:dyDescent="0.35">
      <c r="A329" s="106" t="s">
        <v>1366</v>
      </c>
      <c r="B329" s="106" t="s">
        <v>1367</v>
      </c>
      <c r="C329" s="107">
        <v>4</v>
      </c>
    </row>
    <row r="330" spans="1:3" ht="15.5" x14ac:dyDescent="0.35">
      <c r="A330" s="106" t="s">
        <v>1368</v>
      </c>
      <c r="B330" s="106" t="s">
        <v>1369</v>
      </c>
      <c r="C330" s="107">
        <v>5</v>
      </c>
    </row>
    <row r="331" spans="1:3" ht="31" x14ac:dyDescent="0.35">
      <c r="A331" s="106" t="s">
        <v>1370</v>
      </c>
      <c r="B331" s="106" t="s">
        <v>1371</v>
      </c>
      <c r="C331" s="107">
        <v>6</v>
      </c>
    </row>
    <row r="332" spans="1:3" ht="15.5" x14ac:dyDescent="0.35">
      <c r="A332" s="106" t="s">
        <v>1372</v>
      </c>
      <c r="B332" s="106" t="s">
        <v>1373</v>
      </c>
      <c r="C332" s="107">
        <v>5</v>
      </c>
    </row>
    <row r="333" spans="1:3" ht="15.5" x14ac:dyDescent="0.35">
      <c r="A333" s="106" t="s">
        <v>708</v>
      </c>
      <c r="B333" s="106" t="s">
        <v>1374</v>
      </c>
      <c r="C333" s="107">
        <v>5</v>
      </c>
    </row>
    <row r="334" spans="1:3" ht="15.5" x14ac:dyDescent="0.35">
      <c r="A334" s="106" t="s">
        <v>1375</v>
      </c>
      <c r="B334" s="106" t="s">
        <v>1376</v>
      </c>
      <c r="C334" s="107">
        <v>6</v>
      </c>
    </row>
    <row r="335" spans="1:3" ht="15.5" x14ac:dyDescent="0.35">
      <c r="A335" s="106" t="s">
        <v>1377</v>
      </c>
      <c r="B335" s="106" t="s">
        <v>1378</v>
      </c>
      <c r="C335" s="107">
        <v>5</v>
      </c>
    </row>
    <row r="336" spans="1:3" ht="15.5" x14ac:dyDescent="0.35">
      <c r="A336" s="106" t="s">
        <v>1379</v>
      </c>
      <c r="B336" s="106" t="s">
        <v>1380</v>
      </c>
      <c r="C336" s="107">
        <v>5</v>
      </c>
    </row>
    <row r="337" spans="1:3" ht="15.5" x14ac:dyDescent="0.35">
      <c r="A337" s="106" t="s">
        <v>1381</v>
      </c>
      <c r="B337" s="106" t="s">
        <v>1382</v>
      </c>
      <c r="C337" s="107">
        <v>6</v>
      </c>
    </row>
    <row r="338" spans="1:3" ht="15.5" x14ac:dyDescent="0.35">
      <c r="A338" s="106" t="s">
        <v>1383</v>
      </c>
      <c r="B338" s="106" t="s">
        <v>1384</v>
      </c>
      <c r="C338" s="107">
        <v>6</v>
      </c>
    </row>
    <row r="339" spans="1:3" ht="15.5" x14ac:dyDescent="0.35">
      <c r="A339" s="106" t="s">
        <v>573</v>
      </c>
      <c r="B339" s="106" t="s">
        <v>1385</v>
      </c>
      <c r="C339" s="107">
        <v>6</v>
      </c>
    </row>
    <row r="340" spans="1:3" ht="15.5" x14ac:dyDescent="0.35">
      <c r="A340" s="106" t="s">
        <v>1386</v>
      </c>
      <c r="B340" s="106" t="s">
        <v>1387</v>
      </c>
      <c r="C340" s="107">
        <v>6</v>
      </c>
    </row>
    <row r="341" spans="1:3" ht="15.5" x14ac:dyDescent="0.35">
      <c r="A341" s="106" t="s">
        <v>1388</v>
      </c>
      <c r="B341" s="106" t="s">
        <v>1389</v>
      </c>
      <c r="C341" s="107">
        <v>6</v>
      </c>
    </row>
    <row r="342" spans="1:3" ht="15.5" x14ac:dyDescent="0.35">
      <c r="A342" s="106" t="s">
        <v>1390</v>
      </c>
      <c r="B342" s="106" t="s">
        <v>1391</v>
      </c>
      <c r="C342" s="107">
        <v>5</v>
      </c>
    </row>
    <row r="343" spans="1:3" ht="15.5" x14ac:dyDescent="0.35">
      <c r="A343" s="106" t="s">
        <v>1392</v>
      </c>
      <c r="B343" s="106" t="s">
        <v>1393</v>
      </c>
      <c r="C343" s="107">
        <v>6</v>
      </c>
    </row>
    <row r="344" spans="1:3" ht="15.5" x14ac:dyDescent="0.35">
      <c r="A344" s="106" t="s">
        <v>1394</v>
      </c>
      <c r="B344" s="106" t="s">
        <v>1395</v>
      </c>
      <c r="C344" s="107">
        <v>5</v>
      </c>
    </row>
    <row r="345" spans="1:3" ht="15.5" x14ac:dyDescent="0.35">
      <c r="A345" s="106" t="s">
        <v>1396</v>
      </c>
      <c r="B345" s="106" t="s">
        <v>1397</v>
      </c>
      <c r="C345" s="107">
        <v>6</v>
      </c>
    </row>
    <row r="346" spans="1:3" ht="15.5" x14ac:dyDescent="0.35">
      <c r="A346" s="106" t="s">
        <v>1398</v>
      </c>
      <c r="B346" s="106" t="s">
        <v>1399</v>
      </c>
      <c r="C346" s="107">
        <v>6</v>
      </c>
    </row>
    <row r="347" spans="1:3" ht="15.5" x14ac:dyDescent="0.35">
      <c r="A347" s="106" t="s">
        <v>1400</v>
      </c>
      <c r="B347" s="106" t="s">
        <v>1401</v>
      </c>
      <c r="C347" s="107">
        <v>4</v>
      </c>
    </row>
    <row r="348" spans="1:3" ht="15.5" x14ac:dyDescent="0.35">
      <c r="A348" s="106" t="s">
        <v>1402</v>
      </c>
      <c r="B348" s="106" t="s">
        <v>1403</v>
      </c>
      <c r="C348" s="107">
        <v>5</v>
      </c>
    </row>
    <row r="349" spans="1:3" ht="15.5" x14ac:dyDescent="0.35">
      <c r="A349" s="106" t="s">
        <v>1404</v>
      </c>
      <c r="B349" s="106" t="s">
        <v>1405</v>
      </c>
      <c r="C349" s="107">
        <v>4</v>
      </c>
    </row>
    <row r="350" spans="1:3" ht="15.5" x14ac:dyDescent="0.35">
      <c r="A350" s="106" t="s">
        <v>1406</v>
      </c>
      <c r="B350" s="106" t="s">
        <v>1407</v>
      </c>
      <c r="C350" s="107">
        <v>3</v>
      </c>
    </row>
    <row r="351" spans="1:3" ht="15.5" x14ac:dyDescent="0.35">
      <c r="A351" s="106" t="s">
        <v>1408</v>
      </c>
      <c r="B351" s="106" t="s">
        <v>1409</v>
      </c>
      <c r="C351" s="107">
        <v>2</v>
      </c>
    </row>
    <row r="352" spans="1:3" ht="15.5" x14ac:dyDescent="0.35">
      <c r="A352" s="106" t="s">
        <v>1410</v>
      </c>
      <c r="B352" s="106" t="s">
        <v>1411</v>
      </c>
      <c r="C352" s="107">
        <v>3</v>
      </c>
    </row>
    <row r="353" spans="1:3" ht="15.5" x14ac:dyDescent="0.35">
      <c r="A353" s="106" t="s">
        <v>1412</v>
      </c>
      <c r="B353" s="106" t="s">
        <v>778</v>
      </c>
      <c r="C353" s="107">
        <v>2</v>
      </c>
    </row>
    <row r="354" spans="1:3" ht="15.5" x14ac:dyDescent="0.35">
      <c r="A354" s="106" t="s">
        <v>1413</v>
      </c>
      <c r="B354" s="106" t="s">
        <v>1414</v>
      </c>
      <c r="C354" s="107">
        <v>7</v>
      </c>
    </row>
    <row r="355" spans="1:3" ht="15.5" x14ac:dyDescent="0.35">
      <c r="A355" s="106" t="s">
        <v>1415</v>
      </c>
      <c r="B355" s="106" t="s">
        <v>1416</v>
      </c>
      <c r="C355" s="107">
        <v>6</v>
      </c>
    </row>
    <row r="356" spans="1:3" ht="15.5" x14ac:dyDescent="0.35">
      <c r="A356" s="106" t="s">
        <v>1417</v>
      </c>
      <c r="B356" s="106" t="s">
        <v>1418</v>
      </c>
      <c r="C356" s="107">
        <v>7</v>
      </c>
    </row>
    <row r="357" spans="1:3" ht="15.5" x14ac:dyDescent="0.35">
      <c r="A357" s="106" t="s">
        <v>1419</v>
      </c>
      <c r="B357" s="106" t="s">
        <v>1420</v>
      </c>
      <c r="C357" s="107">
        <v>5</v>
      </c>
    </row>
    <row r="358" spans="1:3" ht="15.5" x14ac:dyDescent="0.35">
      <c r="A358" s="106" t="s">
        <v>1421</v>
      </c>
      <c r="B358" s="106" t="s">
        <v>1422</v>
      </c>
      <c r="C358" s="107">
        <v>5</v>
      </c>
    </row>
    <row r="359" spans="1:3" ht="15.5" x14ac:dyDescent="0.35">
      <c r="A359" s="106" t="s">
        <v>1423</v>
      </c>
      <c r="B359" s="106" t="s">
        <v>1424</v>
      </c>
      <c r="C359" s="107">
        <v>6</v>
      </c>
    </row>
    <row r="360" spans="1:3" ht="15.5" x14ac:dyDescent="0.35">
      <c r="A360" s="106" t="s">
        <v>1425</v>
      </c>
      <c r="B360" s="106" t="s">
        <v>1426</v>
      </c>
      <c r="C360" s="107">
        <v>5</v>
      </c>
    </row>
    <row r="361" spans="1:3" ht="15.5" x14ac:dyDescent="0.35">
      <c r="A361" s="106" t="s">
        <v>1427</v>
      </c>
      <c r="B361" s="106" t="s">
        <v>1428</v>
      </c>
      <c r="C361" s="107">
        <v>4</v>
      </c>
    </row>
    <row r="362" spans="1:3" ht="15.5" x14ac:dyDescent="0.35">
      <c r="A362" s="106" t="s">
        <v>1429</v>
      </c>
      <c r="B362" s="106" t="s">
        <v>1430</v>
      </c>
      <c r="C362" s="107">
        <v>2</v>
      </c>
    </row>
    <row r="363" spans="1:3" ht="15.5" x14ac:dyDescent="0.35">
      <c r="A363" s="106" t="s">
        <v>1431</v>
      </c>
      <c r="B363" s="106" t="s">
        <v>1432</v>
      </c>
      <c r="C363" s="107">
        <v>4</v>
      </c>
    </row>
    <row r="364" spans="1:3" ht="15.5" x14ac:dyDescent="0.35">
      <c r="A364" s="106" t="s">
        <v>1433</v>
      </c>
      <c r="B364" s="106" t="s">
        <v>1434</v>
      </c>
      <c r="C364" s="107">
        <v>4</v>
      </c>
    </row>
    <row r="365" spans="1:3" ht="15.5" x14ac:dyDescent="0.35">
      <c r="A365" s="106" t="s">
        <v>243</v>
      </c>
      <c r="B365" s="106" t="s">
        <v>1435</v>
      </c>
      <c r="C365" s="107">
        <v>5</v>
      </c>
    </row>
    <row r="366" spans="1:3" ht="15.5" x14ac:dyDescent="0.35">
      <c r="A366" s="106" t="s">
        <v>1436</v>
      </c>
      <c r="B366" s="106" t="s">
        <v>1437</v>
      </c>
      <c r="C366" s="107">
        <v>2</v>
      </c>
    </row>
    <row r="367" spans="1:3" ht="15.5" x14ac:dyDescent="0.35">
      <c r="A367" s="106" t="s">
        <v>1438</v>
      </c>
      <c r="B367" s="106" t="s">
        <v>1439</v>
      </c>
      <c r="C367" s="107">
        <v>4</v>
      </c>
    </row>
    <row r="368" spans="1:3" ht="15.5" x14ac:dyDescent="0.35">
      <c r="A368" s="106" t="s">
        <v>1440</v>
      </c>
      <c r="B368" s="106" t="s">
        <v>1441</v>
      </c>
      <c r="C368" s="107">
        <v>4</v>
      </c>
    </row>
    <row r="369" spans="1:3" ht="15.5" x14ac:dyDescent="0.35">
      <c r="A369" s="106" t="s">
        <v>1442</v>
      </c>
      <c r="B369" s="106" t="s">
        <v>1443</v>
      </c>
      <c r="C369" s="107">
        <v>5</v>
      </c>
    </row>
    <row r="370" spans="1:3" ht="15.5" x14ac:dyDescent="0.35">
      <c r="A370" s="106" t="s">
        <v>1444</v>
      </c>
      <c r="B370" s="106" t="s">
        <v>1445</v>
      </c>
      <c r="C370" s="107">
        <v>8</v>
      </c>
    </row>
    <row r="371" spans="1:3" ht="15.5" x14ac:dyDescent="0.35">
      <c r="A371" s="106" t="s">
        <v>1446</v>
      </c>
      <c r="B371" s="106" t="s">
        <v>1447</v>
      </c>
      <c r="C371" s="107">
        <v>3</v>
      </c>
    </row>
    <row r="372" spans="1:3" ht="15.5" x14ac:dyDescent="0.35">
      <c r="A372" s="106" t="s">
        <v>1448</v>
      </c>
      <c r="B372" s="106" t="s">
        <v>1449</v>
      </c>
      <c r="C372" s="107">
        <v>4</v>
      </c>
    </row>
    <row r="373" spans="1:3" ht="15.5" x14ac:dyDescent="0.35">
      <c r="A373" s="106" t="s">
        <v>1450</v>
      </c>
      <c r="B373" s="106" t="s">
        <v>1451</v>
      </c>
      <c r="C373" s="107">
        <v>4</v>
      </c>
    </row>
    <row r="374" spans="1:3" ht="31" x14ac:dyDescent="0.35">
      <c r="A374" s="106" t="s">
        <v>1452</v>
      </c>
      <c r="B374" s="106" t="s">
        <v>1453</v>
      </c>
      <c r="C374" s="107">
        <v>4</v>
      </c>
    </row>
    <row r="375" spans="1:3" ht="15.5" x14ac:dyDescent="0.35">
      <c r="A375" s="106" t="s">
        <v>1454</v>
      </c>
      <c r="B375" s="106" t="s">
        <v>1455</v>
      </c>
      <c r="C375" s="107">
        <v>5</v>
      </c>
    </row>
    <row r="376" spans="1:3" ht="15.5" x14ac:dyDescent="0.35">
      <c r="A376" s="106" t="s">
        <v>1456</v>
      </c>
      <c r="B376" s="106" t="s">
        <v>1457</v>
      </c>
      <c r="C376" s="107">
        <v>5</v>
      </c>
    </row>
    <row r="377" spans="1:3" ht="15.5" x14ac:dyDescent="0.35">
      <c r="A377" s="106" t="s">
        <v>1458</v>
      </c>
      <c r="B377" s="106" t="s">
        <v>1459</v>
      </c>
      <c r="C377" s="107">
        <v>5</v>
      </c>
    </row>
    <row r="378" spans="1:3" ht="15.5" x14ac:dyDescent="0.35">
      <c r="A378" s="106" t="s">
        <v>1460</v>
      </c>
      <c r="B378" s="106" t="s">
        <v>1461</v>
      </c>
      <c r="C378" s="107">
        <v>4</v>
      </c>
    </row>
    <row r="379" spans="1:3" ht="15.5" x14ac:dyDescent="0.35">
      <c r="A379" s="106" t="s">
        <v>1462</v>
      </c>
      <c r="B379" s="106" t="s">
        <v>1463</v>
      </c>
      <c r="C379" s="107">
        <v>6</v>
      </c>
    </row>
    <row r="380" spans="1:3" ht="15.5" x14ac:dyDescent="0.35">
      <c r="A380" s="106" t="s">
        <v>1464</v>
      </c>
      <c r="B380" s="106" t="s">
        <v>1465</v>
      </c>
      <c r="C380" s="107">
        <v>4</v>
      </c>
    </row>
    <row r="381" spans="1:3" ht="15.5" x14ac:dyDescent="0.35">
      <c r="A381" s="106" t="s">
        <v>1466</v>
      </c>
      <c r="B381" s="106" t="s">
        <v>778</v>
      </c>
      <c r="C381" s="107">
        <v>2</v>
      </c>
    </row>
    <row r="382" spans="1:3" ht="15.5" x14ac:dyDescent="0.35">
      <c r="A382" s="106" t="s">
        <v>1467</v>
      </c>
      <c r="B382" s="106" t="s">
        <v>1468</v>
      </c>
      <c r="C382" s="107">
        <v>4</v>
      </c>
    </row>
    <row r="383" spans="1:3" ht="15.5" x14ac:dyDescent="0.35">
      <c r="A383" s="106" t="s">
        <v>1469</v>
      </c>
      <c r="B383" s="106" t="s">
        <v>1470</v>
      </c>
      <c r="C383" s="107">
        <v>1</v>
      </c>
    </row>
    <row r="384" spans="1:3" ht="15.5" x14ac:dyDescent="0.35">
      <c r="A384" s="106" t="s">
        <v>1471</v>
      </c>
      <c r="B384" s="106" t="s">
        <v>1472</v>
      </c>
      <c r="C384" s="107">
        <v>4</v>
      </c>
    </row>
    <row r="385" spans="1:3" ht="15.5" x14ac:dyDescent="0.35">
      <c r="A385" s="106" t="s">
        <v>1473</v>
      </c>
      <c r="B385" s="106" t="s">
        <v>1474</v>
      </c>
      <c r="C385" s="107">
        <v>3</v>
      </c>
    </row>
    <row r="386" spans="1:3" ht="15.5" x14ac:dyDescent="0.35">
      <c r="A386" s="106" t="s">
        <v>1475</v>
      </c>
      <c r="B386" s="106" t="s">
        <v>1476</v>
      </c>
      <c r="C386" s="107">
        <v>5</v>
      </c>
    </row>
    <row r="387" spans="1:3" ht="15.5" x14ac:dyDescent="0.35">
      <c r="A387" s="106" t="s">
        <v>1477</v>
      </c>
      <c r="B387" s="106" t="s">
        <v>1478</v>
      </c>
      <c r="C387" s="107">
        <v>4</v>
      </c>
    </row>
    <row r="388" spans="1:3" ht="15.5" x14ac:dyDescent="0.35">
      <c r="A388" s="106" t="s">
        <v>1479</v>
      </c>
      <c r="B388" s="106" t="s">
        <v>1480</v>
      </c>
      <c r="C388" s="107">
        <v>4</v>
      </c>
    </row>
    <row r="389" spans="1:3" ht="15.5" x14ac:dyDescent="0.35">
      <c r="A389" s="106" t="s">
        <v>1481</v>
      </c>
      <c r="B389" s="106" t="s">
        <v>1482</v>
      </c>
      <c r="C389" s="107">
        <v>5</v>
      </c>
    </row>
    <row r="390" spans="1:3" ht="15.5" x14ac:dyDescent="0.35">
      <c r="A390" s="106" t="s">
        <v>1483</v>
      </c>
      <c r="B390" s="106" t="s">
        <v>1484</v>
      </c>
      <c r="C390" s="107">
        <v>1</v>
      </c>
    </row>
    <row r="391" spans="1:3" ht="15.5" x14ac:dyDescent="0.35">
      <c r="A391" s="106" t="s">
        <v>1485</v>
      </c>
      <c r="B391" s="106" t="s">
        <v>1486</v>
      </c>
      <c r="C391" s="107">
        <v>1</v>
      </c>
    </row>
    <row r="392" spans="1:3" ht="15.5" x14ac:dyDescent="0.35">
      <c r="A392" s="106" t="s">
        <v>1487</v>
      </c>
      <c r="B392" s="106" t="s">
        <v>778</v>
      </c>
      <c r="C392" s="107">
        <v>2</v>
      </c>
    </row>
    <row r="393" spans="1:3" ht="15.5" x14ac:dyDescent="0.35">
      <c r="A393" s="106" t="s">
        <v>1488</v>
      </c>
      <c r="B393" s="106" t="s">
        <v>1489</v>
      </c>
      <c r="C393" s="107">
        <v>1</v>
      </c>
    </row>
    <row r="394" spans="1:3" ht="15.5" x14ac:dyDescent="0.35">
      <c r="A394" s="106" t="s">
        <v>1490</v>
      </c>
      <c r="B394" s="106" t="s">
        <v>1491</v>
      </c>
      <c r="C394" s="107">
        <v>1</v>
      </c>
    </row>
    <row r="395" spans="1:3" ht="15.5" x14ac:dyDescent="0.35">
      <c r="A395" s="106" t="s">
        <v>1492</v>
      </c>
      <c r="B395" s="106" t="s">
        <v>1493</v>
      </c>
      <c r="C395" s="107">
        <v>1</v>
      </c>
    </row>
    <row r="396" spans="1:3" ht="15.5" x14ac:dyDescent="0.35">
      <c r="A396" s="106" t="s">
        <v>1494</v>
      </c>
      <c r="B396" s="106" t="s">
        <v>1495</v>
      </c>
      <c r="C396" s="107">
        <v>1</v>
      </c>
    </row>
    <row r="397" spans="1:3" ht="15.5" x14ac:dyDescent="0.35">
      <c r="A397" s="106" t="s">
        <v>1496</v>
      </c>
      <c r="B397" s="106" t="s">
        <v>1497</v>
      </c>
      <c r="C397" s="107">
        <v>1</v>
      </c>
    </row>
    <row r="398" spans="1:3" ht="15.5" x14ac:dyDescent="0.35">
      <c r="A398" s="106" t="s">
        <v>1498</v>
      </c>
      <c r="B398" s="106" t="s">
        <v>1499</v>
      </c>
      <c r="C398" s="107">
        <v>1</v>
      </c>
    </row>
    <row r="399" spans="1:3" ht="15.5" x14ac:dyDescent="0.35">
      <c r="A399" s="106" t="s">
        <v>1500</v>
      </c>
      <c r="B399" s="106" t="s">
        <v>1501</v>
      </c>
      <c r="C399" s="107">
        <v>1</v>
      </c>
    </row>
    <row r="400" spans="1:3" ht="15.5" x14ac:dyDescent="0.35">
      <c r="A400" s="106" t="s">
        <v>1502</v>
      </c>
      <c r="B400" s="106" t="s">
        <v>1503</v>
      </c>
      <c r="C400" s="107">
        <v>1</v>
      </c>
    </row>
    <row r="401" spans="1:3" ht="15.5" x14ac:dyDescent="0.35">
      <c r="A401" s="106" t="s">
        <v>1504</v>
      </c>
      <c r="B401" s="106" t="s">
        <v>1505</v>
      </c>
      <c r="C401" s="107">
        <v>1</v>
      </c>
    </row>
    <row r="402" spans="1:3" ht="15.5" x14ac:dyDescent="0.35">
      <c r="A402" s="106" t="s">
        <v>1506</v>
      </c>
      <c r="B402" s="106" t="s">
        <v>1507</v>
      </c>
      <c r="C402" s="107">
        <v>1</v>
      </c>
    </row>
    <row r="403" spans="1:3" ht="15.5" x14ac:dyDescent="0.35">
      <c r="A403" s="106" t="s">
        <v>1508</v>
      </c>
      <c r="B403" s="106" t="s">
        <v>1509</v>
      </c>
      <c r="C403" s="107">
        <v>1</v>
      </c>
    </row>
    <row r="404" spans="1:3" ht="15.5" x14ac:dyDescent="0.35">
      <c r="A404" s="106" t="s">
        <v>1510</v>
      </c>
      <c r="B404" s="106" t="s">
        <v>1511</v>
      </c>
      <c r="C404" s="107">
        <v>1</v>
      </c>
    </row>
    <row r="405" spans="1:3" ht="15.5" x14ac:dyDescent="0.35">
      <c r="A405" s="106" t="s">
        <v>1512</v>
      </c>
      <c r="B405" s="106" t="s">
        <v>1513</v>
      </c>
      <c r="C405" s="107">
        <v>1</v>
      </c>
    </row>
    <row r="406" spans="1:3" ht="15.5" x14ac:dyDescent="0.35">
      <c r="A406" s="106" t="s">
        <v>1514</v>
      </c>
      <c r="B406" s="106" t="s">
        <v>1515</v>
      </c>
      <c r="C406" s="107">
        <v>1</v>
      </c>
    </row>
    <row r="407" spans="1:3" ht="15.5" x14ac:dyDescent="0.35">
      <c r="A407" s="106" t="s">
        <v>1516</v>
      </c>
      <c r="B407" s="106" t="s">
        <v>1517</v>
      </c>
      <c r="C407" s="107">
        <v>1</v>
      </c>
    </row>
    <row r="408" spans="1:3" ht="15.5" x14ac:dyDescent="0.35">
      <c r="A408" s="106" t="s">
        <v>1518</v>
      </c>
      <c r="B408" s="106" t="s">
        <v>1519</v>
      </c>
      <c r="C408" s="107">
        <v>1</v>
      </c>
    </row>
    <row r="409" spans="1:3" ht="15.5" x14ac:dyDescent="0.35">
      <c r="A409" s="106" t="s">
        <v>1520</v>
      </c>
      <c r="B409" s="106" t="s">
        <v>1521</v>
      </c>
      <c r="C409" s="107">
        <v>1</v>
      </c>
    </row>
    <row r="410" spans="1:3" ht="15.5" x14ac:dyDescent="0.35">
      <c r="A410" s="106" t="s">
        <v>1522</v>
      </c>
      <c r="B410" s="106" t="s">
        <v>1523</v>
      </c>
      <c r="C410" s="107">
        <v>1</v>
      </c>
    </row>
    <row r="411" spans="1:3" ht="15.5" x14ac:dyDescent="0.35">
      <c r="A411" s="106" t="s">
        <v>1524</v>
      </c>
      <c r="B411" s="106" t="s">
        <v>1525</v>
      </c>
      <c r="C411" s="107">
        <v>1</v>
      </c>
    </row>
    <row r="412" spans="1:3" ht="15.5" x14ac:dyDescent="0.35">
      <c r="A412" s="106" t="s">
        <v>1526</v>
      </c>
      <c r="B412" s="106" t="s">
        <v>1527</v>
      </c>
      <c r="C412" s="107">
        <v>1</v>
      </c>
    </row>
    <row r="413" spans="1:3" ht="15.5" x14ac:dyDescent="0.35">
      <c r="A413" s="106" t="s">
        <v>1528</v>
      </c>
      <c r="B413" s="106" t="s">
        <v>1529</v>
      </c>
      <c r="C413" s="107">
        <v>1</v>
      </c>
    </row>
    <row r="414" spans="1:3" ht="15.5" x14ac:dyDescent="0.35">
      <c r="A414" s="106" t="s">
        <v>1530</v>
      </c>
      <c r="B414" s="106" t="s">
        <v>1531</v>
      </c>
      <c r="C414" s="107">
        <v>1</v>
      </c>
    </row>
    <row r="415" spans="1:3" ht="15.5" x14ac:dyDescent="0.35">
      <c r="A415" s="106" t="s">
        <v>1532</v>
      </c>
      <c r="B415" s="106" t="s">
        <v>1533</v>
      </c>
      <c r="C415" s="107">
        <v>1</v>
      </c>
    </row>
    <row r="416" spans="1:3" ht="15.5" x14ac:dyDescent="0.35">
      <c r="A416" s="106" t="s">
        <v>1534</v>
      </c>
      <c r="B416" s="106" t="s">
        <v>1535</v>
      </c>
      <c r="C416" s="107">
        <v>1</v>
      </c>
    </row>
    <row r="417" spans="1:3" ht="15.5" x14ac:dyDescent="0.35">
      <c r="A417" s="106" t="s">
        <v>1536</v>
      </c>
      <c r="B417" s="106" t="s">
        <v>1537</v>
      </c>
      <c r="C417" s="107">
        <v>1</v>
      </c>
    </row>
    <row r="418" spans="1:3" ht="15.5" x14ac:dyDescent="0.35">
      <c r="A418" s="106" t="s">
        <v>1538</v>
      </c>
      <c r="B418" s="106" t="s">
        <v>1539</v>
      </c>
      <c r="C418" s="107">
        <v>1</v>
      </c>
    </row>
    <row r="419" spans="1:3" ht="15.5" x14ac:dyDescent="0.35">
      <c r="A419" s="106" t="s">
        <v>1540</v>
      </c>
      <c r="B419" s="106" t="s">
        <v>1541</v>
      </c>
      <c r="C419" s="107">
        <v>1</v>
      </c>
    </row>
    <row r="420" spans="1:3" ht="15.5" x14ac:dyDescent="0.35">
      <c r="A420" s="106" t="s">
        <v>1542</v>
      </c>
      <c r="B420" s="106" t="s">
        <v>1543</v>
      </c>
      <c r="C420" s="107">
        <v>1</v>
      </c>
    </row>
    <row r="421" spans="1:3" ht="15.5" x14ac:dyDescent="0.35">
      <c r="A421" s="106" t="s">
        <v>1544</v>
      </c>
      <c r="B421" s="106" t="s">
        <v>1545</v>
      </c>
      <c r="C421" s="107">
        <v>1</v>
      </c>
    </row>
    <row r="422" spans="1:3" ht="15.5" x14ac:dyDescent="0.35">
      <c r="A422" s="106" t="s">
        <v>1546</v>
      </c>
      <c r="B422" s="106" t="s">
        <v>1547</v>
      </c>
      <c r="C422" s="107">
        <v>1</v>
      </c>
    </row>
    <row r="423" spans="1:3" ht="15.5" x14ac:dyDescent="0.35">
      <c r="A423" s="106" t="s">
        <v>1548</v>
      </c>
      <c r="B423" s="106" t="s">
        <v>1549</v>
      </c>
      <c r="C423" s="107">
        <v>1</v>
      </c>
    </row>
    <row r="424" spans="1:3" ht="15.5" x14ac:dyDescent="0.35">
      <c r="A424" s="106" t="s">
        <v>1550</v>
      </c>
      <c r="B424" s="106" t="s">
        <v>1551</v>
      </c>
      <c r="C424" s="107">
        <v>1</v>
      </c>
    </row>
    <row r="425" spans="1:3" ht="15.5" x14ac:dyDescent="0.35">
      <c r="A425" s="106" t="s">
        <v>1552</v>
      </c>
      <c r="B425" s="106" t="s">
        <v>1553</v>
      </c>
      <c r="C425" s="107">
        <v>1</v>
      </c>
    </row>
    <row r="426" spans="1:3" ht="15.5" x14ac:dyDescent="0.35">
      <c r="A426" s="106" t="s">
        <v>1554</v>
      </c>
      <c r="B426" s="106" t="s">
        <v>1555</v>
      </c>
      <c r="C426" s="107">
        <v>1</v>
      </c>
    </row>
    <row r="427" spans="1:3" ht="15.5" x14ac:dyDescent="0.35">
      <c r="A427" s="106" t="s">
        <v>1556</v>
      </c>
      <c r="B427" s="106" t="s">
        <v>1557</v>
      </c>
      <c r="C427" s="107">
        <v>1</v>
      </c>
    </row>
    <row r="428" spans="1:3" ht="15.5" x14ac:dyDescent="0.35">
      <c r="A428" s="106" t="s">
        <v>1558</v>
      </c>
      <c r="B428" s="106" t="s">
        <v>1559</v>
      </c>
      <c r="C428" s="107">
        <v>1</v>
      </c>
    </row>
    <row r="429" spans="1:3" ht="15.5" x14ac:dyDescent="0.35">
      <c r="A429" s="106" t="s">
        <v>1560</v>
      </c>
      <c r="B429" s="106" t="s">
        <v>1547</v>
      </c>
      <c r="C429" s="107">
        <v>1</v>
      </c>
    </row>
    <row r="430" spans="1:3" ht="15.5" x14ac:dyDescent="0.35">
      <c r="A430" s="106" t="s">
        <v>1561</v>
      </c>
      <c r="B430" s="106" t="s">
        <v>1562</v>
      </c>
      <c r="C430" s="107">
        <v>1</v>
      </c>
    </row>
    <row r="431" spans="1:3" ht="15.5" x14ac:dyDescent="0.35">
      <c r="A431" s="106" t="s">
        <v>1563</v>
      </c>
      <c r="B431" s="106" t="s">
        <v>1564</v>
      </c>
      <c r="C431" s="107">
        <v>1</v>
      </c>
    </row>
    <row r="432" spans="1:3" ht="15.5" x14ac:dyDescent="0.35">
      <c r="A432" s="106" t="s">
        <v>1565</v>
      </c>
      <c r="B432" s="106" t="s">
        <v>1566</v>
      </c>
      <c r="C432" s="107">
        <v>1</v>
      </c>
    </row>
    <row r="433" spans="1:3" ht="15.5" x14ac:dyDescent="0.35">
      <c r="A433" s="106" t="s">
        <v>1567</v>
      </c>
      <c r="B433" s="106" t="s">
        <v>1568</v>
      </c>
      <c r="C433" s="107">
        <v>1</v>
      </c>
    </row>
    <row r="434" spans="1:3" ht="15.5" x14ac:dyDescent="0.35">
      <c r="A434" s="106" t="s">
        <v>1569</v>
      </c>
      <c r="B434" s="106" t="s">
        <v>1570</v>
      </c>
      <c r="C434" s="107">
        <v>1</v>
      </c>
    </row>
    <row r="435" spans="1:3" ht="15.5" x14ac:dyDescent="0.35">
      <c r="A435" s="106" t="s">
        <v>1571</v>
      </c>
      <c r="B435" s="106" t="s">
        <v>1572</v>
      </c>
      <c r="C435" s="107">
        <v>1</v>
      </c>
    </row>
    <row r="436" spans="1:3" ht="15.5" x14ac:dyDescent="0.35">
      <c r="A436" s="106" t="s">
        <v>1573</v>
      </c>
      <c r="B436" s="106" t="s">
        <v>1574</v>
      </c>
      <c r="C436" s="107">
        <v>1</v>
      </c>
    </row>
    <row r="437" spans="1:3" ht="15.5" x14ac:dyDescent="0.35">
      <c r="A437" s="106" t="s">
        <v>1575</v>
      </c>
      <c r="B437" s="106" t="s">
        <v>1576</v>
      </c>
      <c r="C437" s="107">
        <v>1</v>
      </c>
    </row>
    <row r="438" spans="1:3" ht="15.5" x14ac:dyDescent="0.35">
      <c r="A438" s="106" t="s">
        <v>1577</v>
      </c>
      <c r="B438" s="106" t="s">
        <v>1578</v>
      </c>
      <c r="C438" s="107">
        <v>1</v>
      </c>
    </row>
    <row r="439" spans="1:3" ht="15.5" x14ac:dyDescent="0.35">
      <c r="A439" s="106" t="s">
        <v>1579</v>
      </c>
      <c r="B439" s="106" t="s">
        <v>1580</v>
      </c>
      <c r="C439" s="107">
        <v>1</v>
      </c>
    </row>
    <row r="440" spans="1:3" ht="15.5" x14ac:dyDescent="0.35">
      <c r="A440" s="106" t="s">
        <v>1581</v>
      </c>
      <c r="B440" s="106" t="s">
        <v>1582</v>
      </c>
      <c r="C440" s="107">
        <v>1</v>
      </c>
    </row>
    <row r="441" spans="1:3" ht="15.5" x14ac:dyDescent="0.35">
      <c r="A441" s="106" t="s">
        <v>1583</v>
      </c>
      <c r="B441" s="106" t="s">
        <v>1584</v>
      </c>
      <c r="C441" s="107">
        <v>1</v>
      </c>
    </row>
    <row r="442" spans="1:3" ht="15.5" x14ac:dyDescent="0.35">
      <c r="A442" s="106" t="s">
        <v>1585</v>
      </c>
      <c r="B442" s="106" t="s">
        <v>1586</v>
      </c>
      <c r="C442" s="107">
        <v>1</v>
      </c>
    </row>
    <row r="443" spans="1:3" ht="15.5" x14ac:dyDescent="0.35">
      <c r="A443" s="106" t="s">
        <v>1587</v>
      </c>
      <c r="B443" s="106" t="s">
        <v>1588</v>
      </c>
      <c r="C443" s="107">
        <v>1</v>
      </c>
    </row>
    <row r="444" spans="1:3" ht="15.5" x14ac:dyDescent="0.35">
      <c r="A444" s="106" t="s">
        <v>1589</v>
      </c>
      <c r="B444" s="106" t="s">
        <v>1590</v>
      </c>
      <c r="C444" s="107">
        <v>1</v>
      </c>
    </row>
    <row r="445" spans="1:3" ht="15.5" x14ac:dyDescent="0.35">
      <c r="A445" s="106" t="s">
        <v>1591</v>
      </c>
      <c r="B445" s="106" t="s">
        <v>1592</v>
      </c>
      <c r="C445" s="107">
        <v>1</v>
      </c>
    </row>
    <row r="446" spans="1:3" ht="15.5" x14ac:dyDescent="0.35">
      <c r="A446" s="106" t="s">
        <v>1593</v>
      </c>
      <c r="B446" s="106" t="s">
        <v>1594</v>
      </c>
      <c r="C446" s="107">
        <v>1</v>
      </c>
    </row>
    <row r="447" spans="1:3" ht="15.5" x14ac:dyDescent="0.35">
      <c r="A447" s="106" t="s">
        <v>1595</v>
      </c>
      <c r="B447" s="106" t="s">
        <v>1596</v>
      </c>
      <c r="C447" s="107">
        <v>1</v>
      </c>
    </row>
    <row r="448" spans="1:3" ht="15.5" x14ac:dyDescent="0.35">
      <c r="A448" s="106" t="s">
        <v>1597</v>
      </c>
      <c r="B448" s="106" t="s">
        <v>1598</v>
      </c>
      <c r="C448" s="107">
        <v>1</v>
      </c>
    </row>
    <row r="449" spans="1:3" ht="15.5" x14ac:dyDescent="0.35">
      <c r="A449" s="106" t="s">
        <v>1599</v>
      </c>
      <c r="B449" s="106" t="s">
        <v>1600</v>
      </c>
      <c r="C449" s="107">
        <v>1</v>
      </c>
    </row>
    <row r="450" spans="1:3" ht="15.5" x14ac:dyDescent="0.35">
      <c r="A450" s="106" t="s">
        <v>1601</v>
      </c>
      <c r="B450" s="106" t="s">
        <v>1602</v>
      </c>
      <c r="C450" s="107">
        <v>1</v>
      </c>
    </row>
    <row r="451" spans="1:3" ht="15.5" x14ac:dyDescent="0.35">
      <c r="A451" s="106" t="s">
        <v>1603</v>
      </c>
      <c r="B451" s="106" t="s">
        <v>1604</v>
      </c>
      <c r="C451" s="107">
        <v>1</v>
      </c>
    </row>
    <row r="452" spans="1:3" ht="15.5" x14ac:dyDescent="0.35">
      <c r="A452" s="106" t="s">
        <v>1605</v>
      </c>
      <c r="B452" s="106" t="s">
        <v>1606</v>
      </c>
      <c r="C452" s="107">
        <v>1</v>
      </c>
    </row>
    <row r="453" spans="1:3" ht="15.5" x14ac:dyDescent="0.35">
      <c r="A453" s="106" t="s">
        <v>1607</v>
      </c>
      <c r="B453" s="106" t="s">
        <v>1608</v>
      </c>
      <c r="C453" s="107">
        <v>1</v>
      </c>
    </row>
    <row r="454" spans="1:3" ht="15.5" x14ac:dyDescent="0.35">
      <c r="A454" s="106" t="s">
        <v>1609</v>
      </c>
      <c r="B454" s="106" t="s">
        <v>1610</v>
      </c>
      <c r="C454" s="107">
        <v>1</v>
      </c>
    </row>
    <row r="455" spans="1:3" ht="15.5" x14ac:dyDescent="0.35">
      <c r="A455" s="106" t="s">
        <v>1611</v>
      </c>
      <c r="B455" s="106" t="s">
        <v>1612</v>
      </c>
      <c r="C455" s="107">
        <v>1</v>
      </c>
    </row>
    <row r="456" spans="1:3" ht="15.5" x14ac:dyDescent="0.35">
      <c r="A456" s="106" t="s">
        <v>1613</v>
      </c>
      <c r="B456" s="106" t="s">
        <v>1614</v>
      </c>
      <c r="C456" s="107">
        <v>1</v>
      </c>
    </row>
    <row r="457" spans="1:3" ht="15.5" x14ac:dyDescent="0.35">
      <c r="A457" s="106" t="s">
        <v>1615</v>
      </c>
      <c r="B457" s="106" t="s">
        <v>1616</v>
      </c>
      <c r="C457" s="107">
        <v>1</v>
      </c>
    </row>
    <row r="458" spans="1:3" ht="15.5" x14ac:dyDescent="0.35">
      <c r="A458" s="106" t="s">
        <v>1617</v>
      </c>
      <c r="B458" s="106" t="s">
        <v>1618</v>
      </c>
      <c r="C458" s="107">
        <v>1</v>
      </c>
    </row>
    <row r="459" spans="1:3" ht="15.5" x14ac:dyDescent="0.35">
      <c r="A459" s="106" t="s">
        <v>1619</v>
      </c>
      <c r="B459" s="106" t="s">
        <v>1620</v>
      </c>
      <c r="C459" s="107">
        <v>1</v>
      </c>
    </row>
    <row r="460" spans="1:3" ht="15.5" x14ac:dyDescent="0.35">
      <c r="A460" s="106" t="s">
        <v>1621</v>
      </c>
      <c r="B460" s="106" t="s">
        <v>1622</v>
      </c>
      <c r="C460" s="107">
        <v>1</v>
      </c>
    </row>
    <row r="461" spans="1:3" ht="15.5" x14ac:dyDescent="0.35">
      <c r="A461" s="106" t="s">
        <v>1623</v>
      </c>
      <c r="B461" s="106" t="s">
        <v>1624</v>
      </c>
      <c r="C461" s="107">
        <v>1</v>
      </c>
    </row>
    <row r="462" spans="1:3" ht="15.5" x14ac:dyDescent="0.35">
      <c r="A462" s="106" t="s">
        <v>1625</v>
      </c>
      <c r="B462" s="106" t="s">
        <v>1626</v>
      </c>
      <c r="C462" s="107">
        <v>1</v>
      </c>
    </row>
    <row r="463" spans="1:3" ht="15.5" x14ac:dyDescent="0.35">
      <c r="A463" s="106" t="s">
        <v>1627</v>
      </c>
      <c r="B463" s="106" t="s">
        <v>1628</v>
      </c>
      <c r="C463" s="107">
        <v>1</v>
      </c>
    </row>
    <row r="464" spans="1:3" ht="15.5" x14ac:dyDescent="0.35">
      <c r="A464" s="106" t="s">
        <v>1629</v>
      </c>
      <c r="B464" s="106" t="s">
        <v>1630</v>
      </c>
      <c r="C464" s="107">
        <v>1</v>
      </c>
    </row>
    <row r="465" spans="1:3" ht="15.5" x14ac:dyDescent="0.35">
      <c r="A465" s="106" t="s">
        <v>1631</v>
      </c>
      <c r="B465" s="106" t="s">
        <v>1632</v>
      </c>
      <c r="C465" s="107">
        <v>1</v>
      </c>
    </row>
    <row r="466" spans="1:3" ht="15.5" x14ac:dyDescent="0.35">
      <c r="A466" s="106" t="s">
        <v>1633</v>
      </c>
      <c r="B466" s="106" t="s">
        <v>1634</v>
      </c>
      <c r="C466" s="107">
        <v>1</v>
      </c>
    </row>
    <row r="467" spans="1:3" ht="15.5" x14ac:dyDescent="0.35">
      <c r="A467" s="106" t="s">
        <v>1635</v>
      </c>
      <c r="B467" s="106" t="s">
        <v>1636</v>
      </c>
      <c r="C467" s="107">
        <v>1</v>
      </c>
    </row>
    <row r="468" spans="1:3" ht="15.5" x14ac:dyDescent="0.35">
      <c r="A468" s="106" t="s">
        <v>1637</v>
      </c>
      <c r="B468" s="106" t="s">
        <v>1638</v>
      </c>
      <c r="C468" s="107">
        <v>1</v>
      </c>
    </row>
    <row r="469" spans="1:3" ht="15.5" x14ac:dyDescent="0.35">
      <c r="A469" s="106" t="s">
        <v>1639</v>
      </c>
      <c r="B469" s="106" t="s">
        <v>1640</v>
      </c>
      <c r="C469" s="107">
        <v>1</v>
      </c>
    </row>
    <row r="470" spans="1:3" ht="15.5" x14ac:dyDescent="0.35">
      <c r="A470" s="106" t="s">
        <v>1641</v>
      </c>
      <c r="B470" s="106" t="s">
        <v>1642</v>
      </c>
      <c r="C470" s="107">
        <v>1</v>
      </c>
    </row>
    <row r="471" spans="1:3" ht="15.5" x14ac:dyDescent="0.35">
      <c r="A471" s="106" t="s">
        <v>1643</v>
      </c>
      <c r="B471" s="106" t="s">
        <v>1644</v>
      </c>
      <c r="C471" s="107">
        <v>1</v>
      </c>
    </row>
    <row r="472" spans="1:3" ht="15.5" x14ac:dyDescent="0.35">
      <c r="A472" s="106" t="s">
        <v>1645</v>
      </c>
      <c r="B472" s="106" t="s">
        <v>1646</v>
      </c>
      <c r="C472" s="107">
        <v>1</v>
      </c>
    </row>
    <row r="473" spans="1:3" ht="15.5" x14ac:dyDescent="0.35">
      <c r="A473" s="106" t="s">
        <v>1647</v>
      </c>
      <c r="B473" s="106" t="s">
        <v>1648</v>
      </c>
      <c r="C473" s="107">
        <v>1</v>
      </c>
    </row>
    <row r="474" spans="1:3" ht="15.5" x14ac:dyDescent="0.35">
      <c r="A474" s="106" t="s">
        <v>1649</v>
      </c>
      <c r="B474" s="106" t="s">
        <v>1650</v>
      </c>
      <c r="C474" s="107">
        <v>1</v>
      </c>
    </row>
    <row r="475" spans="1:3" ht="15.5" x14ac:dyDescent="0.35">
      <c r="A475" s="106" t="s">
        <v>1651</v>
      </c>
      <c r="B475" s="106" t="s">
        <v>1652</v>
      </c>
      <c r="C475" s="107">
        <v>5</v>
      </c>
    </row>
    <row r="476" spans="1:3" ht="15.5" x14ac:dyDescent="0.35">
      <c r="A476" s="106" t="s">
        <v>1653</v>
      </c>
      <c r="B476" s="106" t="s">
        <v>1654</v>
      </c>
      <c r="C476" s="107">
        <v>4</v>
      </c>
    </row>
    <row r="477" spans="1:3" ht="15.5" x14ac:dyDescent="0.35">
      <c r="A477" s="106" t="s">
        <v>1655</v>
      </c>
      <c r="B477" s="106" t="s">
        <v>1656</v>
      </c>
      <c r="C477" s="107">
        <v>1</v>
      </c>
    </row>
    <row r="478" spans="1:3" ht="15.5" x14ac:dyDescent="0.35">
      <c r="A478" s="106" t="s">
        <v>1657</v>
      </c>
      <c r="B478" s="106" t="s">
        <v>1658</v>
      </c>
      <c r="C478" s="107">
        <v>1</v>
      </c>
    </row>
    <row r="479" spans="1:3" ht="15.5" x14ac:dyDescent="0.35">
      <c r="A479" s="106" t="s">
        <v>1659</v>
      </c>
      <c r="B479" s="106" t="s">
        <v>1660</v>
      </c>
      <c r="C479" s="107">
        <v>1</v>
      </c>
    </row>
    <row r="480" spans="1:3" ht="15.5" x14ac:dyDescent="0.35">
      <c r="A480" s="106" t="s">
        <v>1661</v>
      </c>
      <c r="B480" s="106" t="s">
        <v>1662</v>
      </c>
      <c r="C480" s="107">
        <v>1</v>
      </c>
    </row>
    <row r="481" spans="1:3" ht="15.5" x14ac:dyDescent="0.35">
      <c r="A481" s="106" t="s">
        <v>1663</v>
      </c>
      <c r="B481" s="106" t="s">
        <v>1664</v>
      </c>
      <c r="C481" s="107">
        <v>1</v>
      </c>
    </row>
    <row r="482" spans="1:3" ht="15.5" x14ac:dyDescent="0.35">
      <c r="A482" s="106" t="s">
        <v>1665</v>
      </c>
      <c r="B482" s="106" t="s">
        <v>1666</v>
      </c>
      <c r="C482" s="107">
        <v>1</v>
      </c>
    </row>
    <row r="483" spans="1:3" ht="15.5" x14ac:dyDescent="0.35">
      <c r="A483" s="106" t="s">
        <v>1667</v>
      </c>
      <c r="B483" s="106" t="s">
        <v>1668</v>
      </c>
      <c r="C483" s="107">
        <v>1</v>
      </c>
    </row>
    <row r="484" spans="1:3" ht="15.5" x14ac:dyDescent="0.35">
      <c r="A484" s="106" t="s">
        <v>1669</v>
      </c>
      <c r="B484" s="106" t="s">
        <v>1670</v>
      </c>
      <c r="C484" s="107">
        <v>1</v>
      </c>
    </row>
    <row r="485" spans="1:3" ht="15.5" x14ac:dyDescent="0.35">
      <c r="A485" s="106" t="s">
        <v>1671</v>
      </c>
      <c r="B485" s="106" t="s">
        <v>1672</v>
      </c>
      <c r="C485" s="107">
        <v>1</v>
      </c>
    </row>
    <row r="486" spans="1:3" ht="15.5" x14ac:dyDescent="0.35">
      <c r="A486" s="106" t="s">
        <v>1673</v>
      </c>
      <c r="B486" s="106" t="s">
        <v>1674</v>
      </c>
      <c r="C486" s="107">
        <v>1</v>
      </c>
    </row>
    <row r="487" spans="1:3" ht="15.5" x14ac:dyDescent="0.35">
      <c r="A487" s="106" t="s">
        <v>1675</v>
      </c>
      <c r="B487" s="106" t="s">
        <v>1676</v>
      </c>
      <c r="C487" s="107">
        <v>1</v>
      </c>
    </row>
    <row r="488" spans="1:3" ht="15.5" x14ac:dyDescent="0.35">
      <c r="A488" s="106" t="s">
        <v>1677</v>
      </c>
      <c r="B488" s="106" t="s">
        <v>1678</v>
      </c>
      <c r="C488" s="107">
        <v>1</v>
      </c>
    </row>
    <row r="489" spans="1:3" ht="15.5" x14ac:dyDescent="0.35">
      <c r="A489" s="106" t="s">
        <v>1679</v>
      </c>
      <c r="B489" s="106" t="s">
        <v>1680</v>
      </c>
      <c r="C489" s="107">
        <v>1</v>
      </c>
    </row>
    <row r="490" spans="1:3" ht="15.5" x14ac:dyDescent="0.35">
      <c r="A490" s="106" t="s">
        <v>1681</v>
      </c>
      <c r="B490" s="106" t="s">
        <v>1682</v>
      </c>
      <c r="C490" s="107">
        <v>8</v>
      </c>
    </row>
    <row r="491" spans="1:3" ht="15.5" x14ac:dyDescent="0.35">
      <c r="A491" s="106" t="s">
        <v>1683</v>
      </c>
      <c r="B491" s="106" t="s">
        <v>1684</v>
      </c>
      <c r="C491" s="107">
        <v>1</v>
      </c>
    </row>
    <row r="492" spans="1:3" ht="15.5" x14ac:dyDescent="0.35">
      <c r="A492" s="106" t="s">
        <v>1685</v>
      </c>
      <c r="B492" s="106" t="s">
        <v>1686</v>
      </c>
      <c r="C492" s="107">
        <v>1</v>
      </c>
    </row>
    <row r="493" spans="1:3" ht="15.5" x14ac:dyDescent="0.35">
      <c r="A493" s="106" t="s">
        <v>1687</v>
      </c>
      <c r="B493" s="106" t="s">
        <v>1688</v>
      </c>
      <c r="C493" s="107">
        <v>1</v>
      </c>
    </row>
    <row r="494" spans="1:3" ht="15.5" x14ac:dyDescent="0.35">
      <c r="A494" s="106" t="s">
        <v>1689</v>
      </c>
      <c r="B494" s="106" t="s">
        <v>1690</v>
      </c>
      <c r="C494" s="107">
        <v>1</v>
      </c>
    </row>
    <row r="495" spans="1:3" ht="15.5" x14ac:dyDescent="0.35">
      <c r="A495" s="106" t="s">
        <v>1691</v>
      </c>
      <c r="B495" s="106" t="s">
        <v>1692</v>
      </c>
      <c r="C495" s="107">
        <v>1</v>
      </c>
    </row>
    <row r="496" spans="1:3" ht="15.5" x14ac:dyDescent="0.35">
      <c r="A496" s="106" t="s">
        <v>1693</v>
      </c>
      <c r="B496" s="106" t="s">
        <v>1694</v>
      </c>
      <c r="C496" s="107">
        <v>1</v>
      </c>
    </row>
    <row r="497" spans="1:3" ht="15.5" x14ac:dyDescent="0.35">
      <c r="A497" s="106" t="s">
        <v>1695</v>
      </c>
      <c r="B497" s="106" t="s">
        <v>1696</v>
      </c>
      <c r="C497" s="107">
        <v>1</v>
      </c>
    </row>
    <row r="498" spans="1:3" ht="15.5" x14ac:dyDescent="0.35">
      <c r="A498" s="106" t="s">
        <v>1697</v>
      </c>
      <c r="B498" s="106" t="s">
        <v>1698</v>
      </c>
      <c r="C498" s="107">
        <v>1</v>
      </c>
    </row>
    <row r="499" spans="1:3" ht="15.5" x14ac:dyDescent="0.35">
      <c r="A499" s="106" t="s">
        <v>1699</v>
      </c>
      <c r="B499" s="106" t="s">
        <v>1700</v>
      </c>
      <c r="C499" s="107">
        <v>1</v>
      </c>
    </row>
    <row r="500" spans="1:3" ht="15.5" x14ac:dyDescent="0.35">
      <c r="A500" s="106" t="s">
        <v>1701</v>
      </c>
      <c r="B500" s="106" t="s">
        <v>1702</v>
      </c>
      <c r="C500" s="107">
        <v>1</v>
      </c>
    </row>
    <row r="501" spans="1:3" ht="15.5" x14ac:dyDescent="0.35">
      <c r="A501" s="106" t="s">
        <v>1703</v>
      </c>
      <c r="B501" s="106" t="s">
        <v>1704</v>
      </c>
      <c r="C501" s="107">
        <v>1</v>
      </c>
    </row>
    <row r="502" spans="1:3" ht="15.5" x14ac:dyDescent="0.35">
      <c r="A502" s="106" t="s">
        <v>1705</v>
      </c>
      <c r="B502" s="106" t="s">
        <v>1706</v>
      </c>
      <c r="C502" s="107">
        <v>1</v>
      </c>
    </row>
    <row r="503" spans="1:3" ht="15.5" x14ac:dyDescent="0.35">
      <c r="A503" s="106" t="s">
        <v>1707</v>
      </c>
      <c r="B503" s="106" t="s">
        <v>1708</v>
      </c>
      <c r="C503" s="107">
        <v>1</v>
      </c>
    </row>
    <row r="504" spans="1:3" ht="15.5" x14ac:dyDescent="0.35">
      <c r="A504" s="106" t="s">
        <v>1709</v>
      </c>
      <c r="B504" s="106" t="s">
        <v>1710</v>
      </c>
      <c r="C504" s="107">
        <v>1</v>
      </c>
    </row>
    <row r="505" spans="1:3" ht="15.5" x14ac:dyDescent="0.35">
      <c r="A505" s="106" t="s">
        <v>1711</v>
      </c>
      <c r="B505" s="106" t="s">
        <v>1712</v>
      </c>
      <c r="C505" s="107">
        <v>1</v>
      </c>
    </row>
    <row r="506" spans="1:3" ht="15.5" x14ac:dyDescent="0.35">
      <c r="A506" s="106" t="s">
        <v>1713</v>
      </c>
      <c r="B506" s="106" t="s">
        <v>1714</v>
      </c>
      <c r="C506" s="107">
        <v>1</v>
      </c>
    </row>
    <row r="507" spans="1:3" ht="15.5" x14ac:dyDescent="0.35">
      <c r="A507" s="106" t="s">
        <v>1715</v>
      </c>
      <c r="B507" s="106" t="s">
        <v>1716</v>
      </c>
      <c r="C507" s="107">
        <v>1</v>
      </c>
    </row>
    <row r="508" spans="1:3" ht="15.5" x14ac:dyDescent="0.35">
      <c r="A508" s="106" t="s">
        <v>1717</v>
      </c>
      <c r="B508" s="106" t="s">
        <v>1718</v>
      </c>
      <c r="C508" s="107">
        <v>1</v>
      </c>
    </row>
    <row r="509" spans="1:3" ht="15.5" x14ac:dyDescent="0.35">
      <c r="A509" s="106" t="s">
        <v>1719</v>
      </c>
      <c r="B509" s="106" t="s">
        <v>1720</v>
      </c>
      <c r="C509" s="107">
        <v>1</v>
      </c>
    </row>
    <row r="510" spans="1:3" ht="15.5" x14ac:dyDescent="0.35">
      <c r="A510" s="106" t="s">
        <v>1721</v>
      </c>
      <c r="B510" s="106" t="s">
        <v>1722</v>
      </c>
      <c r="C510" s="107">
        <v>1</v>
      </c>
    </row>
    <row r="511" spans="1:3" ht="15.5" x14ac:dyDescent="0.35">
      <c r="A511" s="106" t="s">
        <v>1723</v>
      </c>
      <c r="B511" s="106" t="s">
        <v>1724</v>
      </c>
      <c r="C511" s="107">
        <v>1</v>
      </c>
    </row>
    <row r="512" spans="1:3" ht="15.5" x14ac:dyDescent="0.35">
      <c r="A512" s="106" t="s">
        <v>1725</v>
      </c>
      <c r="B512" s="106" t="s">
        <v>1726</v>
      </c>
      <c r="C512" s="107">
        <v>1</v>
      </c>
    </row>
    <row r="513" spans="1:3" ht="15.5" x14ac:dyDescent="0.35">
      <c r="A513" s="106" t="s">
        <v>1727</v>
      </c>
      <c r="B513" s="106" t="s">
        <v>1728</v>
      </c>
      <c r="C513" s="107">
        <v>1</v>
      </c>
    </row>
    <row r="514" spans="1:3" ht="15.5" x14ac:dyDescent="0.35">
      <c r="A514" s="106" t="s">
        <v>1729</v>
      </c>
      <c r="B514" s="106" t="s">
        <v>1730</v>
      </c>
      <c r="C514" s="107">
        <v>1</v>
      </c>
    </row>
    <row r="515" spans="1:3" ht="15.5" x14ac:dyDescent="0.35">
      <c r="A515" s="106" t="s">
        <v>1731</v>
      </c>
      <c r="B515" s="106" t="s">
        <v>1732</v>
      </c>
      <c r="C515" s="107">
        <v>1</v>
      </c>
    </row>
    <row r="516" spans="1:3" ht="15.5" x14ac:dyDescent="0.35">
      <c r="A516" s="106" t="s">
        <v>1733</v>
      </c>
      <c r="B516" s="106" t="s">
        <v>1734</v>
      </c>
      <c r="C516" s="107">
        <v>1</v>
      </c>
    </row>
    <row r="517" spans="1:3" ht="15.5" x14ac:dyDescent="0.35">
      <c r="A517" s="106" t="s">
        <v>1735</v>
      </c>
      <c r="B517" s="106" t="s">
        <v>1736</v>
      </c>
      <c r="C517" s="107">
        <v>1</v>
      </c>
    </row>
    <row r="518" spans="1:3" ht="15.5" x14ac:dyDescent="0.35">
      <c r="A518" s="106" t="s">
        <v>1737</v>
      </c>
      <c r="B518" s="106" t="s">
        <v>1738</v>
      </c>
      <c r="C518" s="107">
        <v>1</v>
      </c>
    </row>
    <row r="519" spans="1:3" ht="15.5" x14ac:dyDescent="0.35">
      <c r="A519" s="106" t="s">
        <v>1739</v>
      </c>
      <c r="B519" s="106" t="s">
        <v>1740</v>
      </c>
      <c r="C519" s="107">
        <v>1</v>
      </c>
    </row>
    <row r="520" spans="1:3" ht="15.5" x14ac:dyDescent="0.35">
      <c r="A520" s="106" t="s">
        <v>1741</v>
      </c>
      <c r="B520" s="106" t="s">
        <v>1742</v>
      </c>
      <c r="C520" s="107">
        <v>1</v>
      </c>
    </row>
    <row r="521" spans="1:3" ht="15.5" x14ac:dyDescent="0.35">
      <c r="A521" s="106" t="s">
        <v>1743</v>
      </c>
      <c r="B521" s="106" t="s">
        <v>1744</v>
      </c>
      <c r="C521" s="107">
        <v>1</v>
      </c>
    </row>
    <row r="522" spans="1:3" ht="15.5" x14ac:dyDescent="0.35">
      <c r="A522" s="106" t="s">
        <v>1745</v>
      </c>
      <c r="B522" s="106" t="s">
        <v>1746</v>
      </c>
      <c r="C522" s="107">
        <v>1</v>
      </c>
    </row>
    <row r="523" spans="1:3" ht="15.5" x14ac:dyDescent="0.35">
      <c r="A523" s="106" t="s">
        <v>1747</v>
      </c>
      <c r="B523" s="106" t="s">
        <v>1748</v>
      </c>
      <c r="C523" s="107">
        <v>1</v>
      </c>
    </row>
    <row r="524" spans="1:3" ht="15.5" x14ac:dyDescent="0.35">
      <c r="A524" s="106" t="s">
        <v>1749</v>
      </c>
      <c r="B524" s="106" t="s">
        <v>1750</v>
      </c>
      <c r="C524" s="107">
        <v>1</v>
      </c>
    </row>
    <row r="525" spans="1:3" ht="15.5" x14ac:dyDescent="0.35">
      <c r="A525" s="106" t="s">
        <v>1751</v>
      </c>
      <c r="B525" s="106" t="s">
        <v>1752</v>
      </c>
      <c r="C525" s="107">
        <v>1</v>
      </c>
    </row>
    <row r="526" spans="1:3" ht="15.5" x14ac:dyDescent="0.35">
      <c r="A526" s="106" t="s">
        <v>1753</v>
      </c>
      <c r="B526" s="106" t="s">
        <v>1754</v>
      </c>
      <c r="C526" s="107">
        <v>1</v>
      </c>
    </row>
    <row r="527" spans="1:3" ht="15.5" x14ac:dyDescent="0.35">
      <c r="A527" s="106" t="s">
        <v>1755</v>
      </c>
      <c r="B527" s="106" t="s">
        <v>1756</v>
      </c>
      <c r="C527" s="107">
        <v>1</v>
      </c>
    </row>
    <row r="528" spans="1:3" ht="15.5" x14ac:dyDescent="0.35">
      <c r="A528" s="106" t="s">
        <v>1757</v>
      </c>
      <c r="B528" s="106" t="s">
        <v>1758</v>
      </c>
      <c r="C528" s="107">
        <v>1</v>
      </c>
    </row>
    <row r="529" spans="1:3" ht="15.5" x14ac:dyDescent="0.35">
      <c r="A529" s="106" t="s">
        <v>1759</v>
      </c>
      <c r="B529" s="106" t="s">
        <v>1760</v>
      </c>
      <c r="C529" s="107">
        <v>1</v>
      </c>
    </row>
    <row r="530" spans="1:3" ht="15.5" x14ac:dyDescent="0.35">
      <c r="A530" s="106" t="s">
        <v>1761</v>
      </c>
      <c r="B530" s="106" t="s">
        <v>1762</v>
      </c>
      <c r="C530" s="107">
        <v>1</v>
      </c>
    </row>
    <row r="531" spans="1:3" ht="15.5" x14ac:dyDescent="0.35">
      <c r="A531" s="106" t="s">
        <v>1763</v>
      </c>
      <c r="B531" s="106" t="s">
        <v>1764</v>
      </c>
      <c r="C531" s="107">
        <v>1</v>
      </c>
    </row>
    <row r="532" spans="1:3" ht="15.5" x14ac:dyDescent="0.35">
      <c r="A532" s="106" t="s">
        <v>1765</v>
      </c>
      <c r="B532" s="106" t="s">
        <v>1766</v>
      </c>
      <c r="C532" s="107">
        <v>1</v>
      </c>
    </row>
    <row r="533" spans="1:3" ht="15.5" x14ac:dyDescent="0.35">
      <c r="A533" s="106" t="s">
        <v>1767</v>
      </c>
      <c r="B533" s="106" t="s">
        <v>1768</v>
      </c>
      <c r="C533" s="107">
        <v>1</v>
      </c>
    </row>
    <row r="534" spans="1:3" ht="31" x14ac:dyDescent="0.35">
      <c r="A534" s="106" t="s">
        <v>1769</v>
      </c>
      <c r="B534" s="106" t="s">
        <v>1770</v>
      </c>
      <c r="C534" s="107">
        <v>1</v>
      </c>
    </row>
    <row r="535" spans="1:3" ht="31" x14ac:dyDescent="0.35">
      <c r="A535" s="106" t="s">
        <v>1771</v>
      </c>
      <c r="B535" s="106" t="s">
        <v>1772</v>
      </c>
      <c r="C535" s="107">
        <v>1</v>
      </c>
    </row>
    <row r="536" spans="1:3" ht="15.5" x14ac:dyDescent="0.35">
      <c r="A536" s="106" t="s">
        <v>1773</v>
      </c>
      <c r="B536" s="106" t="s">
        <v>1774</v>
      </c>
      <c r="C536" s="107">
        <v>1</v>
      </c>
    </row>
    <row r="537" spans="1:3" ht="15.5" x14ac:dyDescent="0.35">
      <c r="A537" s="106" t="s">
        <v>1775</v>
      </c>
      <c r="B537" s="106" t="s">
        <v>1776</v>
      </c>
      <c r="C537" s="107">
        <v>1</v>
      </c>
    </row>
    <row r="538" spans="1:3" ht="15.5" x14ac:dyDescent="0.35">
      <c r="A538" s="106" t="s">
        <v>1777</v>
      </c>
      <c r="B538" s="106" t="s">
        <v>1778</v>
      </c>
      <c r="C538" s="107">
        <v>1</v>
      </c>
    </row>
    <row r="539" spans="1:3" ht="15.5" x14ac:dyDescent="0.35">
      <c r="A539" s="106" t="s">
        <v>1779</v>
      </c>
      <c r="B539" s="106" t="s">
        <v>1780</v>
      </c>
      <c r="C539" s="107">
        <v>1</v>
      </c>
    </row>
    <row r="540" spans="1:3" ht="15.5" x14ac:dyDescent="0.35">
      <c r="A540" s="106" t="s">
        <v>1781</v>
      </c>
      <c r="B540" s="106" t="s">
        <v>1782</v>
      </c>
      <c r="C540" s="107">
        <v>1</v>
      </c>
    </row>
    <row r="541" spans="1:3" ht="15.5" x14ac:dyDescent="0.35">
      <c r="A541" s="106" t="s">
        <v>1783</v>
      </c>
      <c r="B541" s="106" t="s">
        <v>1784</v>
      </c>
      <c r="C541" s="107">
        <v>1</v>
      </c>
    </row>
    <row r="542" spans="1:3" ht="15.5" x14ac:dyDescent="0.35">
      <c r="A542" s="106" t="s">
        <v>1785</v>
      </c>
      <c r="B542" s="106" t="s">
        <v>1786</v>
      </c>
      <c r="C542" s="107">
        <v>1</v>
      </c>
    </row>
    <row r="543" spans="1:3" ht="15.5" x14ac:dyDescent="0.35">
      <c r="A543" s="106" t="s">
        <v>1787</v>
      </c>
      <c r="B543" s="106" t="s">
        <v>1788</v>
      </c>
      <c r="C543" s="107">
        <v>1</v>
      </c>
    </row>
    <row r="544" spans="1:3" ht="15.5" x14ac:dyDescent="0.35">
      <c r="A544" s="106" t="s">
        <v>1789</v>
      </c>
      <c r="B544" s="106" t="s">
        <v>1790</v>
      </c>
      <c r="C544" s="107">
        <v>1</v>
      </c>
    </row>
    <row r="545" spans="1:3" ht="15.5" x14ac:dyDescent="0.35">
      <c r="A545" s="106" t="s">
        <v>1791</v>
      </c>
      <c r="B545" s="106" t="s">
        <v>1792</v>
      </c>
      <c r="C545" s="107">
        <v>1</v>
      </c>
    </row>
    <row r="546" spans="1:3" ht="15.5" x14ac:dyDescent="0.35">
      <c r="A546" s="106" t="s">
        <v>1793</v>
      </c>
      <c r="B546" s="106" t="s">
        <v>1794</v>
      </c>
      <c r="C546" s="107">
        <v>1</v>
      </c>
    </row>
    <row r="547" spans="1:3" ht="15.5" x14ac:dyDescent="0.35">
      <c r="A547" s="106" t="s">
        <v>1795</v>
      </c>
      <c r="B547" s="106" t="s">
        <v>1796</v>
      </c>
      <c r="C547" s="107">
        <v>1</v>
      </c>
    </row>
    <row r="548" spans="1:3" ht="15.5" x14ac:dyDescent="0.35">
      <c r="A548" s="106" t="s">
        <v>1797</v>
      </c>
      <c r="B548" s="106" t="s">
        <v>1798</v>
      </c>
      <c r="C548" s="10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0C5B8-1497-4D7D-9B5E-ECF8B322D4D3}">
  <ds:schemaRefs>
    <ds:schemaRef ds:uri="http://purl.org/dc/terms/"/>
    <ds:schemaRef ds:uri="http://purl.org/dc/elements/1.1/"/>
    <ds:schemaRef ds:uri="http://schemas.microsoft.com/sharepoint/v3"/>
    <ds:schemaRef ds:uri="2c75e67c-ed2d-4c91-baba-8aa4949e551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33874043-1092-46f2-b7ed-3863b0441e7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E4DD13D-40AE-4054-AD96-D48A3DFBB912}">
  <ds:schemaRefs>
    <ds:schemaRef ds:uri="http://schemas.microsoft.com/sharepoint/v3/contenttype/forms"/>
  </ds:schemaRefs>
</ds:datastoreItem>
</file>

<file path=customXml/itemProps3.xml><?xml version="1.0" encoding="utf-8"?>
<ds:datastoreItem xmlns:ds="http://schemas.openxmlformats.org/officeDocument/2006/customXml" ds:itemID="{B999586A-3261-4B6A-9222-DC435C37B0CC}">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075610D2-F197-4702-BE28-579B14145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Dashboard</vt:lpstr>
      <vt:lpstr>Results</vt:lpstr>
      <vt:lpstr>Instructions</vt:lpstr>
      <vt:lpstr>Test Cases</vt:lpstr>
      <vt:lpstr>Change Log</vt:lpstr>
      <vt:lpstr>New Release Changes</vt:lpstr>
      <vt:lpstr>Issue Code Table</vt:lpstr>
      <vt:lpstr>Info</vt:lpstr>
      <vt:lpstr>N_A</vt:lpstr>
      <vt:lpstr>Pass</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2023-11-27T19:26:37Z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