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5A413868-6807-45FD-A4B4-848F68A91009}" xr6:coauthVersionLast="47" xr6:coauthVersionMax="47" xr10:uidLastSave="{00000000-0000-0000-0000-000000000000}"/>
  <bookViews>
    <workbookView xWindow="-110" yWindow="-110" windowWidth="19420" windowHeight="10420" tabRatio="732" xr2:uid="{00000000-000D-0000-FFFF-FFFF00000000}"/>
  </bookViews>
  <sheets>
    <sheet name="Dashboard" sheetId="5" r:id="rId1"/>
    <sheet name="Results" sheetId="4" r:id="rId2"/>
    <sheet name="Instructions" sheetId="6" r:id="rId3"/>
    <sheet name="Gen Test Cases" sheetId="9" r:id="rId4"/>
    <sheet name="Rocky 9 Test Cases" sheetId="19" r:id="rId5"/>
    <sheet name="Change Log" sheetId="7" r:id="rId6"/>
    <sheet name="New Release Changes" sheetId="20" r:id="rId7"/>
    <sheet name="Issue Code Table" sheetId="16" r:id="rId8"/>
  </sheets>
  <definedNames>
    <definedName name="_xlnm._FilterDatabase" localSheetId="3" hidden="1">'Gen Test Cases'!$A$2:$AA$2</definedName>
    <definedName name="_xlnm._FilterDatabase" localSheetId="7" hidden="1">'Issue Code Table'!$A$1:$D$489</definedName>
    <definedName name="_xlnm._FilterDatabase" localSheetId="4" hidden="1">'Rocky 9 Test Cases'!$A$2:$AA$203</definedName>
    <definedName name="_xlnm.Print_Area" localSheetId="6">'New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4" l="1"/>
  <c r="M12" i="4"/>
  <c r="E12" i="4"/>
  <c r="D12" i="4"/>
  <c r="C12" i="4"/>
  <c r="B12" i="4"/>
  <c r="K21" i="4"/>
  <c r="K20" i="4"/>
  <c r="K17" i="4"/>
  <c r="K16" i="4"/>
  <c r="N12" i="4" l="1"/>
  <c r="J16" i="4" s="1"/>
  <c r="F12" i="4"/>
  <c r="AA197" i="19"/>
  <c r="AA196" i="19"/>
  <c r="AA195" i="19"/>
  <c r="AA194" i="19"/>
  <c r="AA193" i="19"/>
  <c r="AA192" i="19"/>
  <c r="AA191" i="19"/>
  <c r="AA189" i="19"/>
  <c r="AA188" i="19"/>
  <c r="AA185" i="19"/>
  <c r="AA169" i="19"/>
  <c r="AA168" i="19"/>
  <c r="AA167" i="19"/>
  <c r="AA166" i="19"/>
  <c r="AA164" i="19"/>
  <c r="AA163" i="19"/>
  <c r="AA161" i="19"/>
  <c r="AA160" i="19"/>
  <c r="AA157" i="19"/>
  <c r="AA155" i="19"/>
  <c r="AA154" i="19"/>
  <c r="AA153" i="19"/>
  <c r="AA152" i="19"/>
  <c r="AA148" i="19"/>
  <c r="AA147" i="19"/>
  <c r="AA145" i="19"/>
  <c r="AA144" i="19"/>
  <c r="AA143" i="19"/>
  <c r="AA142" i="19"/>
  <c r="AA141" i="19"/>
  <c r="AA140" i="19"/>
  <c r="AA139" i="19"/>
  <c r="AA137" i="19"/>
  <c r="AA136" i="19"/>
  <c r="AA135" i="19"/>
  <c r="AA134" i="19"/>
  <c r="AA133" i="19"/>
  <c r="AA132" i="19"/>
  <c r="AA115" i="19"/>
  <c r="AA114" i="19"/>
  <c r="AA109" i="19"/>
  <c r="AA105" i="19"/>
  <c r="AA104" i="19"/>
  <c r="AA103" i="19"/>
  <c r="AA102" i="19"/>
  <c r="AA101" i="19"/>
  <c r="AA100" i="19"/>
  <c r="AA98" i="19"/>
  <c r="AA97" i="19"/>
  <c r="AA96" i="19"/>
  <c r="AA95" i="19"/>
  <c r="AA94" i="19"/>
  <c r="AA93" i="19"/>
  <c r="AA92" i="19"/>
  <c r="AA90" i="19"/>
  <c r="AA89" i="19"/>
  <c r="AA88" i="19"/>
  <c r="AA87" i="19"/>
  <c r="AA86" i="19"/>
  <c r="AA85" i="19"/>
  <c r="AA84" i="19"/>
  <c r="AA83" i="19"/>
  <c r="AA82" i="19"/>
  <c r="AA81" i="19"/>
  <c r="AA80" i="19"/>
  <c r="AA79" i="19"/>
  <c r="AA78" i="19"/>
  <c r="AA77" i="19"/>
  <c r="AA75" i="19"/>
  <c r="AA74" i="19"/>
  <c r="AA73" i="19"/>
  <c r="AA72" i="19"/>
  <c r="AA71" i="19"/>
  <c r="AA70" i="19"/>
  <c r="AA69" i="19"/>
  <c r="AA68" i="19"/>
  <c r="AA67" i="19"/>
  <c r="AA66" i="19"/>
  <c r="AA65" i="19"/>
  <c r="AA64" i="19"/>
  <c r="AA63" i="19"/>
  <c r="AA60" i="19"/>
  <c r="AA59" i="19"/>
  <c r="AA58" i="19"/>
  <c r="AA57" i="19"/>
  <c r="AA56" i="19"/>
  <c r="AA55" i="19"/>
  <c r="AA52" i="19"/>
  <c r="AA50" i="19"/>
  <c r="AA49" i="19"/>
  <c r="AA48" i="19"/>
  <c r="AA44" i="19"/>
  <c r="AA43" i="19"/>
  <c r="AA41" i="19"/>
  <c r="AA40" i="19"/>
  <c r="AA39" i="19"/>
  <c r="AA36" i="19"/>
  <c r="AA35" i="19"/>
  <c r="AA34" i="19"/>
  <c r="AA33" i="19"/>
  <c r="AA32" i="19"/>
  <c r="AA31" i="19"/>
  <c r="AA30" i="19"/>
  <c r="AA29" i="19"/>
  <c r="AA28" i="19"/>
  <c r="AA27" i="19"/>
  <c r="AA26" i="19"/>
  <c r="AA25" i="19"/>
  <c r="AA24" i="19"/>
  <c r="AA23" i="19"/>
  <c r="AA22" i="19"/>
  <c r="AA21" i="19"/>
  <c r="AA20" i="19"/>
  <c r="AA19" i="19"/>
  <c r="AA18" i="19"/>
  <c r="AA17" i="19"/>
  <c r="AA16" i="19"/>
  <c r="AA15" i="19"/>
  <c r="AA14" i="19"/>
  <c r="AA13" i="19"/>
  <c r="AA12" i="19"/>
  <c r="AA11" i="19"/>
  <c r="AA10" i="19"/>
  <c r="AA9" i="19"/>
  <c r="AA8" i="19"/>
  <c r="AA7" i="19"/>
  <c r="AA6" i="19"/>
  <c r="AA5" i="19"/>
  <c r="AA4" i="19"/>
  <c r="AA203" i="19" l="1"/>
  <c r="AA201" i="19"/>
  <c r="AA190" i="19"/>
  <c r="AA187" i="19"/>
  <c r="AA186" i="19"/>
  <c r="AA184" i="19"/>
  <c r="AA183" i="19"/>
  <c r="AA182" i="19"/>
  <c r="AA181" i="19"/>
  <c r="AA180" i="19"/>
  <c r="AA179" i="19"/>
  <c r="AA178" i="19"/>
  <c r="AA177" i="19"/>
  <c r="AA176" i="19"/>
  <c r="AA175" i="19"/>
  <c r="AA174" i="19"/>
  <c r="AA173" i="19"/>
  <c r="AA172" i="19"/>
  <c r="AA171" i="19"/>
  <c r="AA170" i="19"/>
  <c r="AA165" i="19"/>
  <c r="AA162" i="19"/>
  <c r="AA159" i="19"/>
  <c r="AA158" i="19"/>
  <c r="AA156" i="19"/>
  <c r="AA151" i="19"/>
  <c r="AA150" i="19"/>
  <c r="AA149" i="19"/>
  <c r="AA146" i="19"/>
  <c r="AA138" i="19"/>
  <c r="AA131" i="19"/>
  <c r="AA130" i="19"/>
  <c r="AA129" i="19"/>
  <c r="AA128" i="19"/>
  <c r="AA127" i="19"/>
  <c r="AA126" i="19"/>
  <c r="AA125" i="19"/>
  <c r="AA124" i="19"/>
  <c r="AA123" i="19"/>
  <c r="AA122" i="19"/>
  <c r="AA121" i="19"/>
  <c r="AA120" i="19"/>
  <c r="AA119" i="19"/>
  <c r="AA118" i="19"/>
  <c r="AA117" i="19"/>
  <c r="AA116" i="19"/>
  <c r="AA113" i="19"/>
  <c r="AA112" i="19"/>
  <c r="AA111" i="19"/>
  <c r="AA110" i="19"/>
  <c r="AA108" i="19"/>
  <c r="AA107" i="19"/>
  <c r="AA106" i="19"/>
  <c r="AA99" i="19"/>
  <c r="AA91" i="19"/>
  <c r="AA76" i="19"/>
  <c r="AA62" i="19"/>
  <c r="AA61" i="19"/>
  <c r="AA54" i="19"/>
  <c r="AA53" i="19"/>
  <c r="AA51" i="19"/>
  <c r="AA47" i="19"/>
  <c r="AA46" i="19"/>
  <c r="AA45" i="19"/>
  <c r="AA42" i="19"/>
  <c r="AA38" i="19"/>
  <c r="AA37" i="19"/>
  <c r="AA3" i="19"/>
  <c r="AA4" i="9"/>
  <c r="AA5" i="9"/>
  <c r="AA6" i="9"/>
  <c r="AA7" i="9"/>
  <c r="AA8" i="9"/>
  <c r="AA9" i="9"/>
  <c r="AA10" i="9"/>
  <c r="AA11" i="9"/>
  <c r="AA12" i="9"/>
  <c r="AA3" i="9" l="1"/>
  <c r="F16" i="4" l="1"/>
  <c r="F17" i="4"/>
  <c r="F18" i="4"/>
  <c r="F19" i="4"/>
  <c r="F20" i="4"/>
  <c r="F21" i="4"/>
  <c r="F22" i="4"/>
  <c r="F23" i="4"/>
  <c r="E16" i="4"/>
  <c r="E17" i="4"/>
  <c r="E18" i="4"/>
  <c r="E19" i="4"/>
  <c r="E20" i="4"/>
  <c r="E21" i="4"/>
  <c r="E22" i="4"/>
  <c r="E23" i="4"/>
  <c r="D17" i="4"/>
  <c r="I17" i="4" s="1"/>
  <c r="D18" i="4"/>
  <c r="I18" i="4" s="1"/>
  <c r="D20" i="4"/>
  <c r="I20" i="4" s="1"/>
  <c r="D21" i="4"/>
  <c r="I21" i="4" s="1"/>
  <c r="D19" i="4"/>
  <c r="I19" i="4" s="1"/>
  <c r="D22" i="4"/>
  <c r="I22" i="4" s="1"/>
  <c r="D23" i="4"/>
  <c r="I23" i="4" s="1"/>
  <c r="D16" i="4"/>
  <c r="I16" i="4" s="1"/>
  <c r="C16" i="4"/>
  <c r="C17" i="4"/>
  <c r="C18" i="4"/>
  <c r="C19" i="4"/>
  <c r="C20" i="4"/>
  <c r="C21" i="4"/>
  <c r="C22" i="4"/>
  <c r="C23" i="4"/>
  <c r="H17" i="4" l="1"/>
  <c r="H23" i="4"/>
  <c r="H18" i="4"/>
  <c r="H16" i="4"/>
  <c r="H22" i="4"/>
  <c r="H21" i="4"/>
  <c r="H20" i="4"/>
  <c r="H19" i="4"/>
  <c r="D24" i="4" l="1"/>
  <c r="G12" i="4" s="1"/>
</calcChain>
</file>

<file path=xl/sharedStrings.xml><?xml version="1.0" encoding="utf-8"?>
<sst xmlns="http://schemas.openxmlformats.org/spreadsheetml/2006/main" count="4951" uniqueCount="3532">
  <si>
    <t>Internal Revenue Service</t>
  </si>
  <si>
    <t>Office of Safeguards</t>
  </si>
  <si>
    <t xml:space="preserve"> ▪ SCSEM Subject: Rocky Rocky Linux </t>
  </si>
  <si>
    <t xml:space="preserve"> ▪ SCSEM Version: 1.0</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</si>
  <si>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</si>
  <si>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</si>
  <si>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</si>
  <si>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</si>
  <si>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</si>
  <si>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</si>
  <si>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</si>
  <si>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</si>
  <si>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</si>
  <si>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</si>
  <si>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</si>
  <si>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</si>
  <si>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</si>
  <si>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</si>
  <si>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</si>
  <si>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</si>
  <si>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</si>
  <si>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</si>
  <si>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</si>
  <si>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</si>
  <si>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</si>
  <si>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</si>
  <si>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</si>
  <si>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</si>
  <si>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</si>
  <si>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</si>
  <si>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</si>
  <si>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</si>
  <si>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</si>
  <si>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</si>
  <si>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</si>
  <si>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</si>
  <si>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</si>
  <si>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</si>
  <si>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</si>
  <si>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</si>
  <si>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Rocky Linux 9 Test Results</t>
  </si>
  <si>
    <t xml:space="preserve">       Use this box if Rocky9 SCSEM tests were conducted.</t>
  </si>
  <si>
    <t>This table calculates all tests in the Gen Test Cases + Rocky 9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</si>
  <si>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</si>
  <si>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</si>
  <si>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</si>
  <si>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</si>
  <si>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</si>
  <si>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</si>
  <si>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</si>
  <si>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</si>
  <si>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</si>
  <si>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</si>
  <si>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</si>
  <si>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</si>
  <si>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</si>
  <si>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</si>
  <si>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</si>
  <si>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</si>
  <si>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</si>
  <si>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</si>
  <si>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</si>
  <si>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</si>
  <si>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</si>
  <si>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</si>
  <si>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</si>
  <si>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</si>
  <si>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Rocky 9 Test Cases - Test cases specific to Rocky Linux Server.  These should be tested in conjunction with the Gen Test Cases. .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</si>
  <si>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</si>
  <si>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</si>
  <si>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</si>
  <si>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</si>
  <si>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</si>
  <si>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</si>
  <si>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</si>
  <si>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</si>
  <si>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</si>
  <si>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</si>
  <si>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</si>
  <si>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</si>
  <si>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</si>
  <si>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</si>
  <si>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</si>
  <si>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</si>
  <si>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</si>
  <si>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</si>
  <si>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</si>
  <si>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</si>
  <si>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</si>
  <si>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</si>
  <si>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</si>
  <si>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</si>
  <si>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</si>
  <si>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</si>
  <si>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</si>
  <si>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</si>
  <si>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</si>
  <si>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</si>
  <si>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</si>
  <si>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</si>
  <si>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</si>
  <si>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</si>
  <si>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</si>
  <si>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</si>
  <si>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</si>
  <si>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</si>
  <si>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</si>
  <si>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</si>
  <si>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</si>
  <si>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</si>
  <si>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</si>
  <si>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</si>
  <si>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</si>
  <si>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</si>
  <si>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</si>
  <si>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</si>
  <si>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</si>
  <si>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</si>
  <si>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</si>
  <si>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</si>
  <si>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</si>
  <si>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</si>
  <si>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</si>
  <si>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</si>
  <si>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</si>
  <si>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</si>
  <si>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ROCKYGEN-01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</si>
  <si>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</si>
  <si>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</si>
  <si>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</si>
  <si>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</si>
  <si>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</si>
  <si>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</si>
  <si>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r>
      <t xml:space="preserve">End of General Support:
</t>
    </r>
    <r>
      <rPr>
        <sz val="10"/>
        <color theme="1"/>
        <rFont val="Arial"/>
        <family val="2"/>
      </rPr>
      <t xml:space="preserve">Rocky 9: </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</si>
  <si>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</si>
  <si>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</si>
  <si>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</si>
  <si>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RHLGEN-02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</si>
  <si>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</si>
  <si>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</si>
  <si>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</si>
  <si>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</si>
  <si>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</si>
  <si>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</si>
  <si>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</si>
  <si>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</si>
  <si>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</si>
  <si>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RHLGEN-03</t>
  </si>
  <si>
    <t>AC-2</t>
  </si>
  <si>
    <t>Account Management</t>
  </si>
  <si>
    <t>Interview
Examine</t>
  </si>
  <si>
    <t xml:space="preserve">Verify the agency has implemented an account management process for the Rocky Linux Server.
</t>
  </si>
  <si>
    <t xml:space="preserve">1. Interview the Rocky administrator to verify documented operating procedures exist for user and system account creation, termination, and expiration.
</t>
  </si>
  <si>
    <t xml:space="preserve">1. The Rocky administrator can demonstrate that documented operating procedures exist.
</t>
  </si>
  <si>
    <t>IRS Safeguards Requirement</t>
  </si>
  <si>
    <t>Moderate</t>
  </si>
  <si>
    <t>HAC7</t>
  </si>
  <si>
    <t>HAC7:  Account management procedures are not in place</t>
  </si>
  <si>
    <t>RHLGEN-04</t>
  </si>
  <si>
    <t>IA-2</t>
  </si>
  <si>
    <t>Identification and Authentication (Organizational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</si>
  <si>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</si>
  <si>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</si>
  <si>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</si>
  <si>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</si>
  <si>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</si>
  <si>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</si>
  <si>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RHLGEN-05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</si>
  <si>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</si>
  <si>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</si>
  <si>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</si>
  <si>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</si>
  <si>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</si>
  <si>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</si>
  <si>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</si>
  <si>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RHLGEN-06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</si>
  <si>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</si>
  <si>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</si>
  <si>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</si>
  <si>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Rocky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</si>
  <si>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Rocky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</si>
  <si>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</si>
  <si>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</si>
  <si>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RHLGEN-07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</si>
  <si>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</si>
  <si>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</si>
  <si>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</si>
  <si>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</si>
  <si>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Rocky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</si>
  <si>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</si>
  <si>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</si>
  <si>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</si>
  <si>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RHLGEN-08</t>
  </si>
  <si>
    <t>AU-9</t>
  </si>
  <si>
    <t>Protection of Audit Information</t>
  </si>
  <si>
    <t>Audit trails cannot be read or modified by non-administrator users.</t>
  </si>
  <si>
    <t xml:space="preserve">1. Interview the Rocky administrator to determine the application audit log location.  Examine the permission settings of the log files.  
</t>
  </si>
  <si>
    <t>1.  Log files have appropriate permissions assigned and permissions are not excessive.</t>
  </si>
  <si>
    <t>HAU10</t>
  </si>
  <si>
    <t>HAU10:  Audit logs are not properly protected</t>
  </si>
  <si>
    <t>RHLGEN-09</t>
  </si>
  <si>
    <t>CM-7</t>
  </si>
  <si>
    <t>Least Functionality</t>
  </si>
  <si>
    <t xml:space="preserve">Unneeded functionality is disabled. 
</t>
  </si>
  <si>
    <t xml:space="preserve">1. Interview the Rocky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</si>
  <si>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</si>
  <si>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</si>
  <si>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</si>
  <si>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RHLGEN-10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</si>
  <si>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</si>
  <si>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</si>
  <si>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</si>
  <si>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Rocky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</si>
  <si>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</si>
  <si>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</si>
  <si>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</si>
  <si>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</si>
  <si>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</si>
  <si>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</si>
  <si>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</si>
  <si>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red</t>
  </si>
  <si>
    <t>Section Title</t>
  </si>
  <si>
    <t>Finding Statement (Internal Use Only)</t>
  </si>
  <si>
    <t>CIS Benchmark Section #</t>
  </si>
  <si>
    <t>Recommendation #</t>
  </si>
  <si>
    <t>Rationale Statement</t>
  </si>
  <si>
    <t>Remediation Procedure</t>
  </si>
  <si>
    <t xml:space="preserve">Remediation Statement (Internal Use Only)         </t>
  </si>
  <si>
    <t>CAP Request Statement (Internal Use Only)</t>
  </si>
  <si>
    <t>ROCKY9-01</t>
  </si>
  <si>
    <t>Test (Manual)</t>
  </si>
  <si>
    <t>Install updates, patches, and additional security software</t>
  </si>
  <si>
    <t>Periodically patches are released for included software either due to security flaws or to include additional functionality.</t>
  </si>
  <si>
    <t>Run the following command and verify there are no updates or patches to install:
# dnf check-update
Check to make sure no system reboot is required
dnf needs-restarting -r</t>
  </si>
  <si>
    <t>The latest security patches are installed, and the system is registered.</t>
  </si>
  <si>
    <r>
      <t xml:space="preserve">The system is not regularly patched to address security flaws. The system is running </t>
    </r>
    <r>
      <rPr>
        <b/>
        <sz val="10"/>
        <color rgb="FFFF0000"/>
        <rFont val="Arial"/>
        <family val="2"/>
      </rPr>
      <t>%INCLUDE UPDATE LEVEL/PATCH LEVEL AND IF THERE ARE CRITICAL CVEs%"</t>
    </r>
    <r>
      <rPr>
        <sz val="10"/>
        <color theme="1" tint="4.9989318521683403E-2"/>
        <rFont val="Arial"/>
        <family val="2"/>
      </rPr>
      <t xml:space="preserve">. </t>
    </r>
  </si>
  <si>
    <t xml:space="preserve">HSI2: System patch level is insufficient
HSI27:Critical security patches have not been applied </t>
  </si>
  <si>
    <t>1</t>
  </si>
  <si>
    <t>1.9</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</si>
  <si>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</si>
  <si>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Use your package manager to update all packages on the system according to site policy.
The following command will install all available updates:
# dnf update
Once the update process is complete, verify if reboot is required to load changes.
dnf needs-restarting -r</t>
  </si>
  <si>
    <t>Obtain and install the latest security patches from the vendor. One method to achieve the recommended state is to execute the following command(s):
# dnf update
Once the update process is complete, verify if reboot is required to load changes.
dnf needs-restarting -r</t>
  </si>
  <si>
    <t>To close this finding, please provide a screenshot of the updated Rocky 9 version and its patch level with the agency's CAP.</t>
  </si>
  <si>
    <t>ROCKY9-02</t>
  </si>
  <si>
    <t>SC-8</t>
  </si>
  <si>
    <t xml:space="preserve">Transmission Confidentiality and Integrity </t>
  </si>
  <si>
    <t>Test (Automated)</t>
  </si>
  <si>
    <t>Ensure system-wide crypto policy is not legacy</t>
  </si>
  <si>
    <t>The system-wide crypto-policies followed by the crypto core components allow consistently deprecating and disabling algorithms system-wide.
The individual policy levels (DEFAULT, LEGACY, FUTURE, and FIPS) are included in the crypto-policies(7) package.</t>
  </si>
  <si>
    <t>Run the following command to verify that the system-wide crypto policy is not LEGACY
# grep -E -i '^\s*LEGACY\s*(\s+#.*)?$' /etc/crypto-policies/config
Verify that no lines are returned</t>
  </si>
  <si>
    <t>Verify not lines are returned.</t>
  </si>
  <si>
    <t>System-wide crypto policy is not changed from Legacy.</t>
  </si>
  <si>
    <t>HCM45</t>
  </si>
  <si>
    <t>HCM45: System configuration provides additional attack surface</t>
  </si>
  <si>
    <t>1.10</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</si>
  <si>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</si>
  <si>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Run the following command to change the system-wide crypto policy
# update-crypto-policies --set &lt;CRYPTO POLICY&gt;
Example:
# update-crypto-policies --set DEFAULT
Run the following to make the updated system-wide crypto policy active
# update-crypto-policies</t>
  </si>
  <si>
    <t>Ensure system-wide crypto policy is not legacy. One method to achieve the recommended state is to execute the following command(s):
Run the following command to change the system-wide crypto policy
# update-crypto-policies --set &lt;CRYPTO POLICY&gt;
Example:
# update-crypto-policies --set DEFAULT
Run the following to make the updated system-wide crypto policy active
# update-crypto-policies</t>
  </si>
  <si>
    <t>To close this finding, please provide a screenshot showing system-wide crypto policy is not LEGACY with the agency's CAP.</t>
  </si>
  <si>
    <t>ROCKY9-03</t>
  </si>
  <si>
    <t>Disable USB Storage</t>
  </si>
  <si>
    <t>USB storage provides a means to transfer and store files ensuring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</si>
  <si>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Run the following script to verify usb-storage is disabled:
#!/usr/bin/env bash
{
l_output="" l_output2=""
l_mname="usb-storage" # set module name
# Check if the module exists on the system
if [ -z "$(modprobe -n -v "$l_mname" 2&gt;&amp;1 | grep -Pi -- "\h*modprobe:\h+FATAL:\h+Module\h+$l_mname\h+not\h+found\h+in\h+directory")" ]; then
# Check how module will be loaded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"^\h*blacklist\h+$(tr '-' '_' &lt;&lt;&lt; "$l_mname")\b"; then
l_output="$l_output\n - module: \"$l_mname\" is deny listed in: \"$(grep -Pl -- "^\h*blacklist\h+$l_mname\b" /etc/modprobe.d/*)\""
else
l_output2="$l_output2\n - module: \"$l_mname\" is not deny listed"
fi
else
l_output="$l_output\n - Module \"$l_mname\" doesn't exist on the system"
fi
# Report results. If no failures output in l_output2, we pass
if [ -z "$l_output2" ]; then
echo -e "\n- Audit Result:\n ** PASS **\n$l_output\n"
else
echo -e "\n- Audit Result:\n ** FAIL **\n - Reason(s) for audit failure:\n$l_output2\n"
[ -n "$l_output" ] &amp;&amp; echo -e "\n- Correctly set:\n$l_output\n"
fi
}</t>
  </si>
  <si>
    <t>USB Storage is disabled.</t>
  </si>
  <si>
    <t>USB Storage is not disabled.</t>
  </si>
  <si>
    <t>HCM9: Systems are not deployed using the concept of least privilege</t>
  </si>
  <si>
    <t>1.1</t>
  </si>
  <si>
    <t>1.1.9</t>
  </si>
  <si>
    <t>Restricting USB access on the system will decrease the physical attack surface for a device and diminish the possible vectors to introduce malware.</t>
  </si>
  <si>
    <t>Run the following script to disable usb-storage:
#!/usr/bin/env bash
{
l_mname="usb-storage"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"^\h*blacklist\h+$(tr '-' '_' &lt;&lt;&lt; "$l_mname")\b"; then
echo -e " - deny listing \"$l_mname\""
echo -e "blacklist $l_mname" &gt;&gt; /etc/modprobe.d/"$l_mname".conf
fi
else
echo -e " - Nothing to remediate\n - Module \"$l_mname\" doesn't exist on the system"
fi
}</t>
  </si>
  <si>
    <t>Disable USB Storage. One method to achieve the recommended state is to execute the following command(s):
#!/usr/bin/env bash
{
l_mname="usb-storage"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"^\h*blacklist\h+$(tr '-' '_' &lt;&lt;&lt; "$l_mname")\b"; then
echo -e " - deny listing \"$l_mname\""
echo -e "blacklist $l_mname" &gt;&gt; /etc/modprobe.d/"$l_mname".conf
fi
else
echo -e " - Nothing to remediate\n - Module \"$l_mname\" doesn't exist on the system"
fi
}</t>
  </si>
  <si>
    <t>To close this finding, please provide a screenshot showing USB Storage has been disabled with the agency's CAP.</t>
  </si>
  <si>
    <t>ROCKY9-04</t>
  </si>
  <si>
    <t>Ensure /tmp is a separate partition</t>
  </si>
  <si>
    <t>The /tmp directory is a world-writable directory used for temporary storage by all users and some applications.</t>
  </si>
  <si>
    <t>/tmp is configured.</t>
  </si>
  <si>
    <t>/tmp is not configured.</t>
  </si>
  <si>
    <t>1.1.2</t>
  </si>
  <si>
    <t>1.1.2.1</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</si>
  <si>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Since the `/tmp` directory is intended to be world-writable, there is a risk of resource exhaustion if it is not bound to a separate partition.
This can be accomplished by either mounting `tmpfs` to `/tmp`, or creating a separate partition for `/tmp`.</t>
  </si>
  <si>
    <t>First ensure that systemd is correctly configured to ensure that /tmp will be mounted at boot time.
# systemctl unmask tmp.mount
For specific configuration requirements of the /tmp mount for your environment, modify /etc/fstab.
Example of using tmpfs with specific mount options:
tmpfs /tmp tmpfs defaults,rw,nosuid,nodev,noexec,relatime,size=2G 0 0
Example of using a volume or disk with specific mount options. The source location of the volume or disk will vary depending on your environment.
&lt;device&gt; /tmp &lt;fstype&gt; defaults,nodev,nosuid,noexec 0 0</t>
  </si>
  <si>
    <t>Ensure /tmp is a separate partition. One method to achieve the recommended state is to execute the following command(s):
First ensure that systemd is correctly configured to ensure that /tmp will be mounted at boot time.
# systemctl unmask tmp.mount
For specific configuration requirements of the /tmp mount for your environment, modify /etc/fstab.
Example of using tmpfs with specific mount options:
tmpfs /tmp tmpfs defaults,rw,nosuid,nodev,noexec,relatime,size=2G 0 0
Example of using a volume or disk with specific mount options. The source location of the volume or disk will vary depending on your environment.
&lt;device&gt; /tmp &lt;fstype&gt; defaults,nodev,nosuid,noexec 0 0</t>
  </si>
  <si>
    <t>To close this finding, please provide a screenshot showing /tmp directory has been configured with the agency's CAP.</t>
  </si>
  <si>
    <t>ROCKY9-05</t>
  </si>
  <si>
    <t>Set the nodev option on /tmp partition</t>
  </si>
  <si>
    <t>The nodev mount option specifies that the filesystem cannot contain special devices.</t>
  </si>
  <si>
    <t>Verify that the nodev option is set for the /tmp mount.
Run the following command to verify that the nodev mount option is set.
Example:
# findmnt --kernel /tmp | grep nodev
/tmp tmpfs tmpfs rw,nosuid,nodev,noexec,relatime,seclabel</t>
  </si>
  <si>
    <t>The nodev option is set on the /tmp partition.</t>
  </si>
  <si>
    <t xml:space="preserve">The nodev option is not set on the /tmp partition. </t>
  </si>
  <si>
    <t>1.1.2.2</t>
  </si>
  <si>
    <t>Since the `/tmp` filesystem is not intended to support devices, set this option to ensure that users cannot create a block or character special devices in `/tmp`.</t>
  </si>
  <si>
    <t>Edit the /etc/fstab file and add nodev to the fourth field (mounting options) for the /tmp partition.
Example:
&lt;device&gt; /tmp &lt;fstype&gt; defaults,rw,nosuid,nodev,noexec,relatime 0 0
Run the following command to remount /tmp with the configured options:
# mount -o remount /tmp</t>
  </si>
  <si>
    <t>Set the nodev option on /tmp partition. One method to achieve the recommended state is to execute the following command(s):
Edit the /etc/fstab file and add nodev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</si>
  <si>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nodev option settings on the /tmp partition with the agency's CAP.</t>
  </si>
  <si>
    <t>ROCKY9-06</t>
  </si>
  <si>
    <t xml:space="preserve">Set the noexec option on /tmp partition </t>
  </si>
  <si>
    <t>The noexec mount option specifies that the filesystem cannot contain executable binaries.</t>
  </si>
  <si>
    <t>Verify that the noexec option is set for the /tmp mount.
Run the following command to verify that the noexec mount option is set.
Example:
# findmnt --kernel /tmp | grep noexec
/tmp tmpfs tmpfs rw,nosuid,nodev,noexec,relatime,seclabel</t>
  </si>
  <si>
    <t>The noexec option is set on the /tmp partition.</t>
  </si>
  <si>
    <t xml:space="preserve">The noexec option is not set on the /tmp partition. </t>
  </si>
  <si>
    <t>1.1.2.3</t>
  </si>
  <si>
    <t>Since the `/tmp` filesystem is only intended for temporary file storage, set this option to ensure that users cannot run executable binaries from `/tmp`.</t>
  </si>
  <si>
    <t>Edit the /etc/fstab file and add noexec to the fourth field (mounting options) for the /tmp partition.
Example:
&lt;device&gt; /tmp &lt;fstype&gt; defaults,rw,nosuid,nodev,noexec,relatime 0 0
Run the following command to remount /tmp with the configured options:
# mount -o remount /tmp</t>
  </si>
  <si>
    <t>Set the noexec option on /tmp partition. One method to achieve the recommended state is to execute the following command(s):
Edit the /etc/fstab file and add noexec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</si>
  <si>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noexec option settings on the /tmp partition with the agency's CAP.</t>
  </si>
  <si>
    <t>ROCKY9-07</t>
  </si>
  <si>
    <t>The nosuid mount option specifies that the filesystem cannot contain setuid files.</t>
  </si>
  <si>
    <t>Verify that the nosuid option is set for the /tmp mount.
Run the following command to verify that the nosuid mount option is set.
Example:
# findmnt --kernel /tmp | grep nosuid
/tmp tmpfs tmpfs rw,nosuid,nodev,noexec,relatime,seclabel</t>
  </si>
  <si>
    <t xml:space="preserve">The nosuid option is set on the /tmp partition. </t>
  </si>
  <si>
    <t xml:space="preserve">The nosuid option is not set on the /tmp partition. </t>
  </si>
  <si>
    <t>1.1.2.4</t>
  </si>
  <si>
    <t>Since the `/tmp` filesystem is only intended for temporary file storage, set this option to ensure that users cannot create `setuid` files in `/tmp`.</t>
  </si>
  <si>
    <t>Edit the /etc/fstab file and add nosuid to the fourth field (mounting options) for the /tmp partition.
Example:
&lt;device&gt; /tmp &lt;fstype&gt; defaults,rw,nosuid,nodev,noexec,relatime 0 0
Run the following command to remount /tmp with the configured options:
# mount -o remount /tmp</t>
  </si>
  <si>
    <t>Set nosuid option on /tmp Partition. One method to achieve the recommended state is to execute the following command(s):
Edit the /etc/fstab file and add nosuid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</si>
  <si>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nosuid option settings on the /tmp partition with the agency's CAP.</t>
  </si>
  <si>
    <t>ROCKY9-08</t>
  </si>
  <si>
    <t>AC-3</t>
  </si>
  <si>
    <t>Access Enforcement</t>
  </si>
  <si>
    <t>Set the nodev option on /var partition</t>
  </si>
  <si>
    <t>Verify that the nodev option is set for the /var mount.
Run the following command to verify that the nodev mount option is set.
Example:
# findmnt --kernel /var | grep nodev
/var /dev/sdb ext4 rw,nosuid,nodev,noexec,relatime,seclabel</t>
  </si>
  <si>
    <t>The nodev option is set on /var partition.</t>
  </si>
  <si>
    <t>The nodev option is not set on /var partition.</t>
  </si>
  <si>
    <t>1.1.3</t>
  </si>
  <si>
    <t>1.1.3.2</t>
  </si>
  <si>
    <t>Since the `/var` filesystem is not intended to support devices, set this option to ensure that users cannot create a block or character special devices in `/var`.</t>
  </si>
  <si>
    <t>Edit the /etc/fstab file and add nodev to the fourth field (mounting options) for the /var partition.
Example:
&lt;device&gt; /var &lt;fstype&gt; defaults,rw,nosuid,nodev,noexec,relatime 0 0
Run the following command to remount /var with the configured options:
# mount -o remount /var</t>
  </si>
  <si>
    <t>Set the nodev option on /var partition. One method to achieve the recommended state is to execute the following command(s):
Edit the /etc/fstab file and add nodev to the fourth field (mounting options) for the /var partition.
Example:
&lt;device&gt; /var &lt;fstype&gt; defaults,rw,nosuid,nodev,noexec,relatime 0 0
Run the following command to remount /var with the configured options:
# mount -o remount /var</t>
  </si>
  <si>
    <t>To close this finding, please provide a screenshot showing nodev option settings on the /var partition with the agency's CAP.</t>
  </si>
  <si>
    <t>ROCKY9-09</t>
  </si>
  <si>
    <t>Set the nosuid option on /var partition</t>
  </si>
  <si>
    <t>Verify that the nosuid option is set for the /var mount.
Run the following command to verify that the nosuid mount option is set.
Example:
# findmnt --kernel /var | grep nosuid
/var /dev/sdb ext4 rw,nosuid,nodev,noexec,relatime,seclabel</t>
  </si>
  <si>
    <t>The nosuid mount option is set.</t>
  </si>
  <si>
    <t>The nosuid option is not set on /var partition.</t>
  </si>
  <si>
    <t>1.1.3.3</t>
  </si>
  <si>
    <t>Since the `/var` filesystem is only intended for variable files such as logs, set this option to ensure that users cannot create `setuid` files in `/var`.</t>
  </si>
  <si>
    <t>Edit the /etc/fstab file and add nosuid to the fourth field (mounting options) for the /var partition.
Example:
&lt;device&gt; /var &lt;fstype&gt; defaults,rw,nosuid,nodev,noexec,relatime 0 0
Run the following command to remount /var with the configured options:
# mount -o remount /var</t>
  </si>
  <si>
    <t>Set the nosuid option on /var partition. One method to achieve the recommended state is to execute the following command(s):
Edit the /etc/fstab file and add nosuid to the fourth field (mounting options) for the /var partition.
Example:
&lt;device&gt; /var &lt;fstype&gt; defaults,rw,nosuid,nodev,noexec,relatime 0 0
Run the following command to remount /var with the configured options:
# mount -o remount /var</t>
  </si>
  <si>
    <t>To close this finding, please provide a screenshot showing nosuid option settings on the /var partition with the agency's CAP.</t>
  </si>
  <si>
    <t>ROCKY9-10</t>
  </si>
  <si>
    <t>Set the noexec option on /var/tmp partition</t>
  </si>
  <si>
    <t>Verify that the noexec option is set for the /var/tmp mount.
Run the following command to verify that the noexec mount option is set.
Example:
# findmnt --kernel /var/tmp | grep noexec
/var/tmp /dev/sdb ext4 rw,nosuid,nodev,noexec,relatime,seclabel</t>
  </si>
  <si>
    <t>The noexec option is set on /var/tmp partition.</t>
  </si>
  <si>
    <t>The noexec option is not set on /var/tmp partition.</t>
  </si>
  <si>
    <t>1.1.4</t>
  </si>
  <si>
    <t>1.1.4.2</t>
  </si>
  <si>
    <t>Since the `/var/tmp` filesystem is only intended for temporary file storage, set this option to ensure that users cannot run executable binaries from `/var/tmp`.</t>
  </si>
  <si>
    <t>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</si>
  <si>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Set the noexec option on /var/tmp partition. One method to achieve the recommended state is to execute the following command(s):
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</si>
  <si>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noexec option settings on /var/tmp partition with the agency's CAP.</t>
  </si>
  <si>
    <t>ROCKY9-11</t>
  </si>
  <si>
    <t>Set the nosuid option on /var/tmp partition</t>
  </si>
  <si>
    <t>Verify that the nosuid option is set for the /var/tmp mount.
Run the following command to verify that the nosuid mount option is set.
Example:
# findmnt --kernel /var/tmp | grep nosuid
/var/tmp /dev/sdb ext4 rw,nosuid,nodev,noexec,relatime,seclabel</t>
  </si>
  <si>
    <t>The nosuid option is set on /var/tmp partition.</t>
  </si>
  <si>
    <t>The nosuid option is not set on the /var/tmp partition.</t>
  </si>
  <si>
    <t>1.1.4.3</t>
  </si>
  <si>
    <t>Since the `/var/tmp` filesystem is only intended for temporary file storage, set this option to ensure that users cannot create `setuid` files in `/var/tmp`.</t>
  </si>
  <si>
    <t>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</si>
  <si>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Set the nosuid option on /var/tmp partition. One method to achieve the recommended state is to execute the following command(s):
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</si>
  <si>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nosuid option settings on /var/tmp partition with the agency's CAP.</t>
  </si>
  <si>
    <t>ROCKY9-12</t>
  </si>
  <si>
    <t>Set the nodev option on /var/tmp partition</t>
  </si>
  <si>
    <t>Verify that the nodev option is set for the /var/tmp mount.
Run the following command to verify that the nodev mount option is set.
Example:
# findmnt --kernel /var/tmp | grep nodev
/var/tmp /dev/sdb ext4 rw,nosuid,nodev,noexec,relatime,seclabel</t>
  </si>
  <si>
    <t>The nodev option is set on /var/tmp partition.</t>
  </si>
  <si>
    <t>The nodev option is not set on /var/tmp partition.</t>
  </si>
  <si>
    <t>1.1.4.4</t>
  </si>
  <si>
    <t>Since the `/var/tmp` filesystem is not intended to support devices, set this option to ensure that users cannot create a block or character special devices in `/var/tmp`.</t>
  </si>
  <si>
    <t>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</si>
  <si>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Set the nodev option on /var/tmp partition. One method to achieve the recommended state is to execute the following command(s):
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</si>
  <si>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nodev option setting on /var/tmp partition with the agency's CAP.</t>
  </si>
  <si>
    <t>ROCKY9-13</t>
  </si>
  <si>
    <t>Set the nodev option on /var/log partition</t>
  </si>
  <si>
    <t>Verify that the nodev option is set for the /var/log mount.
Run the following command to verify that the nodev mount option is set.
Example:
# findmnt --kernel /var/log | grep nodev
/var/log /dev/sdb ext4 rw,nosuid,nodev,noexec,relatime,seclabel</t>
  </si>
  <si>
    <t>The nodev option is set on /var/log partition.</t>
  </si>
  <si>
    <t>The nodev option is not set on /var/log partition.</t>
  </si>
  <si>
    <t>1.1.5</t>
  </si>
  <si>
    <t>1.1.5.2</t>
  </si>
  <si>
    <t>Since the `/var/log` filesystem is not intended to support devices, set this option to ensure that users cannot create a block or character special devices in `/var/log`.</t>
  </si>
  <si>
    <t>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</si>
  <si>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Set the nodev option on /var/log partition. One method to achieve the recommended state is to execute the following command(s):
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</si>
  <si>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nodev option setting on /var/log partition with the agency's CAP.</t>
  </si>
  <si>
    <t>ROCKY9-14</t>
  </si>
  <si>
    <t>Set the noexec option on /var/log partition</t>
  </si>
  <si>
    <t>Verify that the noexec option is set for the /var/log mount.
Run the following command to verify that the noexec mount option is set.
Example:
# findmnt --kernel /var/log | grep noexec
/var/log /dev/sdb ext4 rw,nosuid,nodev,noexec,relatime,seclabel</t>
  </si>
  <si>
    <t>The noexec option is set on /var/log partition.</t>
  </si>
  <si>
    <t>The noexec option is not set on /var/log partition.</t>
  </si>
  <si>
    <t>1.1.5.3</t>
  </si>
  <si>
    <t>Since the `/var/log` filesystem is only intended for log files, set this option to ensure that users cannot run executable binaries from `/var/log`.</t>
  </si>
  <si>
    <t>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</si>
  <si>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Set the noexec option on /var/log partition. One method to achieve the recommended state is to execute the following command(s):
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</si>
  <si>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noexec option setting on /var/log partition with the agency's CAP.</t>
  </si>
  <si>
    <t>ROCKY9-15</t>
  </si>
  <si>
    <t>Set the nosuid option on /var/log partition</t>
  </si>
  <si>
    <t>Verify that the nosuid option is set for the /var/log mount.
Run the following command to verify that the nosuid mount option is set.
Example:
# findmnt --kernel /var/log | grep nosuid
/var/log /dev/sdb ext4 rw,nosuid,nodev,noexec,relatime,seclabel</t>
  </si>
  <si>
    <t>The nosuid option is set on /var/log partition.</t>
  </si>
  <si>
    <t>The nosuid option is not set on /var/log partition.</t>
  </si>
  <si>
    <t>1.1.5.4</t>
  </si>
  <si>
    <t>Since the `/var/log` filesystem is only intended for log files, set this option to ensure that users cannot create `setuid` files in `/var/log`.</t>
  </si>
  <si>
    <t>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</si>
  <si>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Set the nosuid option on /var/log partition. One method to achieve the recommended state is to execute the following command(s):
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</si>
  <si>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nosuid option setting on /var/log partition with the agency's CAP.</t>
  </si>
  <si>
    <t>ROCKY9-16</t>
  </si>
  <si>
    <t>Set the noexec option setting on /var/log/audit partition</t>
  </si>
  <si>
    <t>Verify that the noexec option is set for the /var/log/audit mount.
Run the following command to verify that the noexec mount option is set.
Example:
# findmnt --kernel /var/log/audit | grep noexec
/var/log/audit /dev/sdb ext4 rw,nosuid,nodev,noexec,relatime,seclabel</t>
  </si>
  <si>
    <t>The noexec option is set on /var/log/audit partition.</t>
  </si>
  <si>
    <t>The noexec option is not set on /var/log/audit partition.</t>
  </si>
  <si>
    <t>1.1.6</t>
  </si>
  <si>
    <t>1.1.6.2</t>
  </si>
  <si>
    <t>Since the `/var/log/audit` filesystem is only intended for audit logs, set this option to ensure that users cannot run executable binaries from `/var/log/audit`.</t>
  </si>
  <si>
    <t>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</si>
  <si>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Set the noexec option on /var/log/audit partition. One method to achieve the recommended state is to execute the following command(s):
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</si>
  <si>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To close this finding, please provide a screenshot showing noexec option setting on /var/log/audit partition with the agency's CAP.</t>
  </si>
  <si>
    <t>ROCKY9-17</t>
  </si>
  <si>
    <t>Set the nodev option setting on /var/log/audit partition</t>
  </si>
  <si>
    <t>Verify that the nodev option is set for the /var/log/audit mount.
Run the following command to verify that the nodev mount option is set.
Example:
# findmnt --kernel /var/log/audit | grep nodev
/var/log/audit /dev/sdb ext4 rw,nosuid,nodev,noexec,relatime,seclabel</t>
  </si>
  <si>
    <t>The nodev option is set on /var/log/audit partition.</t>
  </si>
  <si>
    <t>The nodev option is not set on /var/log/audit partition.</t>
  </si>
  <si>
    <t>1.1.6.3</t>
  </si>
  <si>
    <t>Since the `/var/log/audit` filesystem is not intended to support devices, set this option to ensure that users cannot create a block or character special devices in `/var/log/audit`.</t>
  </si>
  <si>
    <t>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</si>
  <si>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Set the nodev option on /var/log/audit partition. One method to achieve the recommended state is to execute the following command(s):
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</si>
  <si>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nodev option setting on /var/log/audit partition with the agency's CAP.</t>
  </si>
  <si>
    <t>ROCKY9-18</t>
  </si>
  <si>
    <t>Set the nosuid option setting on /var/log/audit partition</t>
  </si>
  <si>
    <t>Verify that the nosuid option is set for the /var/log/audit mount.
Run the following command to verify that the nosuid mount option is set.
Example:
# findmnt --kernel /var/log/audit | grep nosuid
/var/log/audit /dev/sdb ext4 rw,nosuid,nodev,noexec,relatime,seclabel</t>
  </si>
  <si>
    <t>The nosuid option is set on /var/log/audit partition.</t>
  </si>
  <si>
    <t>The nosuid option is not set on /var/log/audit partition.</t>
  </si>
  <si>
    <t>1.1.6.4</t>
  </si>
  <si>
    <t>Since the `/var/log/audit` filesystem is only intended for variable files such as logs, set this option to ensure that users cannot create `setuid` files in `/var/log/audit`.</t>
  </si>
  <si>
    <t>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</si>
  <si>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Set the nosuid option on /var/log/audit partition. One method to achieve the recommended state is to execute the following command(s):
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</si>
  <si>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nosuid option setting on /var/log/audit partition with the agency's CAP.</t>
  </si>
  <si>
    <t>ROCKY9-19</t>
  </si>
  <si>
    <t>Set the nodev option setting on /home partition</t>
  </si>
  <si>
    <t>Verify that the nodev option is set for the /home mount.
Run the following command to verify that the nodev mount option is set.
Example:
# findmnt --kernel /home | grep nodev
/home /dev/sdb ext4 rw,nosuid,nodev,noexec,relatime,seclabel</t>
  </si>
  <si>
    <t>The nodev option is set on /home partition.</t>
  </si>
  <si>
    <t>The nodev option is not set on /home partition.</t>
  </si>
  <si>
    <t>1.1.7</t>
  </si>
  <si>
    <t>1.1.7.2</t>
  </si>
  <si>
    <t>Since the `/home` filesystem is not intended to support devices, set this option to ensure that users cannot create a block or character special devices in `/var`.</t>
  </si>
  <si>
    <t>Edit the /etc/fstab file and add nodev to the fourth field (mounting options) for the /home partition.
Example:
&lt;device&gt; /home &lt;fstype&gt; defaults,rw,nosuid,nodev,noexec,relatime 0 0
Run the following command to remount /home with the configured options:
# mount -o remount /home</t>
  </si>
  <si>
    <t>Set the nodev option on /home partition. One method to achieve the recommended state is to execute the following command(s):
Edit the /etc/fstab file and add nodev to the fourth field (mounting options) for the /home partition.
Example:
&lt;device&gt; /home &lt;fstype&gt; defaults,rw,nosuid,nodev,noexec,relatime 0 0
Run the following command to remount /home with the configured options:
# mount -o remount /home</t>
  </si>
  <si>
    <t>To close this finding, please provide a screenshot showing nodev option setting on /home partition with the agency's CAP.</t>
  </si>
  <si>
    <t>ROCKY9-20</t>
  </si>
  <si>
    <t>Set the nosuid option setting on /home partition</t>
  </si>
  <si>
    <t>Verify that the nosuid option is set for the /home mount.
Run the following command to verify that the nosuid mount option is set.
Example:
# findmnt --kernel /home | grep nosuid
/home /dev/sdb ext4 rw,nosuid,nodev,noexec,relatime,seclabel</t>
  </si>
  <si>
    <t>The nosuid option is set on /home partition.</t>
  </si>
  <si>
    <t>The nosuid option is not set on /home partition.</t>
  </si>
  <si>
    <t>1.1.7.3</t>
  </si>
  <si>
    <t>Since the `/home` filesystem is only intended for user file storage, set this option to ensure that users cannot create `setuid` files in `/home`.</t>
  </si>
  <si>
    <t>Edit the /etc/fstab file and add nosuid to the fourth field (mounting options) for the /home partition.
Example:
&lt;device&gt; /home &lt;fstype&gt; defaults,rw,nosuid,nodev,noexec,relatime 0 0
Run the following command to remount /home with the configured options:
# mount -o remount /home</t>
  </si>
  <si>
    <t>Set the nosuid option on /home partition. One method to achieve the recommended state is to execute the following command(s):
Edit the /etc/fstab file and add nosuid to the fourth field (mounting options) for the /home partition.
Example:
&lt;device&gt; /home &lt;fstype&gt; defaults,rw,nosuid,nodev,noexec,relatime 0 0
Run the following command to remount /home with the configured options:
# mount -o remount /home</t>
  </si>
  <si>
    <t>To close this finding, please provide a screenshot showing nosuid option setting on /home partition with the agency's CAP.</t>
  </si>
  <si>
    <t>ROCKY9-21</t>
  </si>
  <si>
    <t>Configure /dev/shm</t>
  </si>
  <si>
    <t>The /dev/shm directory is a world-writable directory that can function as shared memory that facilitates inter process communication (IPC).</t>
  </si>
  <si>
    <t>IF /dev/shm is to be used on the system, run the following command and verify the output shows that /dev/shm is mounted. Particular requirements pertaining to mount options are covered in ensuing sections.
# findmnt --kernel /dev/shm
TARGET SOURCE FSTYPE OPTIONS
/dev/shm tmpfs tmpfs rw,nosuid,nodev,noexec,relatime,seclabel</t>
  </si>
  <si>
    <t>The /dev/shm is set on separate partition.</t>
  </si>
  <si>
    <t>The /dev/shm is not set on separate partition.</t>
  </si>
  <si>
    <t>1.1.8</t>
  </si>
  <si>
    <t>1.1.8.1</t>
  </si>
  <si>
    <t>Making `/dev/shm` its own file system allows an administrator to set additional mount options such as the `noexec` option on the mount, making `/dev/shm`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mounting `tmpfs` to `/dev/shm`.</t>
  </si>
  <si>
    <t>For specific configuration requirements of the /dev/shm mount for your environment, modify /etc/fstab.
Example of using tmpfs with specific mount options:
tmpfs /dev/shm tmpfs defaults,rw,nosuid,nodev,noexec,relatime,size=2G 0 0</t>
  </si>
  <si>
    <t>Configure /dev/shm. One method to achieve the recommended state is to execute the following command(s):
For specific configuration requirements of the /dev/shm mount for your environment, modify /etc/fstab.
Example of using tmpfs with specific mount options:
tmpfs /dev/shm tmpfs defaults,rw,nosuid,nodev,noexec,relatime,size=2G 0 0</t>
  </si>
  <si>
    <t>To close this finding, please provide a screenshot showing  /dev/shm is set on separate partition with the agency's CAP.</t>
  </si>
  <si>
    <t>ROCKY9-22</t>
  </si>
  <si>
    <t>Set the nodev option setting on /dev/shm partition</t>
  </si>
  <si>
    <t>Verify that the nodev option is set if a /dev/shm partition exists.
Run the following command and verify that nothing is returned:
# mount | grep -E '\s/dev/shm\s' | grep -v nodev</t>
  </si>
  <si>
    <t>The nodev option is set on /dev/shm partition.</t>
  </si>
  <si>
    <t>The nodev option is not set on /dev/shm partition.</t>
  </si>
  <si>
    <t>1.1.8.2</t>
  </si>
  <si>
    <t>Since the `/dev/shm`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</si>
  <si>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using the updated options from /etc/fstab:
# mount -o remount /dev/shm</t>
  </si>
  <si>
    <t>Set the nodev option on /dev/shm partition. One method to achieve the recommended state is to execute the following command(s):
Edit the /etc/fstab file and add nodev to the fourth field (mounting options) for the /dev/shm partition.
Run the following command to remount /dev/shm using the updated options from /etc/fstab:
# mount -o remount /dev/shm</t>
  </si>
  <si>
    <t>To close this finding, please provide a screenshot showing  nodev option settings on the /dev/shm partition with the agency's CAP.</t>
  </si>
  <si>
    <t>ROCKY9-23</t>
  </si>
  <si>
    <t>Set the noexec option setting on /dev/shm partition</t>
  </si>
  <si>
    <t>Verify that the noexec option is set for the /dev/shm mount.
Run the following command to verify that the noexec mount option is set.
Example:
# findmnt --kernel /dev/shm | grep noexec
/dev/shm tmpfs tmpfs rw,nosuid,nodev,noexec,relatime,seclabel</t>
  </si>
  <si>
    <t>The noexec option is set on /dev/shm partition.</t>
  </si>
  <si>
    <t>The noexec option is not set on /dev/shm partition.</t>
  </si>
  <si>
    <t>1.1.8.3</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</si>
  <si>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</si>
  <si>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Example:
&lt;device&gt; /dev/shm &lt;fstype&gt; defaults,rw,nosuid,nodev,noexec,relatime 0 0
Run the following command to remount /dev/shm with the configured options:
# mount -o remount /dev/shm</t>
  </si>
  <si>
    <t>Set the noexec option on /dev/shm partition. One method to achieve the recommended state is to execute the following command(s):
Edit the /etc/fstab file and add noexec to the fourth field (mounting options) for the /dev/shm partition.
Example:
&lt;device&gt; /dev/shm &lt;fstype&gt; defaults,rw,nosuid,nodev,noexec,relatime 0 0
Run the following command to remount /dev/shm with the configured options:
# mount -o remount /dev/shm</t>
  </si>
  <si>
    <t>To close this finding, please provide a screenshot showing no exec option settings on the /dev/shm partition with the agency's CAP.</t>
  </si>
  <si>
    <t>ROCKY9-24</t>
  </si>
  <si>
    <t>Set the nosuid option on /dev/shm partition</t>
  </si>
  <si>
    <t>Verify that the nosuid option is set if a /dev/shm partition exists.
Run the following command and verify that nothing is returned:
# mount | grep -E '\s/dev/shm\s' | grep -v nosuid</t>
  </si>
  <si>
    <t>The nosuid option is set on /dev/shm partition.</t>
  </si>
  <si>
    <t>The nosuid option is not set on /dev/shm partition.</t>
  </si>
  <si>
    <t>1.1.8.4</t>
  </si>
  <si>
    <t>Setting this option on a file system prevents users from introducing privileged programs onto the system and allowing non-root users to execute them.</t>
  </si>
  <si>
    <t>Edit the /etc/fstab file and add nosuid to the fourth field (mounting options) for the /dev/shm partition.
Run the following command to remount /dev/shm using the updated options from /etc/fstab:
# mount -o remount /dev/shm</t>
  </si>
  <si>
    <t>Set the nosuid option on /dev/shm partition. One method to achieve the recommended state is to execute the following command(s):
Edit the /etc/fstab file and add nosuid to the fourth field (mounting options) for the /dev/shm partition.
Run the following command to remount /dev/shm using the updated options from /etc/fstab:
# mount -o remount /dev/shm</t>
  </si>
  <si>
    <t>To close this finding, please provide a screenshot showing nosuid option settings on the /dev/shm partition with the agency's CAP.</t>
  </si>
  <si>
    <t>ROCKY9-25</t>
  </si>
  <si>
    <t>CM-6</t>
  </si>
  <si>
    <t>Configuration Settings</t>
  </si>
  <si>
    <t>Configure GPG keys</t>
  </si>
  <si>
    <t>The RPM Package Manager implements GPG key signing to verify package integrity during and after installation.</t>
  </si>
  <si>
    <t>List all GPG key URLs
Each repository should have a gpgkey with a URL pointing to the location of the GPG key, either local or remote.
# grep -r gpgkey /etc/yum.repos.d/* /etc/dnf/dnf.conf
List installed GPG keys
Run the following command to list the currently installed keys. These are the active keys used for verification and installation of RPMs. The packages are fake, they are generated on the fly by dnf or rpm during the import of keys from the URL specified in the repository configuration.
Example: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"Packager: ${RPM_PACKAGER}
Summary: ${RPM_SUMMARY}
Creation date: ${RPM_DATE}
Key ID: ${RPM_KEY_ID}
"done
RPM: gpg-pubkey-9db62fb1-59920156
Packager: Fedora 28 (28) &lt;fedora-28@fedoraproject.org&gt;
Summary: gpg(Fedora 28 (28) &lt;fedora-28@fedoraproject.org&gt;)
Creation date: 2017-08-14
Key ID: 9db62fb1
RPM: gpg-pubkey-09eab3f2-595fbba3
Packager: RPM Fusion free repository for Fedora (28) &lt;rpmfusion-buildsys@lists.rpmfusion.org&gt;
Summary: gpg(RPM Fusion free repository for Fedora (28) &lt;rpmfusion-buildsys@lists.rpmfusion.org&gt;)
Creation date: 2017-07-07
Key ID: 09eab3f2
The format of the package (gpg-pubkey-9db62fb1-59920156) is important to understand for verification. Using the above example, it consists of three parts:
1. The general prefix name for all imported GPG keys: gpg-pubkey-
2. The version, which is the GPG key ID: 9db62fb1
3. The release is the date of the key in UNIX timestamp in hexadecimal: 59920156
With both the date and the GPG key ID, check the relevant repositories public key page to confirm that the keys are indeed correct.
Query locally available GPG keys
Repositories that store their respective GPG keys on disk should do so in /etc/pki/rpm-gpg/. These keys are available for immediate import either when dnf is asked to install a relevant package from the repository or when an administrator imports the key directly with the rpm --import command.
To find where these keys come from run:
# for PACKAGE in $(find /etc/pki/rpm-gpg/ -type f -exec rpm -qf {} \; | sort -u); do rpm -q --queryformat "%{NAME}-%{VERSION} %{PACKAGER} %{SUMMARY}\\n" "${PACKAGE}"; done</t>
  </si>
  <si>
    <t xml:space="preserve">GPG Key is installed and the GPG fingerprint matches the one from Rocky Linux web site. </t>
  </si>
  <si>
    <t>The GPG Key is not installed.</t>
  </si>
  <si>
    <t>HSI5</t>
  </si>
  <si>
    <t>HSI5: OS files are not hashed to detect inappropriate changes</t>
  </si>
  <si>
    <t>1.2</t>
  </si>
  <si>
    <t>1.2.1</t>
  </si>
  <si>
    <t>It is important to ensure that updates are obtained from a valid source to protect against spoofing that could lead to the inadvertent installation of malware on the system. To this end, verify that GPG keys are configured correctly for your system.</t>
  </si>
  <si>
    <t>Update your package manager GPG keys in accordance with site policy.</t>
  </si>
  <si>
    <t xml:space="preserve">Configure GPG keys. One method to achieve the recommended state is to execute the following:
Update your package manager GPG keys in accordance with site policy. </t>
  </si>
  <si>
    <t>To close this finding, please provide a screenshot showing RPM package manager GPG keys' settings with the agency's CAP.</t>
  </si>
  <si>
    <t>ROCKY9-26</t>
  </si>
  <si>
    <t>SI-7</t>
  </si>
  <si>
    <t>Software, Firmware and Information Integrity</t>
  </si>
  <si>
    <t>Ensure gpgcheck is globally activated</t>
  </si>
  <si>
    <t>The gpgcheck option, found in the main section of the /etc/dnf/dnf.conf and individual /etc/yum.repos.d/* files, determines if an RPM package's signature is checked prior to its installation.</t>
  </si>
  <si>
    <t>Global configuration. Run the following command and verify that gpgcheck is set to 1:
# grep ^gpgcheck /etc/dnf/dnf.conf
gpgcheck=1
Configuration in /etc/yum.repos.d/ takes precedence over the global configuration. Run the following command and verify that there are no instances of entries starting with gpgcheck returned set to 0. Nor should there be any invalid (non-boolean) values. When dnf encounters such invalid entries they are ignored and the global configuration is applied.
# grep -P "^gpgcheck\h*=\h*[^1].*\h*$" /etc/yum.repos.d/*</t>
  </si>
  <si>
    <t>The gpgcheck is globally activated.</t>
  </si>
  <si>
    <t>The gpgcheck is not globally activated.</t>
  </si>
  <si>
    <t>1.2.2</t>
  </si>
  <si>
    <t>It is important to ensure that an RPM's package signature is always checked prior to installation to ensure that the software is obtained from a trusted source.</t>
  </si>
  <si>
    <t>Edit /etc/dnf/dnf.conf and set gpgcheck=1 in the [main] section.
Example:
# sed -i 's/^gpgcheck\s*=\s*.*/gpgcheck=1/' /etc/dnf/dnf.conf
Edit any failing files in /etc/yum.repos.d/* and set all instances starting with gpgcheck to 1.
Example:
# find /etc/yum.repos.d/ -name "*.repo" -exec echo "Checking:" {} \; -exec sed -i 's/^gpgcheck\s*=\s*.*/gpgcheck=1/' {} \;</t>
  </si>
  <si>
    <t>Ensure gpgcheck is globally activated. One method to achieve the recommended state is to execute the following command(s):
Edit /etc/dnf/dnf.conf and set gpgcheck=1 in the [main] section.
Example:
# sed -i 's/^gpgcheck\s*=\s*.*/gpgcheck=1/' /etc/dnf/dnf.conf
Edit any failing files in /etc/yum.repos.d/* and set all instances starting with gpgcheck to 1.
Example:
# find /etc/yum.repos.d/ -name "*.repo" -exec echo "Checking:" {} \; -exec sed -i 's/^gpgcheck\s*=\s*.*/gpgcheck=1/' {} \;</t>
  </si>
  <si>
    <t>To close this finding, please provide a screenshot showing all instances of `gpgcheck` to '`1`' settings with the agency's CAP.</t>
  </si>
  <si>
    <t>ROCKY9-27</t>
  </si>
  <si>
    <t>Configure Package Manager Repositories</t>
  </si>
  <si>
    <t>Systems need to have the respective package manager repositories configured to ensure that the system can receive the latest patches and updates.</t>
  </si>
  <si>
    <t>Run the following command to verify repositories are configured correctly. The output may vary depending on which repositories are currently configured on the system.
Example:
# dnf repolist
Last metadata expiration check: 1:00:00 ago on Mon 1 Jan 2021 00:00:00 BST.
repo id repo name status
*fedora  28 - x86_64 57,327
*updates Fedora 28 - x86_64 - Updates 22,133
For the repositories in use, inspect the configuration file to ensure all settings are correctly applied according to site policy.
Example:
Depending on the distribution being used the repo file name might differ.
cat /etc/yum.repos.d/*.repo</t>
  </si>
  <si>
    <t>Repositories are configured to download core system updates and security patches.</t>
  </si>
  <si>
    <t>Software packages have not been updated. Repos are not up to date.</t>
  </si>
  <si>
    <t>HSI2</t>
  </si>
  <si>
    <t>HSI2: System patch level is insufficient</t>
  </si>
  <si>
    <t>1.2.3</t>
  </si>
  <si>
    <t>If a system's package repositories are misconfigured, important patches may not be identified or a rogue repository could introduce compromised software.</t>
  </si>
  <si>
    <t>Configure your package manager repositories according to site policy.
Note: The preferred way to manage the contents of /etc/yum.repos.d/redhat.repo is via the use of subscription-manager repos</t>
  </si>
  <si>
    <t>Configure Package Manager Repositories. One method to achieve the recommended state is to execute the following command(s):
Configure your package manager repositories according to site policy.
Note:The preferred way to manage the contents of /etc/yum.repos.d/redhat.repo is via the use of subscription-manager repos</t>
  </si>
  <si>
    <t>To close this finding, please provide a screenshot showing RPM package manager repositories settings with the agency's CAP.</t>
  </si>
  <si>
    <t>ROCKY9-28</t>
  </si>
  <si>
    <t xml:space="preserve">Install AIDE </t>
  </si>
  <si>
    <t>Advanced Intrusion Detection Environment (AIDE) is a intrusion detection tool that uses predefined rules to check the integrity of files and directories in the Linux operating system. AIDE has its own database to check the integrity of files and directories. 
AIDE takes a snapshot of files and directories including modification times, permissions, and file hashes which can then be used to compare against the current state of the filesystem to detect modifications to the system.</t>
  </si>
  <si>
    <t>Run the following command and verify aide is installed:
# rpm -q aide
aide-&lt;version&gt;</t>
  </si>
  <si>
    <t>AIDE is installed to snapshot the operating system to detect modifications.</t>
  </si>
  <si>
    <t>AIDE is not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</si>
  <si>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</si>
  <si>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</si>
  <si>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</si>
  <si>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</si>
  <si>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</si>
  <si>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dnf install aide
Configure AIDE as appropriate for your environment. Consult the AIDE documentation for options.
Initialize AIDE:
Run the following commands:
# aide --init
# mv /var/lib/aide/aide.db.new.gz /var/lib/aide/aide.db.gz</t>
  </si>
  <si>
    <t>Install AIDE. One method to achieve the recommended state is to execute the following command(s):
Run the following command to install AIDE:
# dnf install aide
Configure AIDE as appropriate for your environment. Consult the AIDE documentation for options.
Initialize AIDE:
Run the following commands:
# aide --init
# mv /var/lib/aide/aide.db.new.gz /var/lib/aide/aide.db.gz</t>
  </si>
  <si>
    <t>To close this finding, please provide a screenshot showing AIDE installed settings with the agency's CAP.</t>
  </si>
  <si>
    <t>ROCKY9-29</t>
  </si>
  <si>
    <t>Ensure filesystem integrity is regularly checked</t>
  </si>
  <si>
    <t>Periodic checking of the filesystem integrity is needed to detect changes to the filesystem.</t>
  </si>
  <si>
    <t>Run the following commands to verify a cron job scheduled to run the aide check.
# grep -Ers '^([^#]+\s+)?(\/usr\/s?bin\/|^\s*)aide(\.wrapper)?\s(--?\S+\s)*(--(check|update)|\$AIDEARGS)\b'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</si>
  <si>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</si>
  <si>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AIDE is not configured to sweep the filesystem on a regular basis.</t>
  </si>
  <si>
    <t>1.3.2</t>
  </si>
  <si>
    <t>Periodic file checking allows the system administrator to determine on a regular basis if critical files have been changed in an unauthorized fashion.</t>
  </si>
  <si>
    <t>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systemctl enable aidecheck.service
# systemctl --now enable aidecheck.timer</t>
  </si>
  <si>
    <t>Ensure filesystem integrity is regularly checked. One method to achieve the recommended state is to execute the following command(s):
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systemctl enable aidecheck.service
# systemctl --now enable aidecheck.timer</t>
  </si>
  <si>
    <t>To close this finding, please provide a screenshot showing results of the "# crontab -u root -e" command with the agency's CAP.</t>
  </si>
  <si>
    <t>ROCKY9-30</t>
  </si>
  <si>
    <t xml:space="preserve">Protection of Audit Information </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</si>
  <si>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</si>
  <si>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</si>
  <si>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Verify that Advanced Intrusion Detection Environment (AIDE) is properly configured . 
Run the following command to verify that AIDE is configured to use cryptographic mechanisms to protect the integrity of audit tools: 
# grep -Ps -- '(\/sbin\/(audit|au)\H*\b)' /etc/aide.conf.d/*.conf /etc/aide.conf
Verify the output includes:
/sbin/auditctl p+i+n+u+g+s+b+acl+xattrs+sha512 
/sbin/auditd p+i+n+u+g+s+b+acl+xattrs+sha512 
/sbin/ausearch p+i+n+u+g+s+b+acl+xattrs+sha512 
/sbin/aureport p+i+n+u+g+s+b+acl+xattrs+sha512 
/sbin/autrace p+i+n+u+g+s+b+acl+xattrs+sha512 
/sbin/augenrules p+i+n+u+g+s+b+acl+xattrs+sha512</t>
  </si>
  <si>
    <t>Cryptographic mechanisms are used to protect the integrity of audit tools.</t>
  </si>
  <si>
    <t>Cryptographic mechanisms are  not used to protect the integrity of audit tools.</t>
  </si>
  <si>
    <t>HSC15</t>
  </si>
  <si>
    <t>HSC15: Encryption capabilities do not meet FIPS 140-2 requirements</t>
  </si>
  <si>
    <t>1.3.3</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</si>
  <si>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</si>
  <si>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Add or update the following selection lines for to a file ending in .conf in the /etc/aide.conf.d/ directory or to /etc/aide.conf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</si>
  <si>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Ensure cryptographic mechanisms are used to protect the integrity of audit tools. One method to achieve the recommended state is to execute the following command(s):
Add or update the following selection lines for to a file ending in .conf in the /etc/aide.conf.d/ directory or to /etc/aide.conf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</si>
  <si>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To close this finding, please provide a screenshot showing Advanced Intrusion Detection Environment (AIDE) is properly configured with the agency's CAP.</t>
  </si>
  <si>
    <t>ROCKY9-31</t>
  </si>
  <si>
    <t>Set bootloader password</t>
  </si>
  <si>
    <t>Setting the boot loader password will require that anyone rebooting the system must enter a password before being able to set command line boot parameters.</t>
  </si>
  <si>
    <t>Run the following command to verify the bootloader password has been set:
# awk -F. '/^\s*GRUB2_PASSWORD/ {print $1"."$2"."$3}' /boot/grub2/user.cfg
GRUB2_PASSWORD=grub.pbkdf2.sha512</t>
  </si>
  <si>
    <t>The bootloader password is set.</t>
  </si>
  <si>
    <t>The bootloader password is not set.</t>
  </si>
  <si>
    <t>1.4</t>
  </si>
  <si>
    <t>1.4.1</t>
  </si>
  <si>
    <t>Requiring a boot password upon execution of the boot loader will prevent an unauthorized user from entering boot parameters or changing the boot partition. This prevents users from weakening security (e.g. turning off SELinux at boot time).</t>
  </si>
  <si>
    <t>Create an encrypted password with grub2-setpassword:
# grub2-setpassword
Enter password: &lt;password&gt;
Confirm password: &lt;password&gt;</t>
  </si>
  <si>
    <t>Set bootloader password. One method to achieve the recommended state is to execute the following command(s):
Create an encrypted password with grub2-setpassword:
# grub2-setpassword
Enter password: &lt;password&gt;
Confirm password: &lt;password&gt;</t>
  </si>
  <si>
    <t>To close this finding, please provide a screenshot showing bootloader password with the agency's CAP.</t>
  </si>
  <si>
    <t>ROCKY9-32</t>
  </si>
  <si>
    <t>Configure permissions on bootloader config</t>
  </si>
  <si>
    <t>The grub files contain information on boot settings and passwords for unlocking boot options.</t>
  </si>
  <si>
    <t>Run the following commands to verify correct permissions, ownership, and group for the grub files:
Run the following command to verify correct permissions, ownership, and group for grub.cfg
# stat -Lc "%n %#a %u/%U %g/%G" /boot/grub2/grub.cfg
/boot/grub2/grub.cfg 0700 0/root 0/root
Verify grub.cfg is mode 0700 or more restrictive
Run the following command to verify correct permissions, ownership, and group for grubenv
# stat -Lc "%n %#a %u/%U %g/%G" /boot/grub2/grubenv
/boot/grub2/grubenv 0600 0/root 0/root
Verify grubenv is mode 0600 or more restrictive
Run the following command to verify correct permissions, ownership, and group for user.cfg
# stat -Lc "%n %#a %u/%U %g/%G" /boot/grub2/user.cfg
/boot/grub2/user.cfg 0600 0/root 0/root
Verify user.cfg is mode 0600 or more restrictive</t>
  </si>
  <si>
    <t xml:space="preserve">Bootloader permissions are properly set on the grub.cfg file.
</t>
  </si>
  <si>
    <t>Bootloader permissions have not been properly set on the grub.cfg file.</t>
  </si>
  <si>
    <t>HAC29</t>
  </si>
  <si>
    <t>HAC29: Access to system functionality without identification and authentication</t>
  </si>
  <si>
    <t>1.4.2</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</si>
  <si>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</si>
  <si>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commands to set ownership and permissions on your grub configuration files:
Run the following command to set ownership and permissions on grub.cfg:
# chown root:root /boot/grub2/grub.cfg
# chmod og-rwx /boot/grub2/grub.cfg
Run the following command to set ownership and permissions on grubenv:
# chown root:root /boot/grub2/grubenv
# chmod u-x,og-rwx /boot/grub2/grubenv
Run the following command to set ownership and permissions on user.cfg:
# chown root:root /boot/grub2/user.cfg
# chmod u-x,og-rwx /boot/grub2/user.cfg
Note: This may require a re-boot to enable the change</t>
  </si>
  <si>
    <t>Configure permissions on bootloader config. One method to achieve the recommended state is to execute the following command(s):
Run the following commands to set ownership and permissions on your grub configuration files:
Run the following command to set ownership and permissions on grub.cfg:
# chown root:root /boot/grub2/grub.cfg
# chmod og-rwx /boot/grub2/grub.cfg
Run the following command to set ownership and permissions on grubenv:
# chown root:root /boot/grub2/grubenv
# chmod u-x,og-rwx /boot/grub2/grubenv
Run the following command to set ownership and permissions on user.cfg:
# chown root:root /boot/grub2/user.cfg
# chmod u-x,og-rwx /boot/grub2/user.cfg
Note: This may require a re-boot to enable the change</t>
  </si>
  <si>
    <t>To close this finding, please provide a screenshot showing bootloader permissions have been properly set on the grub.cfg file with the agency's CAP.</t>
  </si>
  <si>
    <t>ROCKY9-33</t>
  </si>
  <si>
    <t>AC-6</t>
  </si>
  <si>
    <t>Least Privilege</t>
  </si>
  <si>
    <t>Disable core dump storage</t>
  </si>
  <si>
    <t>A core dump is the memory of an executable program. It is generally used to determine why a program aborted. It can also be used to glean confidential information from a core file.</t>
  </si>
  <si>
    <t>Run the following command to verify Storage is set to none in /etc/systemd/coredump.conf:
# grep -i '^\s*storage\s*=\s*none' /etc/systemd/coredump.conf
Storage=none</t>
  </si>
  <si>
    <t>Core dump storage is disabled.</t>
  </si>
  <si>
    <t>Core dump storage is not disabled.</t>
  </si>
  <si>
    <t>HSI33</t>
  </si>
  <si>
    <t>HSI33: Memory protection mechanisms are not sufficient</t>
  </si>
  <si>
    <t>1.5</t>
  </si>
  <si>
    <t>1.5.1</t>
  </si>
  <si>
    <t>A core dump includes a memory image taken at the time the operating system terminates an application. The memory image could contain sensitive data and is generally useful only for developers trying to debug problems.</t>
  </si>
  <si>
    <t>Edit /etc/systemd/coredump.conf and edit or add the following line:
Storage=none</t>
  </si>
  <si>
    <t>Disable core dump storage. One method to achieve the recommended state is to execute the following command(s):
Edit /etc/systemd/coredump.conf and edit or add the following line:
Storage=none</t>
  </si>
  <si>
    <t>To close this finding, please provide a screenshot showing Core dump storage is disabled with the agency's CAP.</t>
  </si>
  <si>
    <t>ROCKY9-34</t>
  </si>
  <si>
    <t>Disable core dump backtraces</t>
  </si>
  <si>
    <t>Run the following command to verify ProcessSizeMax is set to 0 in /etc/systemd/coredump.conf:
# grep -Pi '^\h*ProcessSizeMax\h*=\h*0\b' /etc/systemd/coredump.conf || echo -e "\n- Audit results:\n ** Fail **\n - \"ProcessSizeMax\" is: \"$(grep -i 'ProcessSizeMax' /etc/systemd/coredump.conf)\""</t>
  </si>
  <si>
    <t>The core dump backtraces are disabled.</t>
  </si>
  <si>
    <t>The core dump backtraces are not  disabled</t>
  </si>
  <si>
    <t>1.5.2</t>
  </si>
  <si>
    <t>A core dump includes a memory image taken at the time the operating system terminates an application. The memory image could contain sensitive data and is generally useful only for developers trying to debug problems, increasing the risk to the system.</t>
  </si>
  <si>
    <t>Edit or add the following line in /etc/systemd/coredump.conf:
ProcessSizeMax=0</t>
  </si>
  <si>
    <t>Disable core dump backtraces. One method to achieve the recommended state is to execute the following command(s):
Edit or add the following line in /etc/systemd/coredump.conf:
ProcessSizeMax=0</t>
  </si>
  <si>
    <t>To close this finding, please provide a screenshot showing core dump backtraces are disabled with the agency's CAP.</t>
  </si>
  <si>
    <t>ROCKY9-35</t>
  </si>
  <si>
    <t>SI-16</t>
  </si>
  <si>
    <t>Memory Protection</t>
  </si>
  <si>
    <t xml:space="preserve">Enable Address Space Layout Randomization (ASLR) </t>
  </si>
  <si>
    <t>Address space layout randomization (ASLR) is an exploit mitigation technique which randomly arranges the address space of key data areas of a process.</t>
  </si>
  <si>
    <t>Run the following script to verify kernel.randomize_va_space is set to 2:
#!/usr/bin/env bash
{
l_output="" l_output2=""
l_parlist="kernel.randomize_va_space=2"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</si>
  <si>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Address space layout randomization (ASLR) is enabled.</t>
  </si>
  <si>
    <t>Address space layout randomization (ASLR) is not enabled.</t>
  </si>
  <si>
    <t>1.5.3</t>
  </si>
  <si>
    <t>Randomly placing virtual memory regions will make it difficult to write memory page exploits as the memory placement will be consistently shifting.</t>
  </si>
  <si>
    <t>Run the following script to set:
kernel.randomize_va_space=2
#!/usr/bin/env bash
{
l_output="" l_output2=""
l_parlist="kernel.randomize_va_space=2"
l_searchloc="/run/sysctl.d/*.conf /etc/sysctl.d/*.conf /usr/local/lib/sysctl.d/*.conf /usr/lib/sysctl.d/*.conf /lib/sysctl.d/*.conf /etc/sysctl.conf $([ -f /etc/default/ufw ] &amp;&amp; awk -F= '/^\s*IPT_SYSCTL=/ {print $2}' /etc/default/ufw)"
l_kpfile="/etc/sysctl.d/60-kernel_sysctl.conf"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</si>
  <si>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Enable Address Space Layout Randomization (ASLR). One method to achieve the recommended state is to execute the following command(s):
Run the following script to set:
kernel.randomize_va_space=2
#!/usr/bin/env bash
{
l_output="" l_output2=""
l_parlist="kernel.randomize_va_space=2"
l_searchloc="/run/sysctl.d/*.conf /etc/sysctl.d/*.conf /usr/local/lib/sysctl.d/*.conf /usr/lib/sysctl.d/*.conf /lib/sysctl.d/*.conf /etc/sysctl.conf $([ -f /etc/default/ufw ] &amp;&amp; awk -F= '/^\s*IPT_SYSCTL=/ {print $2}' /etc/default/ufw)"
l_kpfile="/etc/sysctl.d/60-kernel_sysctl.conf"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</si>
  <si>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ROCKY9-36</t>
  </si>
  <si>
    <t>Install SELinux</t>
  </si>
  <si>
    <t>SELinux provides Mandatory Access Control.</t>
  </si>
  <si>
    <t>Verify SELinux is installed.
Run the following command:
# rpm -q libselinux
libselinux-&lt;version&gt;</t>
  </si>
  <si>
    <t>SELinux is installed.</t>
  </si>
  <si>
    <t>SELinux is not installed.</t>
  </si>
  <si>
    <t>HMT13</t>
  </si>
  <si>
    <t>HMT13: Access controls are not implemented properly</t>
  </si>
  <si>
    <t>1.6.1</t>
  </si>
  <si>
    <t>1.6.1.1</t>
  </si>
  <si>
    <t>Without a Mandatory Access Control system installed only the default Discretionary Access Control system will be available.</t>
  </si>
  <si>
    <t>Run the following command to install SELinux:
# dnf install libselinux</t>
  </si>
  <si>
    <t>Install SELinux. One method to achieve the recommended state is to execute the following command(s):
# dnf install libselinux</t>
  </si>
  <si>
    <t>ROCKY9-37</t>
  </si>
  <si>
    <t>Ensure SELinux is not disabled in bootloader configuration</t>
  </si>
  <si>
    <t>Configure SELINUX to be enabled at boot time and verify that it has not been overwritten by the grub boot parameters.</t>
  </si>
  <si>
    <t>Run the following command to verify that neither the selinux=0 or enforcing=0 parameters have been set:
# grubby --info=ALL | grep -Po '(selinux|enforcing)=0\b'
Nothing should be returned</t>
  </si>
  <si>
    <t>SELinux is not  disabled in bootloader configuration.</t>
  </si>
  <si>
    <t>SELinux is disabled in bootloader configuration.</t>
  </si>
  <si>
    <t>1.6.1.2</t>
  </si>
  <si>
    <t>SELinux must be enabled at boot time in your grub configuration to ensure that the controls it provides are not overridden.</t>
  </si>
  <si>
    <t>Run the following command to remove the selinux=0 and enforcing=0 parameters:
grubby --update-kernel ALL --remove-args "selinux=0 enforcing=0"
Run the following command to remove the selinux=0 and enforcing=0 parameters if they were created by the deprecated grub2-mkconfig command:
# grep -Prsq -- '\h*([^#\n\r]+\h+)?kernelopts=([^#\n\r]+\h+)?(selinux|enforcing)=0\b' /boot/grub2 /boot/efi &amp;&amp; grub2-mkconfig -o "$(grep -Prl -- '\h*([^#\n\r]+\h+)?kernelopts=([^#\n\r]+\h+)?(selinux|enforcing)=0\b' /boot/grub2 /boot/efi)"</t>
  </si>
  <si>
    <t>Ensure SELinux is not disabled in bootloader configuration. One method to achieve the recommended state is to execute the following command(s):
Run the following command to remove the selinux=0 and enforcing=0 parameters:
grubby --update-kernel ALL --remove-args "selinux=0 enforcing=0"
Run the following command to remove the selinux=0 and enforcing=0 parameters if they were created by the deprecated grub2-mkconfig command:
# grep -Prsq -- '\h*([^#\n\r]+\h+)?kernelopts=([^#\n\r]+\h+)?(selinux|enforcing)=0\b' /boot/grub2 /boot/efi &amp;&amp; grub2-mkconfig -o "$(grep -Prl -- '\h*([^#\n\r]+\h+)?kernelopts=([^#\n\r]+\h+)?(selinux|enforcing)=0\b' /boot/grub2 /boot/efi)"</t>
  </si>
  <si>
    <t>To close this finding, please provide a screenshot showing SELinux is not  disabled in bootloader configuration with the agency's CAP.</t>
  </si>
  <si>
    <t>ROCKY9-38</t>
  </si>
  <si>
    <t>Configure SELinux policy</t>
  </si>
  <si>
    <t>Configure SELinux to meet or exceed the default targeted policy, which constrains daemons and system software only.</t>
  </si>
  <si>
    <t>Run the following commands and ensure output matches either " targeted " or " mls ":
# grep -E '^\s*SELINUXTYPE=(targeted|mls)\b' /etc/selinux/config
SELINUXTYPE=targeted
# sestatus | grep Loaded
Loaded policy name: targeted</t>
  </si>
  <si>
    <t>SELinux policy is configured.</t>
  </si>
  <si>
    <t>SELinux policy is not configured.</t>
  </si>
  <si>
    <t>1.6.1.3</t>
  </si>
  <si>
    <t>Security configuration requirements vary from site to site. Some sites may mandate a policy that is stricter than the default policy, which is perfectly acceptable. This item is intended to ensure that at least the default recommendations are met.</t>
  </si>
  <si>
    <t>Edit the /etc/selinux/config file to set the SELINUXTYPE parameter:
SELINUXTYPE=targeted</t>
  </si>
  <si>
    <t>Configure SELinux policy. One method to achieve the recommended state is to execute the following command(s):
Edit the /etc/selinux/config file to set the SELINUXTYPE parameter:
SELINUXTYPE=targeted</t>
  </si>
  <si>
    <t>To close this finding, please provide a screenshot showing SELinux policy is configured with the agency's CAP.</t>
  </si>
  <si>
    <t>ROCKY9-39</t>
  </si>
  <si>
    <t>Ensure the SELinux mode is not disabled</t>
  </si>
  <si>
    <t xml:space="preserve">SELinux can run in one of three modes: disabled, permissive, or enforcing:
-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semanage permissive -a httpd_t
</t>
  </si>
  <si>
    <t>The SELinux mode is enforcing or permissive.</t>
  </si>
  <si>
    <t>The SELinux mode is not enforcing or permissive.</t>
  </si>
  <si>
    <t>1.6.1.4</t>
  </si>
  <si>
    <t>Running SELinux in disabled mode is strongly discouraged; not only does the system avoid enforcing the SELinux policy, it also avoids labeling any persistent objects such as files, making it difficult to enable SELinux in the future.</t>
  </si>
  <si>
    <t>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</si>
  <si>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Ensure the SELinux mode is not disabled. One method to achieve the recommended state is to execute the following command(s):
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</si>
  <si>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To close this finding, please provide a screenshot showing SELinux mode is enforcing or permissive with the agency's CAP.</t>
  </si>
  <si>
    <t>ROCKY9-40</t>
  </si>
  <si>
    <t>Ensure no unconfined services exist</t>
  </si>
  <si>
    <t>Unconfined processes run in unconfined domains</t>
  </si>
  <si>
    <t>Run the following command and verify not output is produced:
# ps -eZ | grep unconfined_service_t</t>
  </si>
  <si>
    <t>No unconfined services exist.</t>
  </si>
  <si>
    <t>Unconfined services do exist.</t>
  </si>
  <si>
    <t>HAC13</t>
  </si>
  <si>
    <t>HAC13: Operating system configuration files have incorrect permissions</t>
  </si>
  <si>
    <t>1.6.1.6</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</si>
  <si>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</si>
  <si>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</si>
  <si>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Ensure no unconfined services exist. One method to achieve the recommended state is to execute the following command(s):
Investigate any unconfined processes found during the audit action. They may need to have an existing security context assigned to them or a policy built for them.</t>
  </si>
  <si>
    <t>ROCKY9-41</t>
  </si>
  <si>
    <t>Remove SETroubleshoot</t>
  </si>
  <si>
    <t>The SETroubleshoot service notifies desktop users of SELinux denials through a user-friendly interface. The service provides important information around configuration errors, unauthorized intrusions, and other potential errors.</t>
  </si>
  <si>
    <t>Verify setroubleshoot is not installed.
Run the following command:
# rpm -q setroubleshoot
package setroubleshoot is not installed</t>
  </si>
  <si>
    <t>The package SETroubleshoot is not installed.</t>
  </si>
  <si>
    <t>The package SETroubleshoot is installed.</t>
  </si>
  <si>
    <t>HCM10</t>
  </si>
  <si>
    <t>HCM10: System has unneeded functionality installed</t>
  </si>
  <si>
    <t>1.6.1.7</t>
  </si>
  <si>
    <t>The SETroubleshoot service is an unnecessary daemon to have running on a server, especially if X Windows is disabled.</t>
  </si>
  <si>
    <t>Run the following command to uninstall setroubleshoot:
# dnf remove setroubleshoot</t>
  </si>
  <si>
    <t>Remove SETroubleshoot. One method to achieve the recommended state is to execute the following command(s):
# dnf remove setroubleshoot</t>
  </si>
  <si>
    <t>To close this finding, please provide a screenshot showing package SETroubleshoot is not installed with the agency's CAP.</t>
  </si>
  <si>
    <t>ROCKY9-42</t>
  </si>
  <si>
    <t>Remove package MCS Translation Service (mcstrans)</t>
  </si>
  <si>
    <t>The mcstransd daemon provides category label information to client processes requesting information. The label translations are defined in /etc/selinux/targeted/setrans.conf</t>
  </si>
  <si>
    <t>Verify mcstrans is not installed. 
Run the following command:
# rpm -q mcstrans
package mcstrans is not installed</t>
  </si>
  <si>
    <t>The package mcstrans is not installed.</t>
  </si>
  <si>
    <t>The package mcstrans is installed.</t>
  </si>
  <si>
    <t>1.6.1.8</t>
  </si>
  <si>
    <t>Since this service is not used very often, remove it to reduce the amount of potentially vulnerable code running on the system.</t>
  </si>
  <si>
    <t>Run the following command to uninstall mcstrans:
# dnf remove mcstrans</t>
  </si>
  <si>
    <t>Remove package MCS Translation Service (mcstrans). One method to achieve the recommended state is to execute the following command(s):
# dnf remove mcstrans</t>
  </si>
  <si>
    <t>To close this finding, please provide a screenshot showing package mcstrans is not installed with the agency's CAP.</t>
  </si>
  <si>
    <t>ROCKY9-43</t>
  </si>
  <si>
    <t>AC-8</t>
  </si>
  <si>
    <t>System Use Notification</t>
  </si>
  <si>
    <t>Configure Message of the Day properly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</si>
  <si>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</si>
  <si>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/etc/motd
Run the following command and verify no results are returned:
# grep -E -i "(\\\v|\\\r|\\\m|\\\s|$(grep '^ID=' /etc/os-release | cut -d= -f2 | sed -e 's/"//g'))" /etc/motd</t>
  </si>
  <si>
    <t xml:space="preserve">OS information is not being displayed in the system login banners. </t>
  </si>
  <si>
    <t>OS information is not removed from the Login Warning Banner.</t>
  </si>
  <si>
    <t>HAC38</t>
  </si>
  <si>
    <t>1.7</t>
  </si>
  <si>
    <t>1.7.1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</si>
  <si>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</si>
  <si>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\v or references to the OS platform</t>
  </si>
  <si>
    <t xml:space="preserve">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
</t>
  </si>
  <si>
    <t>ROCKY9-44</t>
  </si>
  <si>
    <t>Configure Local Login Warning Banner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</si>
  <si>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</si>
  <si>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cat /etc/issue
Run the following command and verify no results are returned:
# grep -E -i "(\\\v|\\\r|\\\m|\\\s|$(grep '^ID=' /etc/os-release | cut -d= -f2 | sed -e 's/"//g'))" /etc/issue</t>
  </si>
  <si>
    <t>1.7.2</t>
  </si>
  <si>
    <t>Edit the /etc/issue file with the appropriate contents according to your site policy, remove any instances of \m , \r , \s , \v or references to the OS platform
# echo "Authorized uses only. All activity may be monitored and reported." &gt; /etc/issue</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</si>
  <si>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</si>
  <si>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ROCKY9-45</t>
  </si>
  <si>
    <t>Configure Remote Login Warning Banner properly</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</si>
  <si>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</si>
  <si>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/etc/issue.net
Run the following command and verify no results are returned:
# grep -E -i "(\\\v|\\\r|\\\m|\\\s|$(grep '^ID=' /etc/os-release | cut -d= -f2 | sed -e 's/"//g'))" /etc/issue.net</t>
  </si>
  <si>
    <t xml:space="preserve">OS information is not being displayed in the remote login warning banner. </t>
  </si>
  <si>
    <t>OS information is not removed from the remote login warning banner.</t>
  </si>
  <si>
    <t>1.7.3</t>
  </si>
  <si>
    <t>Edit the /etc/issue.net file with the appropriate contents according to your site policy, remove any instances of \m , \r , \s , \v or references to the OS platform
# echo "Authorized uses only. All activity may be monitored and reported." &gt; /etc/issue.net</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</si>
  <si>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</si>
  <si>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ROCKY9-46</t>
  </si>
  <si>
    <t>Configure the permissions on /etc/motd</t>
  </si>
  <si>
    <t>The contents of the /etc/motd file are displayed to users after login and function as a message of the day for authenticated users.</t>
  </si>
  <si>
    <t xml:space="preserve">Run the following command and verify Uid and Gid are both 0/root and Access is 644 :
# stat -L /etc/motd
Access: (0644/-rw-r--r--) Uid: ( 0/ root) Gid: ( 0/ root)
</t>
  </si>
  <si>
    <t>The permissions on /etc/motd is configured.</t>
  </si>
  <si>
    <t>The permissions on /etc/motd is not configured.</t>
  </si>
  <si>
    <t>HAC11</t>
  </si>
  <si>
    <t>HAC11: User access was not established with concept of least privilege</t>
  </si>
  <si>
    <t>1.7.4</t>
  </si>
  <si>
    <t>If the `/etc/motd` file does not have the correct ownership it could be modified by unauthorized users with incorrect or misleading information.</t>
  </si>
  <si>
    <t>Run the following commands to set permissions on /etc/motd :
# chown root:root /etc/motd
# chmod u-x,go-wx /etc/motd</t>
  </si>
  <si>
    <t>Configure the permissions on /etc/motd. One method to achieve the recommended state is to execute the following command(s):
# chown root:root /etc/motd
# chmod u-x,go-wx /etc/motd</t>
  </si>
  <si>
    <t>To close this finding, please provide a screenshot showing permissions on /etc/motd is configured with the agency's CAP.</t>
  </si>
  <si>
    <t>ROCKY9-47</t>
  </si>
  <si>
    <t xml:space="preserve">Configure the permissions on /etc/issue </t>
  </si>
  <si>
    <t>The contents of the /etc/issue file are displayed to users prior to login for local terminals.</t>
  </si>
  <si>
    <t>Run the following command and verify Uid and Gid are both 0/root and Access is 644 :
# stat -L /etc/issue
Access: (0644/-rw-r--r--) Uid: ( 0/ root) Gid: ( 0/ root)</t>
  </si>
  <si>
    <t>The permissions on /etc/issue is configured.</t>
  </si>
  <si>
    <t>The permissions on /etc/issue is not configured.</t>
  </si>
  <si>
    <t>1.7.5</t>
  </si>
  <si>
    <t>If the `/etc/issue` file does not have the correct ownership it could be modified by unauthorized users with incorrect or misleading information.</t>
  </si>
  <si>
    <t>Run the following commands to set permissions on /etc/issue :
# chown root:root /etc/issue
# chmod u-x,go-wx /etc/issue</t>
  </si>
  <si>
    <t>Configure the permissions on /etc/issue. One method to achieve the recommended state is to execute the following command(s):
# chown root:root /etc/issue
# chmod u-x,go-wx /etc/issue</t>
  </si>
  <si>
    <t>To close this finding, please provide a screenshot showing permissions on /etc/issue is configured with the agency's CAP.</t>
  </si>
  <si>
    <t>ROCKY9-48</t>
  </si>
  <si>
    <t xml:space="preserve">Configure the permissions on /etc/issue.net </t>
  </si>
  <si>
    <t>The contents of the /etc/issue.net file are displayed to users prior to login for remote connections from configured services.</t>
  </si>
  <si>
    <t>Run the following command and verify Uid and Gid are both 0/root and Access is 644 :
# stat -L /etc/issue.net
Access: (0644/-rw-r--r--) Uid: ( 0/ root) Gid: ( 0/ root)</t>
  </si>
  <si>
    <t>The permissions on /etc/issue.net is configured.</t>
  </si>
  <si>
    <t>The permissions on /etc/issue.net is not configured.</t>
  </si>
  <si>
    <t>1.7.6</t>
  </si>
  <si>
    <t>If the `/etc/issue.net` file does not have the correct ownership it could be modified by unauthorized users with incorrect or misleading information.</t>
  </si>
  <si>
    <t>Run the following commands to set permissions on /etc/issue.net :
# chown root:root /etc/issue.net
# chmod u-x,go-wx /etc/issue.net</t>
  </si>
  <si>
    <t>Configure the permissions on /etc/issue.net. One method to achieve the recommended state is to execute the following command(s):
# chown root:root /etc/issue.net
# chmod u-x,go-wx /etc/issue.net</t>
  </si>
  <si>
    <t>To close this finding, please provide a screenshot showing permissions on /etc/issue.net is configured with the agency's CAP.</t>
  </si>
  <si>
    <t>ROCKY9-49</t>
  </si>
  <si>
    <t>Configured GDM login banner</t>
  </si>
  <si>
    <t>GDM is the GNOME Display Manager which handles graphical login for GNOME based systems.</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</si>
  <si>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</si>
  <si>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Warning Banner is not Publication 1075 compliant.</t>
  </si>
  <si>
    <t>HAC8</t>
  </si>
  <si>
    <t>HAC8: Warning banner is insufficient</t>
  </si>
  <si>
    <t>1.8</t>
  </si>
  <si>
    <t>1.8.2</t>
  </si>
  <si>
    <t>Warning messages inform users who are attempting to login to the system of their legal status regarding the system and must include the name of the organization that owns the system and any monitoring policies that are in place.</t>
  </si>
  <si>
    <t>ROCKY9-50</t>
  </si>
  <si>
    <t>Enable GDM disable-user-list option</t>
  </si>
  <si>
    <t>GDM is the GNOME Display Manager which handles graphical login for GNOME based systems.
The disable-user-list option controls if a list of users is displayed on the login screen</t>
  </si>
  <si>
    <t>The GDM disable-user-list option is enabled.</t>
  </si>
  <si>
    <t>The GDM disable-user-list option is not enabled.</t>
  </si>
  <si>
    <t>1.8.3</t>
  </si>
  <si>
    <t>Displaying the user list eliminates half of the Userid/Password equation that an unauthorized person would need to log on.</t>
  </si>
  <si>
    <t>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t>
  </si>
  <si>
    <t>Enable GDM disable-user-list option. One method to achieve the recommended state is to execute the following command(s):
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t>
  </si>
  <si>
    <t>To close this finding, please provide a screenshot showing GDM disable-user-list option is enabled with the agency's CAP.</t>
  </si>
  <si>
    <t>ROCKY9-51</t>
  </si>
  <si>
    <t>AC-11</t>
  </si>
  <si>
    <t>Device Lock</t>
  </si>
  <si>
    <t>Ensure GDM screen locks when the user is idle</t>
  </si>
  <si>
    <t>GNOME Desktop Manager can make the screen lock automatically whenever the user is idle for some amount of time.
dle-delay=uint32 {n} - Number of seconds of inactivity before the screen goes blank
lock-delay=uint32 {n} - Number of seconds after the screen is blank before locking the screen
Example key file:
# Specify the dconf path
[org/gnome/desktop/session]
# Number of seconds of inactivity before the screen goes blank
# Set to 0 seconds if you want to deactivate the screensaver.
idle-delay=uint32 900
# Specify the dconf path
[org/gnome/desktop/screensaver]
# Number of seconds after the screen is blank before locking the screen
lock-delay=uint32 5</t>
  </si>
  <si>
    <t>The GDM screen locks when the user is idle.</t>
  </si>
  <si>
    <t>The GDM screen does not locks when the user is idle.</t>
  </si>
  <si>
    <t>HRM5</t>
  </si>
  <si>
    <t>HRM5: User sessions do not terminate after the Publication 1075 period of inactivity</t>
  </si>
  <si>
    <t>1.8.4</t>
  </si>
  <si>
    <t>Setting a lock-out value reduces the window of opportunity for unauthorized user access to another user's session that has been left unattended.</t>
  </si>
  <si>
    <t>Ensure GDM screen locks when the user is idle. One method to achieve the recommended state is to execute the following command(s):
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</si>
  <si>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ROCKY9-52</t>
  </si>
  <si>
    <t>Ensure GDM screen locks cannot be overridden</t>
  </si>
  <si>
    <t xml:space="preserve">GNOME Desktop Manager can make the screen lock automatically whenever the user is idle for some amount of time.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desktop screensaver settings
/org/gnome/desktop/session/idle-delay
/org/gnome/desktop/screensaver/lock-delay
</t>
  </si>
  <si>
    <t>The GDM screen locks cannot be overridden.</t>
  </si>
  <si>
    <t>The GDM screen locks can be overridden.</t>
  </si>
  <si>
    <t>1.8.5</t>
  </si>
  <si>
    <t>Setting a lock-out value reduces the window of opportunity for unauthorized user access to another user's session that has been left unattended.
Without locking down the system settings, user settings take precedence over the system settings.</t>
  </si>
  <si>
    <t>ROCKY9-53</t>
  </si>
  <si>
    <t>Disable GDM automatic mounting of removable media</t>
  </si>
  <si>
    <t>By default GNOME automatically mounts removable media when inserted as a convenience to the user.</t>
  </si>
  <si>
    <t>The GDM automatic mounting of removable media is disabled.</t>
  </si>
  <si>
    <t>The GDM automatic mounting of removable media is not disabled.</t>
  </si>
  <si>
    <t>1.8.6</t>
  </si>
  <si>
    <t>With automounting enabled anyone with physical access could attach a USB drive or disc and have its contents available in system even if they lacked permissions to mount it themselves.</t>
  </si>
  <si>
    <t>To close this finding, please provide a screenshot showing GDM automatic mounting of removable media is disabled with the agency's CAP.</t>
  </si>
  <si>
    <t>ROCKY9-54</t>
  </si>
  <si>
    <t>Ensure GDM disabling automatic mounting of removable media is not overridden</t>
  </si>
  <si>
    <t xml:space="preserve">By default GNOME automatically mounts removable media when inserted as a convenience to the user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automount settings
/org/gnome/desktop/media-handling/automount
/org/gnome/desktop/media-handling/automount-open
</t>
  </si>
  <si>
    <t>The GDM disabling automatic mounting of removable media is not overridden.</t>
  </si>
  <si>
    <t>The GDM disabling automatic mounting of removable media is overridden.</t>
  </si>
  <si>
    <t>1.8.7</t>
  </si>
  <si>
    <t>To close this finding, please provide a screenshot showing GDM disabling automatic mounting of removable media is not overridden with the agency's CAP.</t>
  </si>
  <si>
    <t>ROCKY9-55</t>
  </si>
  <si>
    <t>MP-7</t>
  </si>
  <si>
    <t>Media Use</t>
  </si>
  <si>
    <t>Enable GDM autorun-never</t>
  </si>
  <si>
    <t>The autorun-never setting allows the GNOME Desktop Display Manager to disable autorun through GDM.</t>
  </si>
  <si>
    <t>Run the following script to verify that autorun-never is set to true for GDM: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exitst"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t>
  </si>
  <si>
    <t>The GDM autorun-never is enabled.</t>
  </si>
  <si>
    <t>The GDM autorun-never is not enabled.</t>
  </si>
  <si>
    <t>1.8.8</t>
  </si>
  <si>
    <t>Malware on removable media may taking advantage of Autorun features when the media is inserted into a system and execute.</t>
  </si>
  <si>
    <t>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</si>
  <si>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Enable GDM autorun-never. One method to achieve the recommended state is to execute the following command(s):
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</si>
  <si>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To close this finding, please provide a screenshot showing GDM autorun-never is enabled with the agency's CAP.</t>
  </si>
  <si>
    <t>ROCKY9-56</t>
  </si>
  <si>
    <t>Ensure GDM autorun-never is not overridden</t>
  </si>
  <si>
    <t xml:space="preserve">The autorun-never setting allows the GNOME Desktop Display Manager to disable autorun through GDM.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Example Lock File:
# Lock desktop media-handling settings
/org/gnome/desktop/media-handling/autorun-never
</t>
  </si>
  <si>
    <t>Run the following script to verify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'^\h*autorun-never\b' /etc/dconf/db/*/ | awk -F'/' '{split($(NF-1),a,".");print a[1]}').d" #set directory of key file to be locked
if [ -d "$l_kfd" ]; then # If key file directory doesn't exist, options can't be locked
if grep -Piq '^\h*\/org/gnome\/desktop\/media-handling\/autorun-never\b' "$l_kfd"; then
l_output="$l_output\n - \"autorun-never\" is locked in \"$(grep -Pil '^\h*\/org/gnome\/desktop\/media-handling\/autorun-never\b' "$l_kfd")\""
else 
l_output2="$l_output2\n - \"autorun-never\" is not locked"
fi
else
l_output2="$l_output2\n - \"autorun-never\"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</si>
  <si>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The GDM autorun-never is not overridden.</t>
  </si>
  <si>
    <t>The GDM autorun-never is overridden.</t>
  </si>
  <si>
    <t>HSI11</t>
  </si>
  <si>
    <t>HSI11: Antivirus is not configured to automatically scan removable media</t>
  </si>
  <si>
    <t>1.8.9</t>
  </si>
  <si>
    <t>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</si>
  <si>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Ensure GDM autorun-never is not overridden. One method to achieve the recommended state is to execute the following command(s):
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</si>
  <si>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To close this finding, please provide a screenshot showing GDM autorun-never is not overridden with the agency's CAP.</t>
  </si>
  <si>
    <t>ROCKY9-57</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</si>
  <si>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</si>
  <si>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</si>
  <si>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</si>
  <si>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</si>
  <si>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/etc/gdm/custom.conf
Nothing should be returned</t>
  </si>
  <si>
    <t>The XDCMP is disabled.</t>
  </si>
  <si>
    <t>The XDCMP is enabled.</t>
  </si>
  <si>
    <t>1.8.10</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</si>
  <si>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</si>
  <si>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/etc/gdm/custom.conf and remove the line:
Enable=true</t>
  </si>
  <si>
    <t>Disable XDCMP. One method to achieve the recommended state is to execute the following command(s):
Edit the file /etc/gdm/custom.conf and remove the line:
Enable=true</t>
  </si>
  <si>
    <t>To close this finding, please provide a screenshot showing XDCMP is disabled with the agency's CAP.</t>
  </si>
  <si>
    <t>ROCKY9-58</t>
  </si>
  <si>
    <t>Remove nonessential services listening on the system</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</si>
  <si>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</si>
  <si>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ss -plntu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</si>
  <si>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</si>
  <si>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</si>
  <si>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</si>
  <si>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</si>
  <si>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</si>
  <si>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dnf remove &lt;package_name&gt;
OR If required packages have a dependency:
Run the following commands to stop and mask the service:
# systemctl stop &lt;service_name&gt;.socket
# systemctl stop &lt;service_name&gt;.service
# systemctl mask &lt;service_name&gt;.socket
# systemctl mask &lt;service_name&gt;.service</t>
  </si>
  <si>
    <t>Remove nonessential services listening on the system. One method to achieve the recommended state is to execute the following command(s):
Run the following command to remove the package containing the service:
# dnf remove &lt;package_name&gt;</t>
  </si>
  <si>
    <t>To close this finding, please provide a screenshot showing nonessential services are removed or masked with the agency's CAP.</t>
  </si>
  <si>
    <t>ROCKY9-59</t>
  </si>
  <si>
    <t>AU-8</t>
  </si>
  <si>
    <t>Time Stamps</t>
  </si>
  <si>
    <t>Ensure 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</si>
  <si>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t>
  </si>
  <si>
    <t>Run the following commands to verify that chrony is installed:
# rpm -q chrony
chrony-&lt;version&gt;</t>
  </si>
  <si>
    <t>Time Synchronization is in use.</t>
  </si>
  <si>
    <t>Time Synchronization is not in use.</t>
  </si>
  <si>
    <t>HAU11</t>
  </si>
  <si>
    <t>HAU11: NTP is not properly implemented</t>
  </si>
  <si>
    <t>2.1</t>
  </si>
  <si>
    <t>2.1.1</t>
  </si>
  <si>
    <t>Time synchronization is important to support time sensitive security mechanisms like Kerberos and also ensures log files have consistent time records across the enterprise, which aids in forensic investigations.</t>
  </si>
  <si>
    <t>Run the following command to install chrony:
# dnf install chrony</t>
  </si>
  <si>
    <t>Ensure time synchronization is in use. One method to achieve the recommended state is to execute the following command(s):
Run the following command to install chrony:
# dnf install chrony</t>
  </si>
  <si>
    <t>ROCKY9-60</t>
  </si>
  <si>
    <t>Configure chrony</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</si>
  <si>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</si>
  <si>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Run the following command and verify remote server is configured properly:
# grep -E "^(server|pool)" /etc/chrony.conf
server &lt;remote-server&gt;
Multiple servers may be configured.
Run the following command and verify OPTIONS includes '-u chrony':
# grep ^OPTIONS /etc/sysconfig/chronyd
OPTIONS="-u chrony"
Additional options may be present.</t>
  </si>
  <si>
    <t>An authoritative (U.S. IRS approved source) timeserver is used. Access is restricted via Chrony.</t>
  </si>
  <si>
    <t>Network Time Protocol (NTP) is not synchronized to an authority’s time server.</t>
  </si>
  <si>
    <t>2.1.2</t>
  </si>
  <si>
    <t>If chrony is in use on the system proper configuration is vital to ensuring time synchronization is working properly.</t>
  </si>
  <si>
    <t>Add or edit server or pool lines to /etc/chrony.conf as appropriate:
server &lt;remote-server&gt;
Add or edit the OPTIONS in /etc/sysconfig/chronyd to include '-u chrony':
OPTIONS="-u chrony"</t>
  </si>
  <si>
    <t>Configure chrony. One method to achieve the recommended state is to execute the following command(s):
Add or edit server or pool lines to /etc/chrony.conf as appropriate:
server &lt;remote-server&gt;
Add or edit the OPTIONS in /etc/sysconfig/chronyd to include '-u chrony':
OPTIONS="-u chrony"</t>
  </si>
  <si>
    <t>ROCKY9-61</t>
  </si>
  <si>
    <t>Disable the Avahi Server</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</si>
  <si>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</si>
  <si>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one of the following command to verify avahi is not installed:
# rpm -q avahi
package avahi is not installed</t>
  </si>
  <si>
    <t>Package Avahi Server is not installed.</t>
  </si>
  <si>
    <t>Package Avahi Server is installed.</t>
  </si>
  <si>
    <t>2.2</t>
  </si>
  <si>
    <t>2.2.2</t>
  </si>
  <si>
    <t>Automatic discovery of network services is not normally required for system functionality. It is recommended to remove this package to reduce the potential attack surface.</t>
  </si>
  <si>
    <t>Run the following commands to stop, mask and remove avahi:
# systemctl stop avahi-daemon.socket avahi-daemon.service
# dnf remove avahi</t>
  </si>
  <si>
    <t>Disable the Avahi Server. One method to achieve the recommended state is to execute the following command(s):
# systemctl stop avahi-daemon.socket avahi-daemon.service
# dnf remove avahi</t>
  </si>
  <si>
    <t>To close this finding, please provide a screenshot showing package avahi server is not installed with the agency's CAP.</t>
  </si>
  <si>
    <t>ROCKY9-62</t>
  </si>
  <si>
    <t xml:space="preserve">Disable the Common Unix Print System (CUPS) </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</si>
  <si>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</si>
  <si>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 is not installed:
# rpm -q cups
package cups is not installed</t>
  </si>
  <si>
    <t>The package cups are not installed.</t>
  </si>
  <si>
    <t>The package cups are installed.</t>
  </si>
  <si>
    <t>2.2.3</t>
  </si>
  <si>
    <t>If the system does not need to print jobs or accept print jobs from other systems, it is recommended that CUPS be removed to reduce the potential attack surface.
_Note: Removing CUPS will prevent printing from the system_</t>
  </si>
  <si>
    <t>Run the following command to remove cups:
# dnf remove cups</t>
  </si>
  <si>
    <t>Disable the Common Unix Print System (CUPS). One method to achieve the recommended state is to execute the following command(s):
# dnf remove cups</t>
  </si>
  <si>
    <t>To close this finding, please provide a screenshot showing package cups is not installed with the agency's CAP.</t>
  </si>
  <si>
    <t>ROCKY9-63</t>
  </si>
  <si>
    <t>Disable the Dynamic Host Configuration Protocol (DHCP) server</t>
  </si>
  <si>
    <t>The Dynamic Host Configuration Protocol (DHCP) is a service that allows machines to be dynamically assigned IP addresses.</t>
  </si>
  <si>
    <t>Run the following command to verify dhcp-server is not installed:
# rpm -q dhcp-server
package dhcp-server is not installed</t>
  </si>
  <si>
    <t>Dynamic Host Configuration Protocol (DHCP) is not installed.</t>
  </si>
  <si>
    <t>Dynamic Host Configuration Protocol (DHCP) is installed.</t>
  </si>
  <si>
    <t>2.2.4</t>
  </si>
  <si>
    <t>Unless a system is specifically set up to act as a DHCP server, it is recommended that the `dhcp-server` package be removed to reduce the potential attack surface.</t>
  </si>
  <si>
    <t>Run the following command to remove dhcp:
# dnf remove dhcp-server</t>
  </si>
  <si>
    <t>Disable the Dynamic Host Configuration Protocol (DHCP) server. One method to achieve the recommended state is to execute the following command(s):
# dnf remove dhcp-server</t>
  </si>
  <si>
    <t>To close this finding, please provide a screenshot showing Dynamic Host Configuration Protocol (DHCP) is not installed with the agency's CAP.</t>
  </si>
  <si>
    <t>ROCKY9-64</t>
  </si>
  <si>
    <t>Remove DNS Server</t>
  </si>
  <si>
    <t>The Domain Name System (DNS) is a hierarchical naming system that maps names to IP addresses for computers, services and other resources connected to a network.</t>
  </si>
  <si>
    <t>Run one of the following commands to verify bind is not installed:
# rpm -q bind
package bind is not installed</t>
  </si>
  <si>
    <t>Domain Name System (DNS) is not installed.</t>
  </si>
  <si>
    <t>Domain Name System (DNS) is installed.</t>
  </si>
  <si>
    <t>2.2.5</t>
  </si>
  <si>
    <t>Unless a system is specifically designated to act as a DNS server, it is recommended that the package be removed to reduce the potential attack surface.</t>
  </si>
  <si>
    <t>Run the following command to remove bind:
# dnf remove bind</t>
  </si>
  <si>
    <t>Remove DNS Server. One method to achieve the recommended state is to execute the following command(s):
Run the following command to remove bind:
# dnf remove bind</t>
  </si>
  <si>
    <t>To close this finding, please provide a screenshot showing Domain Name System (DNS) is not installed with the agency's CAP.</t>
  </si>
  <si>
    <t>ROCKY9-65</t>
  </si>
  <si>
    <t>Remove VSFTP Server</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</si>
  <si>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</si>
  <si>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 is not installed:
# rpm -q vsftpd
package vsftpd is not installed</t>
  </si>
  <si>
    <t>FTP (File Transfer Protocol) is not installed.</t>
  </si>
  <si>
    <t>FTP (File Transfer Protocol) is installed.</t>
  </si>
  <si>
    <t>2.2.6</t>
  </si>
  <si>
    <t>Unless there is a need to run the system as a FTP server, it is recommended that the package be removed to reduce the potential attack surface.</t>
  </si>
  <si>
    <t>Run the following command to remove vsftpd:
# dnf remove vsftpd</t>
  </si>
  <si>
    <t>Remove VSFTP Server. One method to achieve the recommended state is to execute the following command(s):
# dnf remove vsftpd</t>
  </si>
  <si>
    <t>To close this finding, please provide a screenshot showing FTP (File Transfer Protocol) is not installed with the agency's CAP.</t>
  </si>
  <si>
    <t>ROCKY9-66</t>
  </si>
  <si>
    <t>Remove Trivial File Transfer Protocol (TFTP)</t>
  </si>
  <si>
    <t>Trivial File Transfer Protocol (TFTP) is a simple protocol for exchanging files between two TCP/IP machines. TFTP servers allow connections from a TFTP Client for sending and receiving files.</t>
  </si>
  <si>
    <t>Run the following command to verify tftp-server is not installed:
# rpm -q tftp-server
package tftp-server is not installed</t>
  </si>
  <si>
    <t>Trivial File Transfer Protocol (TFTP) is not installed.</t>
  </si>
  <si>
    <t>Trivial File Transfer Protocol (TFTP) is installed.</t>
  </si>
  <si>
    <t>2.2.7</t>
  </si>
  <si>
    <t>Unless there is a need to run the system as a TFTP server, it is recommended that the package be removed to reduce the potential attack surface.
TFTP does not have built-in encryption, access control or authentication. This makes it very easy for an attacker to exploit TFTP to gain access to files</t>
  </si>
  <si>
    <t>Run the following command to remove tftp-server:
# dnf remove tftp-server</t>
  </si>
  <si>
    <t>Remove Trivial File Transfer Protocol (TFTP). One method to achieve the recommended state is to execute the following command(s):
Run the following command to remove tftp-server:
# dnf remove tftp-server</t>
  </si>
  <si>
    <t>To close this finding, please provide a screenshot showing Trivial File Transfer Protocol (TFTP) is not installed with the agency's CAP.</t>
  </si>
  <si>
    <t>ROCKY9-67</t>
  </si>
  <si>
    <t xml:space="preserve">Remove web server </t>
  </si>
  <si>
    <t>Web servers provide the ability to host web site content.</t>
  </si>
  <si>
    <t>Run the following command to verify httpd and nginx are not installed:
# rpm -q httpd nginx
package httpd is not installed
package nginx is not installed</t>
  </si>
  <si>
    <t>The packages httpd and nginx are not installed.</t>
  </si>
  <si>
    <t>The packages httpd and nginx are installed.</t>
  </si>
  <si>
    <t>2.2.8</t>
  </si>
  <si>
    <t>Unless there is a need to run the system as a web server, it is recommended that the packages be removed to reduce the potential attack surface.
**Note:** Several http servers exist. They should also be audited, and removed, if not required.</t>
  </si>
  <si>
    <t>Run the following command to remove httpd and nginx:
# dnf remove httpd nginx</t>
  </si>
  <si>
    <t>Remove web server. One method to achieve the recommended state is to execute the following command(s):
Run the following command to remove httpd and nginx:
# dnf remove httpd nginx</t>
  </si>
  <si>
    <t>To close this finding, please provide a screenshot showing packages httpd and nginx have not been installed with the agency's CAP.</t>
  </si>
  <si>
    <t>ROCKY9-68</t>
  </si>
  <si>
    <t>Remove IMAP and POP3 server</t>
  </si>
  <si>
    <t>dovecot is an open source IMAP and POP3 server for Linux based systems.</t>
  </si>
  <si>
    <t>Run the following command to verify dovecot and cyrus-imapd are not installed:
# rpm -q dovecot cyrus-imapd
package dovecot is not installed
package cyrus-imapd is not installed</t>
  </si>
  <si>
    <t>The packages doveco and cyrus-imapd are not installed.</t>
  </si>
  <si>
    <t>The packages doveco and cyrus-imapd are installed.</t>
  </si>
  <si>
    <t>2.2.9</t>
  </si>
  <si>
    <t>Unless POP3 and/or IMAP servers are to be provided by this system, it is recommended that the package be removed to reduce the potential attack surface.
Note: Several IMAP/POP3 servers exist and can use other service names. These should also be audited and the packages removed if not required.</t>
  </si>
  <si>
    <t>Run the following command to remove dovecot and cyrus-imapd:
# dnf remove dovecot cyrus-imapd</t>
  </si>
  <si>
    <t>Remove IMAP and POP3 server. One method to achieve the recommended state is to execute the following command(s):
# dnf remove dovecot cyrus-imapd</t>
  </si>
  <si>
    <t>To close this finding, please provide a screenshot showing packages doveco and cyrus-imapd are not installed with the agency's CAP.</t>
  </si>
  <si>
    <t>ROCKY9-69</t>
  </si>
  <si>
    <t>Remove Samba</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</si>
  <si>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</si>
  <si>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installed:
# rpm -q samba
package samba is not installed</t>
  </si>
  <si>
    <t>The package samba is not installed.</t>
  </si>
  <si>
    <t>The package samba is installed.</t>
  </si>
  <si>
    <t>2.2.10</t>
  </si>
  <si>
    <t>If there is no need to mount directories and file systems to Windows systems, then this package can be removed to reduce the potential attack surface.</t>
  </si>
  <si>
    <t>Run the following command to remove samba:
# dnf remove samba</t>
  </si>
  <si>
    <t>Remove Samba. One method to achieve the recommended state is to execute the following command(s):
# dnf remove samba</t>
  </si>
  <si>
    <t>To close this finding, please provide a screenshot showing package samba is not installed with the agency's CAP.</t>
  </si>
  <si>
    <t>ROCKY9-70</t>
  </si>
  <si>
    <t>Remove HTTP Proxy Server</t>
  </si>
  <si>
    <t>Squid is a standard proxy server used in many distributions and environments.</t>
  </si>
  <si>
    <t>Run the following command to verify squid is not installed:
# rpm -q squid
package squid is not installed</t>
  </si>
  <si>
    <t>The package squid is not installed.</t>
  </si>
  <si>
    <t>The package squid is installed.</t>
  </si>
  <si>
    <t>2.2.11</t>
  </si>
  <si>
    <t>Unless a system is specifically set up to act as a proxy server, it is recommended that the squid package be removed to reduce the potential attack surface.
Note: Several HTTP proxy servers exist. These should be checked and removed unless required.</t>
  </si>
  <si>
    <t>Run the following command to remove the squid package:
# dnf remove squid</t>
  </si>
  <si>
    <t>Remove HTTP Proxy Server. One method to achieve the recommended state is to execute the following command(s):
# dnf remove squid</t>
  </si>
  <si>
    <t>To close this finding, please provide a screenshot showing package squid is not installed with the agency's CAP.</t>
  </si>
  <si>
    <t>ROCKY9-71</t>
  </si>
  <si>
    <t xml:space="preserve">Remove Simple Network Management Protocol (SNMP) </t>
  </si>
  <si>
    <t>The Simple Network Management Protocol (SNMP) is not installed.</t>
  </si>
  <si>
    <t>The Simple Network Management Protocol (SNMP) is installed.</t>
  </si>
  <si>
    <t>2.2.12</t>
  </si>
  <si>
    <t>To close this finding, please provide a screenshot showing Simple Network Management Protocol (SNMP) is not installed with the agency's CAP.</t>
  </si>
  <si>
    <t>ROCKY9-72</t>
  </si>
  <si>
    <t>Remove telnet-server</t>
  </si>
  <si>
    <t>The telnet-server package contains the telnet daemon, which accepts connections from users from other systems via the telnet protocol.</t>
  </si>
  <si>
    <t>Run the following command to verify the telnet-server package is not installed:
rpm -q telnet-server
package telnet-server is not installed</t>
  </si>
  <si>
    <t>The package telnet-server is not installed.</t>
  </si>
  <si>
    <t>The package telnet-server is installed.</t>
  </si>
  <si>
    <t>2.2.13</t>
  </si>
  <si>
    <t>The telnet protocol is insecure and unencrypted. The use of an unencrypted transmission medium could allow a user with access to sniff network traffic the ability to steal credentials. The ssh package provides an encrypted session and stronger security.</t>
  </si>
  <si>
    <t>Run the following command to remove the telnet-server package:
# dnf remove telnet-server</t>
  </si>
  <si>
    <t>Remove telnet-server. One method to achieve the recommended state is to execute the following command(s):
# dnf remove telnet-server</t>
  </si>
  <si>
    <t>To close this finding, please provide a screenshot showing package telnet-server is not installed with the agency's CAP.</t>
  </si>
  <si>
    <t>ROCKY9-73</t>
  </si>
  <si>
    <t>Remove dnsmasq</t>
  </si>
  <si>
    <t>A firewall zone defines the trust level for a connection, interface or source  is a lightweight tool that provides DNS caching, DNS forwarding and DHCP (Dynamic Host Configuration Protocol) services.</t>
  </si>
  <si>
    <t>Run one of the following commands to verify dnsmasq is not installed:
# rpm -q dnsmasq
package dnsmasq is not installed</t>
  </si>
  <si>
    <t>The package dnsmasq is not installed.</t>
  </si>
  <si>
    <t>The package dnsmasq is installed.</t>
  </si>
  <si>
    <t>2.2.14</t>
  </si>
  <si>
    <t>Unless a system is specifically designated to act as a DNS caching, DNS forwarding and/or DHCP server, it is recommended that the package be removed to reduce the potential attack surface.</t>
  </si>
  <si>
    <t>Run the following command to remove dnsmasq:
# dnf remove dnsmasq</t>
  </si>
  <si>
    <t>Remove dnsmasq. One method to achieve the recommended state is to execute the following command(s):
# dnf remove dnsmasq</t>
  </si>
  <si>
    <t>To close this finding, please provide a screenshot showing package dnsmasq is not installed with the agency's CAP.</t>
  </si>
  <si>
    <t>ROCKY9-74</t>
  </si>
  <si>
    <t>Configure the Mail Transfer Agent to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</si>
  <si>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</si>
  <si>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to verify that the MTA is not listening on any non-loopback address ( 127.0.0.1 or ::1 )
Nothing should be returned
# ss -lntu | grep -E ':25\s' | grep -E -v '\s(127.0.0.1|\[?::1\]?):25\s'</t>
  </si>
  <si>
    <t>Mail transfer agent is set to Local-Only Mode.</t>
  </si>
  <si>
    <t>Mail transfer agent is not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</si>
  <si>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</si>
  <si>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 This recommendation is designed around the postfix mail server.
- Depending on your environment you may have an alternative MTA installed such as sendmail. If this is the case consult the documentation for your installed MTA to configure the recommended state.</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</si>
  <si>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</si>
  <si>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t>
  </si>
  <si>
    <t>ROCKY9-75</t>
  </si>
  <si>
    <t>Ensure nfs-utils is not installed or the nfs-server service is masked</t>
  </si>
  <si>
    <t>The Network File System (NFS) is one of the first and most widely distributed file systems in the UNIX environment. It provides the ability for systems to mount file systems of other servers through the network.</t>
  </si>
  <si>
    <t>Run the following command to verify nfs-utils is not installed:
# rpm -q nfs-utils
package nfs-utils is not installed
OR
If the nfs-utils package is required as a dependency, run the following command to verify that the nfs-server service is masked:
# systemctl is-enabled nfs-server
masked</t>
  </si>
  <si>
    <t>The package nfs-utils is not installed or the nfs-server service is masked.</t>
  </si>
  <si>
    <t>The package nfs-utils is installed or the nfs-server service is not masked.</t>
  </si>
  <si>
    <t>2.2.16</t>
  </si>
  <si>
    <t>If the system does not require network shares, it is recommended that the nfs-utils package be removed to reduce the attack surface of the system.</t>
  </si>
  <si>
    <t>Run the following command to remove nfs-utils:
# dnf remove nfs-utils
OR
If the nfs-utils package is required as a dependency, run the following command to stop and mask the nfs-server service:
# systemctl --now mask nfs-server</t>
  </si>
  <si>
    <t>Ensure nfs-utils is not installed or the nfs-server service is masked. One method to achieve the recommended state is to execute the following command(s):
# dnf remove nfs-utils</t>
  </si>
  <si>
    <t>To close this finding, please provide a screenshot showing package nfs-utils is not installed or the nfs-server service is masked with the agency's CAP.</t>
  </si>
  <si>
    <t>ROCKY9-76</t>
  </si>
  <si>
    <t>Ensure rpcbind is not installed or the 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</si>
  <si>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 map to determine where the RPC server is listening.</t>
  </si>
  <si>
    <t>Run the following command to verify rpcbind is not installed:
# rpm -q rpcbind
package rpcbind is not installed
OR
If the rpcbind package is required as a dependency, run the following commands to verify that the rpcbind and rpcbind.socket systemd units are masked:
# systemctl is-enabled rpcbind
masked
# systemctl is-enabled rpcbind.socket
masked</t>
  </si>
  <si>
    <t>The package rpcbind is not installed or the rpcbind services are masked.</t>
  </si>
  <si>
    <t>The package rpcbind is installed or the rpcbind services are not masked.</t>
  </si>
  <si>
    <t>2.2.17</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</si>
  <si>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t>
  </si>
  <si>
    <t>Run the following command to remove nfs-utils:
# dnf remove rpcbind
OR
If the rpcbind package is required as a dependency, run the following commands to stop and mask the rpcbind.service and rpcbind.socket systemd units:
# systemctl --now mask rpcbind.service
# systemctl --now mask rpcbind.socket</t>
  </si>
  <si>
    <t>Ensure rpcbind is not installed or the  rpcbind services are masked. One method to achieve the recommended state is to execute the following command(s):
# dnf remove rpcbind</t>
  </si>
  <si>
    <t>To close this finding, please provide a screenshot showing package rpcbind is not installed or the rpcbind services are masked with the agency's CAP.</t>
  </si>
  <si>
    <t>ROCKY9-77</t>
  </si>
  <si>
    <t>Ensure rsync-daemon is not installed or the rsyncd service is masked</t>
  </si>
  <si>
    <t>The rsyncd service can be used to synchronize files between systems over network links.</t>
  </si>
  <si>
    <t>Run the following command to verify that rsync is not installed:
# rpm -q rsync-daemon
package rsync is not installed
OR
Run the following command to verify the rsyncd service is masked:
# systemctl is-enabled rsyncd
masked</t>
  </si>
  <si>
    <t>The package rsync-daemon is not installed or the rsyncd service is masked.</t>
  </si>
  <si>
    <t>The package rsync-daemon is installed or the rsyncd service is not masked.</t>
  </si>
  <si>
    <t>2.2.18</t>
  </si>
  <si>
    <t>Unless required, the rsync-daemon package should be removed to reduce the attack surface area of the system.
The rsyncd service presents a security risk as it uses unencrypted protocols for communication.
Note: If a required dependency exists for the rsync-daemon package, but the rsyncd service is not required, the service should be masked.</t>
  </si>
  <si>
    <t>Run the following command to remove the rsync package:
# dnf remove rsync-daemon
OR
Run the following command to mask the rsyncd service:
# systemctl --now mask rsyncd</t>
  </si>
  <si>
    <t>Ensure rsync-daemon is not installed or the rsyncd service is masked. One method to achieve the recommended state is to execute the following command(s):
Run the following command to remove the rsync package:
# dnf remove rsync-daemon
OR
Run the following command to mask the rsyncd service:
# systemctl --now mask rsyncd</t>
  </si>
  <si>
    <t>To close this finding, please provide a screenshot showing package rsync-daemon is not installed or the rsyncd service is masked with the agency's CAP.</t>
  </si>
  <si>
    <t>ROCKY9-78</t>
  </si>
  <si>
    <t xml:space="preserve">Remove telnet client </t>
  </si>
  <si>
    <t>The telnet package contains the telnet client, which allows users to start connections to other systems via the telnet protocol.</t>
  </si>
  <si>
    <t>Run the following command to verify that the telnet package is not installed:
# rpm -q telnet
package telnet is not installed</t>
  </si>
  <si>
    <t>The package telnet is not installed.</t>
  </si>
  <si>
    <t>The package telnet is installed.</t>
  </si>
  <si>
    <t>2.3</t>
  </si>
  <si>
    <t>2.3.1</t>
  </si>
  <si>
    <t>The `telnet` protocol is insecure and unencrypted. The use of an unencrypted transmission medium could allow an unauthorized user to steal credentials. The `ssh` package provides an encrypted session and stronger security and is included in most Linux distributions.</t>
  </si>
  <si>
    <t>Run the following command to remove the telnet package:
# dnf remove telnet</t>
  </si>
  <si>
    <t>Remove telnet client. One method to achieve the recommended state is to execute the following command(s):
# dnf remove telnet</t>
  </si>
  <si>
    <t>To close this finding, please provide a screenshot showing package telnet is not installed with the agency's CAP.</t>
  </si>
  <si>
    <t>ROCKY9-79</t>
  </si>
  <si>
    <t>Remove Lightweight Directory Access Protocol (LDAP) client</t>
  </si>
  <si>
    <t>The Lightweight Directory Access Protocol (LDAP) was introduced as a replacement for NIS/YP. It is a service that provides a method for looking up information from a central database.</t>
  </si>
  <si>
    <t>Run the following command to verify that the openldap-clients package is not installed:
# rpm -q openldap-clients
package openldap-clients is not installed</t>
  </si>
  <si>
    <t>The package openldap-clients are not installed.</t>
  </si>
  <si>
    <t>The package openldap-clients are installed.</t>
  </si>
  <si>
    <t>2.3.2</t>
  </si>
  <si>
    <t>If the system will not need to act as an LDAP client, it is recommended that the software be removed to reduce the potential attack surface.</t>
  </si>
  <si>
    <t>Run the following command to remove the openldap-clients package:
# dnf remove openldap-clients</t>
  </si>
  <si>
    <t>Remove Lightweight Directory Access Protocol (LDAP) client. One method to achieve the recommended state is to execute the following command(s):
# dnf remove openldap-clients</t>
  </si>
  <si>
    <t>To close this finding, please provide a screenshot showing package openldap-clients is not installed with the agency's CAP.</t>
  </si>
  <si>
    <t>ROCKY9-80</t>
  </si>
  <si>
    <t>Run the following command to verify tftp is not installed:
# rpm -q tftp
package tftp is not installed</t>
  </si>
  <si>
    <t>The package Trivial File Transfer Protocol (TFTP) is not installed.</t>
  </si>
  <si>
    <t>The package Trivial File Transfer Protocol (TFTP) is installed.</t>
  </si>
  <si>
    <t>2.3.3</t>
  </si>
  <si>
    <t>TFTP does not have built-in encryption, access control or authentication. This makes it very easy for an attacker to exploit TFTP to gain access to files</t>
  </si>
  <si>
    <t>Run the following command to remove tftp:
# dnf remove tftp</t>
  </si>
  <si>
    <t>Remove Trivial File Transfer Protocol (TFTP). One method to achieve the recommended state is to execute the following command(s):
# dnf remove tftp</t>
  </si>
  <si>
    <t>To close this finding, please provide a screenshot showing package Trivial File Transfer Protocol (TFTP) is not installed with the agency's CAP.</t>
  </si>
  <si>
    <t>ROCKY9-81</t>
  </si>
  <si>
    <t>Remove FTP (File Transfer Protocol)</t>
  </si>
  <si>
    <t>Run the following command to verify ftp is not installed:
# rpm -q ftp
package ftp is not installed</t>
  </si>
  <si>
    <t>The package FTP (File Transfer Protocol) is not installed.</t>
  </si>
  <si>
    <t>The package FTP (File Transfer Protocol) is installed.</t>
  </si>
  <si>
    <t>2.3.4</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</si>
  <si>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t>
  </si>
  <si>
    <t>Run the following command to remove ftp:
# dnf remove ftp</t>
  </si>
  <si>
    <t>Remove FTP (File Transfer Protocol). One method to achieve the recommended state is to execute the following command(s):
# dnf remove ftp</t>
  </si>
  <si>
    <t>To close this finding, please provide a screenshot showing package FTP (File Transfer Protocol) is not installed with the agency's CAP.</t>
  </si>
  <si>
    <t>ROCKY9-82</t>
  </si>
  <si>
    <t>Ensure IPv6 status is identified</t>
  </si>
  <si>
    <t>Internet Protocol Version 6 (IPv6) is the most recent version of Internet Protocol (IP). It's designed to supply IP addressing and additional security to support the predicted growth of connected devices. IPv6 is based on 128-bit addressing and can support 340 undecillion addresses, which is 340 followed by 36 zeroes.
Features of IPv6
- Hierarchical addressing and routing infrastructure
- Stateful and Stateless configuration
- Support for quality of service (QoS)
- An ideal protocol for neighboring node interaction</t>
  </si>
  <si>
    <t>Run the following to identify if IPv6 is enabled on the system:
# grep -Pqs '^\h*0\b' /sys/module/ipv6/parameters/disable &amp;&amp; echo -e "\n - IPv6 is enabled\n" || echo -e "\n - IPv6 is not enabled\n"</t>
  </si>
  <si>
    <t>The IPv6 is enabled on the system.</t>
  </si>
  <si>
    <t>The IPv6 is not enabled.</t>
  </si>
  <si>
    <t>3.1</t>
  </si>
  <si>
    <t>3.1.1</t>
  </si>
  <si>
    <t>IETF RFC 4038 recommends that applications are built with an assumption of dual stack. It is recommended that IPv6 be enabled and configured in accordance with Benchmark recommendations.
If dual stack and IPv6 are not used in your environment, IPv6 may be disabled to reduce the attack surface of the system, and recommendations pertaining to IPv6 can be skipped.
Note: It is recommended that IPv6 be enabled and configured unless this is against local site policy</t>
  </si>
  <si>
    <t>Enable or disable IPv6 in accordance with system requirements and local site policy</t>
  </si>
  <si>
    <t>Ensure IPv6 status is identified. One method to achieve the recommended state is to execute the following: 
Enable or disable IPv6 in accordance with system requirements and local site policy</t>
  </si>
  <si>
    <t>To close this finding, please provide a screenshot showing IPv6 is enabled on the system with the agency's CAP.</t>
  </si>
  <si>
    <t>ROCKY9-83</t>
  </si>
  <si>
    <t xml:space="preserve">Disable Wireless Interfaces </t>
  </si>
  <si>
    <t>Wireless networking is used when wired networks are unavailable.</t>
  </si>
  <si>
    <t>Run the following script to verify no wireless interfaces are active on the system:
#!/usr/bin/env bash
{
l_output="" l_output2=""
module_chk()
{
# Check how module will be loaded
l_loadable="$(modprobe -n -v "$l_mname")"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"^\h*blacklist\h+$l_mname\b"; then
l_output="$l_output\n - module: \"$l_mname\" is deny listed in: \"$(grep -Pl -- "^\h*blacklist\h+$l_mname\b" /etc/modprobe.d/*)\""
else
l_output2="$l_output2\n - module: \"$l_mname\" is not deny
listed"
fi
}
if [ -n "$(find /sys/class/net/*/ -type d -name wireless)" ]; then
l_dname=$(for driverdir in $(find /sys/class/net/*/ -type d -name wireless | xargs -0 dirname); do basename "$(readlink -f "$driverdir"/device/driver/module)";done | sort -u)
for l_mname in $l_dname; do
module_chk
done
fi
# Report results. If no failures output in l_output2, we pass
if [ -z "$l_output2" ]; then
echo -e "\n- Audit Result:\n ** PASS **"
if [ -z "$l_output" ]; then
echo -e "\n - System has no wireless NICs installed"
else
echo -e "\n$l_output\n"
fi
else
echo -e "\n- Audit Result:\n ** FAIL **\n - Reason(s) for audit failure:\n$l_output2\n"
[ -n "$l_output" ] &amp;&amp; echo -e "\n- Correctly set:\n$l_output\n"
fi
}</t>
  </si>
  <si>
    <t xml:space="preserve">Wireless interfaces are disabled. </t>
  </si>
  <si>
    <t xml:space="preserve">Wireless interfaces are not disabled. </t>
  </si>
  <si>
    <t>3.1.2</t>
  </si>
  <si>
    <t>If wireless is not to be used, wireless devices should be disabled to reduce the potential attack surface.</t>
  </si>
  <si>
    <t>Run the following script to disable any wireless interfaces:
#!/usr/bin/env bash
{
module_fix()
{
if ! modprobe -n -v "$l_mname" | grep -P -- '^\h*install \/bin\/(true|false)'; then
echo -e " - setting module: \"$l_mname\" to be un-loadable"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
if [ -n "$(find /sys/class/net/*/ -type d -name wireless)" ]; then
l_dname=$(for driverdir in $(find /sys/class/net/*/ -type d -name wireless | xargs -0 dirname); do basename "$(readlink -f "$driverdir"/device/driver/module)";done | sort -u) 
for l_mname in $l_dname; do
module_fix
done
fi
}</t>
  </si>
  <si>
    <t>Disable Wireless Interfaces. One method to achieve the recommended state is to execute the following command(s):
Run the following script to disable any wireless interfaces:
#!/usr/bin/env bash
{
module_fix()
{
if ! modprobe -n -v "$l_mname" | grep -P -- '^\h*install \/bin\/(true|false)'; then
echo -e " - setting module: \"$l_mname\" to be un-loadable"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
if [ -n "$(find /sys/class/net/*/ -type d -name wireless)" ]; then
l_dname=$(for driverdir in $(find /sys/class/net/*/ -type d -name wireless | xargs -0 dirname); do basename "$(readlink -f "$driverdir"/device/driver/module)";done | sort -u) 
for l_mname in $l_dname; do
module_fix
done
fi
}</t>
  </si>
  <si>
    <t>To close this finding, please provide a screenshot showing wireless interfaces are disabled with the agency's CAP.</t>
  </si>
  <si>
    <t>ROCKY9-84</t>
  </si>
  <si>
    <t xml:space="preserve">Disable IP Forwarding </t>
  </si>
  <si>
    <t>The net.ipv4.ip_forward and net.ipv6.conf.all.forwarding flags are used to tell the system whether it can forward packets or not.</t>
  </si>
  <si>
    <t>IP forwarding is disabled.</t>
  </si>
  <si>
    <t>IP forwarding is not disabled.</t>
  </si>
  <si>
    <t>3.2</t>
  </si>
  <si>
    <t>3.2.1</t>
  </si>
  <si>
    <t>Setting the flags to 0 ensures that a system with multiple interfaces (for example, a hard proxy), will never be able to forward packets, and therefore, never serve as a router.</t>
  </si>
  <si>
    <t>Set the following parameter in /etc/sysctl.conf or a /etc/sysctl.d/* file:
Example:
# printf "
net.ipv4.ip_forward = 0
" &gt;&gt; /etc/sysctl.d/60-netipv4_sysctl.conf
Run the following command to set the active kernel parameters:
# {
sysctl -w net.ipv4.ip_forward=0
sysctl -w net.ipv4.route.flush=1
}
IF IPv6 is enabled on the system:
Set the following parameter in /etc/sysctl.conf or a /etc/sysctl.d/* file:
Example:
# printf "
net.ipv6.conf.all.forwarding = 0
" &gt;&gt; /etc/sysctl.d/60-netipv6_sysctl.conf
Run the following command to set the active kernel parameters:
# {
sysctl -w net.ipv6.conf.all.forwarding=0
sysctl -w net.ipv6.route.flush=1
}</t>
  </si>
  <si>
    <t>Disable IP Forwarding. One method to achieve the recommended state is to execute the following command(s):
Set the following parameter in /etc/sysctl.conf or a /etc/sysctl.d/* file:
Example:
# printf "
net.ipv4.ip_forward = 0
" &gt;&gt; /etc/sysctl.d/60-netipv4_sysctl.conf
Run the following command to set the active kernel parameters:
# {
sysctl -w net.ipv4.ip_forward=0
sysctl -w net.ipv4.route.flush=1
}
IF IPv6 is enabled on the system:
Set the following parameter in /etc/sysctl.conf or a /etc/sysctl.d/* file:
Example:
# printf "
net.ipv6.conf.all.forwarding = 0
" &gt;&gt; /etc/sysctl.d/60-netipv6_sysctl.conf
Run the following command to set the active kernel parameters:
# {
sysctl -w net.ipv6.conf.all.forwarding=0
sysctl -w net.ipv6.route.flush=1
}</t>
  </si>
  <si>
    <t>ROCKY9-85</t>
  </si>
  <si>
    <t xml:space="preserve">Disable Packet Redirect Sending </t>
  </si>
  <si>
    <t>ICMP Redirects are used to send routing information to other hosts. As a host itself does not act as a router (in a host only configuration), there is no need to send redirects.</t>
  </si>
  <si>
    <t>Run the following script to verify net.ipv4.conf.all.send_redirects is to 0:
#!/usr/bin/env bash
{
krp="" pafile="" fafile=""
kpname="net.ipv4.conf.all.send_redirects"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net.ipv4.conf.default.send_redirects is to 0:
#!/usr/bin/env bash
{
krp="" pafile="" fafile=""
kpname="net.ipv4.conf.default.send_redirects"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</si>
  <si>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The packet redirect sending is disabled.</t>
  </si>
  <si>
    <t>The packet redirect sending is not disabled.</t>
  </si>
  <si>
    <t>3.2.2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</si>
  <si>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</si>
  <si>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/etc/sysctl.d/* file:
Example:
# printf "
net.ipv4.conf.all.send_redirects = 0
net.ipv4.conf.default.send_redirects = 0
" &gt;&gt; /etc/sysctl.d/60-netipv4_sysctl.conf
Run the following command to set the active kernel parameters:
# {
 sysctl -w net.ipv4.conf.all.send_redirects=0
 sysctl -w net.ipv4.conf.default.send_redirects=0
 sysctl -w net.ipv4.route.flush=1
}</t>
  </si>
  <si>
    <t>Disable Packet Redirect Sending. One method to achieve the recommended state is to execute the following command(s):
Set the following parameters in /etc/sysctl.conf or a /etc/sysctl.d/* file:
Example:
# printf "
net.ipv4.conf.all.send_redirects = 0
net.ipv4.conf.default.send_redirects = 0
" &gt;&gt; /etc/sysctl.d/60-netipv4_sysctl.conf
Run the following command to set the active kernel parameters:
# {
 sysctl -w net.ipv4.conf.all.send_redirects=0
 sysctl -w net.ipv4.conf.default.send_redirects=0
 sysctl -w net.ipv4.route.flush=1
}</t>
  </si>
  <si>
    <t>To close this finding, please provide a screenshot showing packet redirect sending has been disabled with the agency's CAP.</t>
  </si>
  <si>
    <t>ROCKY9-86</t>
  </si>
  <si>
    <t>SC-7</t>
  </si>
  <si>
    <t>Boundary Protection</t>
  </si>
  <si>
    <t>Ensure source routed packets are not accepted</t>
  </si>
  <si>
    <t>In networking, source routing allows a sender to specify the route packets take partially or fully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</si>
  <si>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Run the following script to verify net.ipv4.conf.all.accept_source_route is set to 0:
#!/usr/bin/env bash
{
krp="" pafile="" fafile=""
kpname="net.ipv4.conf.all.accept_source_route"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net.ipv4.conf.default.accept_source_route is set to 0:
#!/usr/bin/env bash
{
krp="" pafile="" fafile=""
kpname="net.ipv4.conf.default.accept_source_route"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IF IPv6 is enabled on the system:
Note: Function to verify IPv6 status on the system is available in the "Network Configuration" section overview
Run the following script to verify net.ipv6.conf.all.accept_source_route is set to 0:
#!/usr/bin/env bash
{
krp="" pafile="" fafile=""
kpname="net.ipv6.conf.all.accept_source_route" 
kpvalue="0"
searchloc="/run/sysctl.d/*.conf /etc/sysctl.d/*.conf /usr/local/lib/sysctl.d/*.conf /usr/lib/sysctl.d/*.conf /lib/sysctl.d/*.conf /etc/sysctl.conf"
krp="$(sysctl "$kpname" | awk -F= '{print $2}' | xargs)"
pafile="$(grep -Psl -- "^\h*$kpname\h*=\h*$kpvalue\b\h*(#.
)?$"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net.ipv4.conf.default.accept_source_route is set to 0:
#!/usr/bin/env bash
{
krp="" pafile="" fafile=""
kpname="net.ipv4.conf.default.accept_source_route"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</si>
  <si>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Source routed packets are not accepted.</t>
  </si>
  <si>
    <t>Source routed packets are accepted.</t>
  </si>
  <si>
    <t>3.3</t>
  </si>
  <si>
    <t>3.3.1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</si>
  <si>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</si>
  <si>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Example:
# printf "
net.ipv4.conf.all.accept_source_route = 0
net.ipv4.conf.default.accept_source_route = 0
" &gt;&gt; /etc/sysctl.d/60-netipv4_sysctl.conf
Run the following command to set the active kernel parameters:
# {
sysctl -w net.ipv4.conf.all.accept_source_route=0
sysctl -w net.ipv4.conf.default.accept_source_route=0
sysctl -w net.ipv4.route.flush=1
}
IF IPv6 is enabled on the system:
Set the following parameters in /etc/sysctl.conf or a /etc/sysctl.d/* file:
Example:
# printf "
net.ipv6.conf.all.accept_source_route = 0
net.ipv6.conf.default.accept_source_route = 0
" &gt;&gt; /etc/sysctl.d/60-netipv6_sysctl.conf
Run the following command to set the active kernel parameters:
# {
sysctl -w net.ipv6.conf.all.accept_source_route=0
sysctl -w net.ipv6.conf.default.accept_source_route=0
sysctl -w net.ipv6.route.flush=1
}</t>
  </si>
  <si>
    <t>Ensure source routed packets are not accepted. One method to achieve the recommended state is to execute the following command(s):
Set the following parameters in /etc/sysctl.conf or a /etc/sysctl.d/* file:
Example:
# printf "
net.ipv4.conf.all.accept_source_route = 0
net.ipv4.conf.default.accept_source_route = 0
" &gt;&gt; /etc/sysctl.d/60-netipv4_sysctl.conf
Run the following command to set the active kernel parameters:
# {
sysctl -w net.ipv4.conf.all.accept_source_route=0
sysctl -w net.ipv4.conf.default.accept_source_route=0
sysctl -w net.ipv4.route.flush=1
}
IF IPv6 is enabled on the system:
Set the following parameters in /etc/sysctl.conf or a /etc/sysctl.d/* file:
Example:
# printf "
net.ipv6.conf.all.accept_source_route = 0
net.ipv6.conf.default.accept_source_route = 0
" &gt;&gt; /etc/sysctl.d/60-netipv6_sysctl.conf
Run the following command to set the active kernel parameters:
# {
sysctl -w net.ipv6.conf.all.accept_source_route=0
sysctl -w net.ipv6.conf.default.accept_source_route=0
sysctl -w net.ipv6.route.flush=1
}</t>
  </si>
  <si>
    <t>To close this finding, please provide a screenshot showing source routed packets are not accepted with the agency's CAP.</t>
  </si>
  <si>
    <t>ROCKY9-87</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</si>
  <si>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</si>
  <si>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</si>
  <si>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ICMP redirects are not accepted.</t>
  </si>
  <si>
    <t>ICMP redirects are accepted.</t>
  </si>
  <si>
    <t>3.3.2</t>
  </si>
  <si>
    <t>Attackers could use bogus ICMP redirect messages to maliciously alter the system routing tables and get them to send packets to incorrect networks and allow your system packets to be captured.</t>
  </si>
  <si>
    <t>Set the following parameters in /etc/sysctl.conf or a /etc/sysctl.d/* file:
_Example:_
# printf "
net.ipv4.conf.all.accept_redirects = 0
net.ipv4.conf.default.accept_redirects = 0
" &gt;&gt; /etc/sysctl.d/60-netipv4_sysctl.conf
Run the following command to set the active kernel parameters:
# {
sysctl -w net.ipv4.conf.all.accept_redirects=0
sysctl -w net.ipv4.conf.default.accept_redirects=0
sysctl -w net.ipv4.route.flush=1
}
IF IPv6 is enabled on the system:
Set the following parameters in /etc/sysctl.conf or a /etc/sysctl.d/* file:
Example:
# printf "
net.ipv6.conf.all.accept_redirects = 0
net.ipv6.conf.default.accept_redirects = 0
" &gt;&gt; /etc/sysctl.d/60-netipv6_sysctl.conf
Run the following command to set the active kernel parameters:
# {
sysctl -w net.ipv6.conf.all.accept_redirects=0
sysctl -w net.ipv6.conf.default.accept_redirects=0
sysctl -w net.ipv6.route.flush=1
}</t>
  </si>
  <si>
    <t>Ensure ICMP redirects are not accepted. One method to achieve the recommended state is to execute the following command(s):
Run the following command to set the active kernel parameters:
# {
sysctl -w net.ipv4.conf.all.accept_redirects=0
sysctl -w net.ipv4.conf.default.accept_redirects=0
sysctl -w net.ipv4.route.flush=1
}
IF IPv6 is enabled on the system:
Set the following parameters in /etc/sysctl.conf or a /etc/sysctl.d/* file:
Example:
# printf "
net.ipv6.conf.all.accept_redirects = 0
net.ipv6.conf.default.accept_redirects = 0
" &gt;&gt; /etc/sysctl.d/60-netipv6_sysctl.conf
Run the following command to set the active kernel parameters:
# {
sysctl -w net.ipv6.conf.all.accept_redirects=0
sysctl -w net.ipv6.conf.default.accept_redirects=0
sysctl -w net.ipv6.route.flush=1
}</t>
  </si>
  <si>
    <t>To close this finding, please provide a screenshot showing ICMP redirects are not accepted with the agency's CAP.</t>
  </si>
  <si>
    <t>ROCKY9-88</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</si>
  <si>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</si>
  <si>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</si>
  <si>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script to verify net.ipv4.conf.all.secure_redirects is to 0:
#!/usr/bin/env bash
{
krp="" pafile="" fafile=""
kpname="net.ipv4.conf.all.secure_redirects"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net.ipv4.conf.default.secure_redirects is to 0:
#!/usr/bin/env bash
{
krp="" pafile="" fafile=""
kpname="net.ipv4.conf.default.secure_redirects"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</si>
  <si>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Secure ICMP redirects are not accepted.</t>
  </si>
  <si>
    <t>Secure ICMP redirects are accepted.</t>
  </si>
  <si>
    <t>3.3.3</t>
  </si>
  <si>
    <t>It is still possible for even known gateways to be compromised. Setting `net.ipv4.conf.all.secure_redirects` and `net.ipv4.conf.default.secure_redirects` to 0 protects the system from routing table updates by possibly compromised known gateways.</t>
  </si>
  <si>
    <t>Set the following parameters in /etc/sysctl.conf or a /etc/sysctl.d/* file:
Example:
# printf "
net.ipv4.conf.all.secure_redirects = 0
net.ipv4.conf.default.secure_redirects = 0
" &gt;&gt; /etc/sysctl.d/60-netipv4_sysctl.conf
Run the following commands to set the active kernel parameters:
# {
sysctl -w net.ipv4.conf.all.secure_redirects=0
sysctl -w net.ipv4.conf.default.secure_redirects=0
sysctl -w net.ipv4.route.flush=1
}</t>
  </si>
  <si>
    <t>Ensure secure ICMP redirects are not accepted. One method to achieve the recommended state is to execute the following command(s):
Set the following parameters in /etc/sysctl.conf or a /etc/sysctl.d/* file:
Example:
# printf "
net.ipv4.conf.all.secure_redirects = 0
net.ipv4.conf.default.secure_redirects = 0
" &gt;&gt; /etc/sysctl.d/60-netipv4_sysctl.conf
Run the following commands to set the active kernel parameters:
# {
sysctl -w net.ipv4.conf.all.secure_redirects=0
sysctl -w net.ipv4.conf.default.secure_redirects=0
sysctl -w net.ipv4.route.flush=1
}</t>
  </si>
  <si>
    <t>To close this finding, please provide a screenshot showing secure ICMP redirects are not accepted with the agency's CAP.</t>
  </si>
  <si>
    <t>ROCKY9-89</t>
  </si>
  <si>
    <t>AU-2</t>
  </si>
  <si>
    <t>Audit Events</t>
  </si>
  <si>
    <t>Set Suspicious Packets to Logged</t>
  </si>
  <si>
    <t>When enabled, this feature logs packets with un-routable source addresses to the kernel log.</t>
  </si>
  <si>
    <t>Run the following script to verify net.ipv4.conf.all.log_martians is to 1:
#!/usr/bin/env bash
{
krp="" pafile="" fafile=""
kpname="net.ipv4.conf.all.log_martians"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net.ipv4.conf.default.log_martians is to 1:
#!/usr/bin/env bash
{
krp="" pafile="" fafile=""
kpname="net.ipv4.conf.default.log_martians"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</si>
  <si>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Suspicious packets are logged.</t>
  </si>
  <si>
    <t>Suspicious packets are not logged.</t>
  </si>
  <si>
    <t>HAU7: Audit records are not retained per Pub 1075</t>
  </si>
  <si>
    <t>3.3.4</t>
  </si>
  <si>
    <t>Enabling this feature and logging these packets allows an administrator to investigate the possibility that an attacker is sending spoofed packets to their system.</t>
  </si>
  <si>
    <t>Set the following parameters in /etc/sysctl.conf or a /etc/sysctl.d/* file:
Example:
# printf "
net.ipv4.conf.all.log_martians = 1
net.ipv4.conf.default.log_martians = 1
" &gt;&gt; /etc/sysctl.d/60-netipv4_sysctl.conf
Run the following command to set the active kernel parameters:
# {
sysctl -w net.ipv4.conf.all.log_martians=1 
sysctl -w net.ipv4.conf.default.log_martians=1
sysctl -w net.ipv4.route.flush=1
}</t>
  </si>
  <si>
    <t>Set Suspicious Packets to Logged. One method to achieve the recommended state is to execute the following command(s):
Set the following parameters in /etc/sysctl.conf or a /etc/sysctl.d/* file:
Example:
# printf "
net.ipv4.conf.all.log_martians = 1
net.ipv4.conf.default.log_martians = 1
" &gt;&gt; /etc/sysctl.d/60-netipv4_sysctl.conf
Run the following command to set the active kernel parameters:
# {
sysctl -w net.ipv4.conf.all.log_martians=1 
sysctl -w net.ipv4.conf.default.log_martians=1
sysctl -w net.ipv4.route.flush=1
}</t>
  </si>
  <si>
    <t>ROCKY9-90</t>
  </si>
  <si>
    <t>Ensure broadcast ICMP requests are ignored</t>
  </si>
  <si>
    <t>Setting net.ipv4.icmp_echo_ignore_broadcasts to 1 will cause the system to ignore all ICMP echo and timestamp requests to broadcast and multicast addresses.</t>
  </si>
  <si>
    <t>Run the following script to verify net.ipv4.icmp_echo_ignore_broadcasts is to 1:
#!/usr/bin/env bash
{
krp="" pafile="" fafile=""
kpname="net.ipv4.icmp_echo_ignore_broadcasts"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</si>
  <si>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Broadcast ICMP requests are ignored.</t>
  </si>
  <si>
    <t>Broadcast ICMP requests are not ignored.</t>
  </si>
  <si>
    <t>HSC36</t>
  </si>
  <si>
    <t>HSC36: System is configured to accept unwanted network connections</t>
  </si>
  <si>
    <t>3.3.5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</si>
  <si>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</si>
  <si>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Example:
# printf "
net.ipv4.icmp_echo_ignore_broadcasts = 1
" &gt;&gt; /etc/sysctl.d/60-netipv4_sysctl.conf
Run the following command to set the active kernel parameters:
# {
sysctl -w net.ipv4.icmp_echo_ignore_broadcasts=1
sysctl -w net.ipv4.route.flush=1
}</t>
  </si>
  <si>
    <t>Ensure broadcast ICMP requests are ignored. One method to achieve the recommended state is to execute the following command(s):
Set the following parameters in /etc/sysctl.conf or a /etc/sysctl.d/* file:
Example:
# printf "
net.ipv4.icmp_echo_ignore_broadcasts = 1
" &gt;&gt; /etc/sysctl.d/60-netipv4_sysctl.conf
Run the following command to set the active kernel parameters:
# {
sysctl -w net.ipv4.icmp_echo_ignore_broadcasts=1
sysctl -w net.ipv4.route.flush=1
}</t>
  </si>
  <si>
    <t>To close this finding, please provide a screenshot showing broadcast ICMP requests are ignored with the agency's CAP.</t>
  </si>
  <si>
    <t>ROCKY9-91</t>
  </si>
  <si>
    <t>Ensure bogus ICMP responses are ignored</t>
  </si>
  <si>
    <t>Setting icmp_ignore_bogus_error_responses to 1 prevents the kernel from logging bogus responses (RFC-1122 non-compliant) from broadcast reframes, keeping file systems from filling up with useless log messages.</t>
  </si>
  <si>
    <t>Run the following script to verify net.ipv4.icmp_ignore_bogus_error_responses is to 1:
#!/usr/bin/env bash
{
krp="" pafile="" fafile=""
kpname="net.ipv4.icmp_ignore_bogus_error_responses"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</si>
  <si>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Bogus ICMP responses are ignored.</t>
  </si>
  <si>
    <t>Bogus ICMP responses are not ignored.</t>
  </si>
  <si>
    <t>3.3.6</t>
  </si>
  <si>
    <t>Some routers (and some attackers) will send responses that violate RFC-1122 and attempt to fill up a log file system with many useless error messages.</t>
  </si>
  <si>
    <t>Set the following parameter in /etc/sysctl.conf or a /etc/sysctl.d/* file:
Example:
# printf "
net.ipv4.icmp_ignore_bogus_error_responses = 1
" &gt;&gt; /etc/sysctl.d/60-netipv4_sysctl.conf
Run the following command to set the active kernel parameters:
# {
ysctl -w net.ipv4.icmp_ignore_bogus_error_responses=1
sysctl -w net.ipv4.route.flush=1
}</t>
  </si>
  <si>
    <t>Ensure bogus ICMP responses are ignored. One method to achieve the recommended state is to execute the following command(s):
Set the following parameter in /etc/sysctl.conf or a /etc/sysctl.d/* file:
Example:
# printf "
net.ipv4.icmp_ignore_bogus_error_responses = 1
" &gt;&gt; /etc/sysctl.d/60-netipv4_sysctl.conf
Run the following command to set the active kernel parameters:
# {
ysctl -w net.ipv4.icmp_ignore_bogus_error_responses=1
sysctl -w net.ipv4.route.flush=1
}</t>
  </si>
  <si>
    <t>To close this finding, please provide a screenshot showing bogus ICMP responses are ignored with the agency's CAP.</t>
  </si>
  <si>
    <t>ROCKY9-92</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</si>
  <si>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</si>
  <si>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</si>
  <si>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script to verify net.ipv4.conf.all.rp_filter is to 1:
#!/usr/bin/env bash
{
krp="" pafile="" fafile=""
kpname="net.ipv4.conf.all.rp_filter" 
kpvalue="1"
searchloc="/run/sysctl.d/*.conf /etc/sysctl.d/*.conf /usr/local/lib/sysctl.d/*.conf /usr/lib/sysctl.d/*.conf /lib/sysctl.d/*.conf /etc/sysctl.conf"
krp="$(sysctl "$kpname" | awk -F= '{print $2}' | xargs)"
pafile="$(grep -Psl -- "^\h*$kpname\h*=\h*$kpvalue\b\h*(#
*)?$"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net.ipv4.conf.default.rp_filter is to 1:
#!/usr/bin/env bash
{
krp="" pafile="" fafile=""
kpname="net.ipv4.conf.default.rp_filter"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</si>
  <si>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Reverse Path Filtering is enabled.</t>
  </si>
  <si>
    <t>Reverse Path Filtering is not enabled.</t>
  </si>
  <si>
    <t>3.3.7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</si>
  <si>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</si>
  <si>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Example:
# printf "
net.ipv4.conf.all.rp_filter = 1
net.ipv4.conf.default.rp_filter = 1
" &gt;&gt; /etc/sysctl.d/60-netipv4_sysctl.conf
Run the following commands to set the active kernel parameters:
# {
sysctl -w net.ipv4.conf.all.rp_filter=1
sysctl -w net.ipv4.conf.default.rp_filter=1
sysctl -w net.ipv4.route.flush=1
}</t>
  </si>
  <si>
    <t>Enable Reverse Path Filtering. One method to achieve the recommended state is to execute the following command(s):
Set the following parameters in /etc/sysctl.conf or a /etc/sysctl.d/* file:
Example:
# printf "
net.ipv4.conf.all.rp_filter = 1
net.ipv4.conf.default.rp_filter = 1
" &gt;&gt; /etc/sysctl.d/60-netipv4_sysctl.conf
Run the following commands to set the active kernel parameters:
# {
sysctl -w net.ipv4.conf.all.rp_filter=1
sysctl -w net.ipv4.conf.default.rp_filter=1
sysctl -w net.ipv4.route.flush=1
}</t>
  </si>
  <si>
    <t>To close this finding, please provide a screenshot showing reverse path filtering is enabled with the agency's CAP.</t>
  </si>
  <si>
    <t>ROCKY9-93</t>
  </si>
  <si>
    <t>Enable TCP SYN Cookies</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</si>
  <si>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</si>
  <si>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script to verify net.ipv4.tcp_syncookies is to 1:
#!/usr/bin/env bash
{
krp="" pafile="" fafile=""
kpname="net.ipv4.tcp_syncookies" 
kpvalue="1"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</si>
  <si>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TCP SYN Cookies is enabled.</t>
  </si>
  <si>
    <t>TCP SYN Cookies is not enabled.</t>
  </si>
  <si>
    <t>3.3.8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</si>
  <si>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</si>
  <si>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Set the following parameters in /etc/sysctl.conf or a /etc/sysctl.d/* file:
Example:
# printf "
net.ipv4.tcp_syncookies = 1
" &gt;&gt; /etc/sysctl.d/60-netipv4_sysctl.conf
Run the following command to set the active kernel parameters:
# {
sysctl -w net.ipv4.tcp_syncookies=1
sysctl -w net.ipv4.route.flush=1
}</t>
  </si>
  <si>
    <t>Enable TCP SYN Cookies. One method to achieve the recommended state is to execute the following command(s):
Set the following parameters in /etc/sysctl.conf or a /etc/sysctl.d/* file:
Example:
# printf "
net.ipv4.tcp_syncookies = 1
" &gt;&gt; /etc/sysctl.d/60-netipv4_sysctl.conf
Run the following command to set the active kernel parameters:
# {
sysctl -w net.ipv4.tcp_syncookies=1
sysctl -w net.ipv4.route.flush=1
}</t>
  </si>
  <si>
    <t>To close this finding, please provide a screenshot showing TCP SYN Cookies is enabled with the agency's CAP.</t>
  </si>
  <si>
    <t>ROCKY9-94</t>
  </si>
  <si>
    <t>Set IPv6 Router Advertisements to not accepted</t>
  </si>
  <si>
    <t>This setting disables the system's ability to accept IPv6 router advertisements.</t>
  </si>
  <si>
    <t>IF IPv6 is enabled on the system:
Note: Function to verify IPv6 status on the system is available in the "Network Configuration" section overview
Run the following script to verify net.ipv6.conf.all.accept_ra is set to 0:
#!/usr/bin/env bash
{
krp="" pafile="" fafile=""
kpname="net.ipv6.conf.all.accept_ra"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net.ipv6.conf.default.accept_ra is set to 0:
#!/usr/bin/env bash
{
krp="" pafile="" fafile=""
kpname="net.ipv6.conf.default.accept_ra"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</si>
  <si>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IPv6 router advertisements are not accepted.</t>
  </si>
  <si>
    <t>IPv6 router advertisements are accepted.</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</si>
  <si>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</si>
  <si>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</si>
  <si>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on the system:
Set the following parameters in /etc/sysctl.conf or a /etc/sysctl.d/* file:
Example:
# printf "
net.ipv6.conf.all.accept_ra = 0
net.ipv6.conf.default.accept_ra = 0
" &gt;&gt; /etc/sysctl.d/60-netipv6_sysctl.conf
Run the following command to set the active kernel parameters:
# {
sysctl -w net.ipv6.conf.all.accept_ra=0
sysctl -w net.ipv6.conf.default.accept_ra=0
sysctl -w net.ipv6.route.flush=1
}</t>
  </si>
  <si>
    <t>Set IPv6 Router Advertisements to not accepted. One method to achieve the recommended state is to execute the following command(s):
IF IPv6 is enabled on the system:
Set the following parameters in /etc/sysctl.conf or a /etc/sysctl.d/* file:
Example:
# printf "
net.ipv6.conf.all.accept_ra = 0
net.ipv6.conf.default.accept_ra = 0
" &gt;&gt; /etc/sysctl.d/60-netipv6_sysctl.conf
Run the following command to set the active kernel parameters:
# {
sysctl -w net.ipv6.conf.all.accept_ra=0
sysctl -w net.ipv6.conf.default.accept_ra=0
sysctl -w net.ipv6.route.flush=1
}</t>
  </si>
  <si>
    <t>To close this finding, please provide a screenshot showing IPv6 router advertisements are not accepted with the agency's CAP.</t>
  </si>
  <si>
    <t>ROCKY9-95</t>
  </si>
  <si>
    <t>Install nftables</t>
  </si>
  <si>
    <t>Run the following command to verify that nftables is installed:
# rpm -q nftables
nftables-&lt;version&gt;</t>
  </si>
  <si>
    <t>Nftables is installed.</t>
  </si>
  <si>
    <t>Nftables is not installed.</t>
  </si>
  <si>
    <t>3.4.1</t>
  </si>
  <si>
    <t>3.4.1.1</t>
  </si>
  <si>
    <t>nftables is a subsystem of the Linux kernel that can protect against threats originating from within a corporate network to include malicious mobile code and poorly configured software on a host.</t>
  </si>
  <si>
    <t>Run the following command to install nftables
# dnf install nftables</t>
  </si>
  <si>
    <t>Install nftables. One method to achieve the recommended state is to execute the following command(s):
# dnf install nftables</t>
  </si>
  <si>
    <t>To close this finding, please provide a screenshot showing Nftables is installed with the agency's CAP.</t>
  </si>
  <si>
    <t>ROCKY9-96</t>
  </si>
  <si>
    <t>Ensure a single firewall configuration utility is in use</t>
  </si>
  <si>
    <t>FirewallD - Is a firewall service daemon that provides a dynamic customizable host-based firewall with a D-Bus interface. Being dynamic, it enables creating, changing, and deleting the rules without the necessity to restart the firewall daemon each time the rules are changed
NFTables - Includes the nft utility for configuration of the nftables subsystem of the Linux kernel
**Note:** firewalld with nftables backend does not support passing custom nftables rules to firewalld, using the --direct option.</t>
  </si>
  <si>
    <t>Run the following script to verify that a single firewall utility is in use on the system: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l_output="\n - FirewallD utility is in use, enabled and active\n - NFTables utility is correctly disabled or masked and inactive" ;;
 masked:inactive:enabled:active|disabled:inactive:enabled:active) 
l_output="\n - NFTables utility is in use, enabled and active\n - FirewallD utility is correctly disabled or masked and inactive" ;;
enabled:active:enabled:active)
l_output2="\n - Both FirewallD and NFTables utilities are enabled and active" ;;
enabled:*:enabled:*)
l_output2="\n - Both FirewallD and NFTables utilities are enabled" ;; 
*:active:*:active) 
l_output2="\n - Both FirewallD and NFTables utilities are enabled" ;;
:enabled:active) 
l_output="\n - NFTables utility is in use, enabled, and active\n - FirewallD package is not installed" ;;
:) 
l_output2="\n - Neither FirewallD or NFTables is installed." ;;
*:*:) 
l_output2="\n - NFTables package is not installed on the system" ;;
*) 
l_output2="\n - Unable to determine firewall state" ;;
esac
if [ -z "$l_output2" ]; then
echo -e "\n- Audit Results:\n ** Pass **\n$l_output\n"
else
echo -e "\n- Audit Results:\n ** Fail **\n$l_output2\n"
fi
}</t>
  </si>
  <si>
    <t>A single firewall configuration utility is in use.</t>
  </si>
  <si>
    <t>A single firewall configuration utility is not in use.</t>
  </si>
  <si>
    <t>3.4.1.2</t>
  </si>
  <si>
    <t>In order to configure firewall rules for nftables, a firewall utility needs to be installed and active of the system. The use of more than one firewall utility may produce unexpected results.</t>
  </si>
  <si>
    <t>Run the following script to ensure that a single firewall utility is in use on the system: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dnf -q install nftables ;;
*:*:) 
echo -e "\n - NFTables package is not installed on the system\n - remediating\n - installing NFTables"
dnf -q install nftables ;;
*) 
echo -e "\n - Unable to determine firewall state" ;;
esac
}</t>
  </si>
  <si>
    <t>Ensure a single firewall configuration utility is in use. One method to achieve the recommended state is to execute the following command(s):
Run the following script to ensure that a single firewall utility is in use on the system:
#!/usr/bin/env bash
{
l_output="" l_output2="" l_fwd_status="" l_nft_status="" l_fwutil_status=""
# Determine FirewallD utility Status
rpm -q firewalld &gt; /dev/null 2&gt;&amp;1 &amp;&amp; l_fwd_status="$(systemctl is-enabled firewalld.service):$(systemctl is-active firewalld.service)"
# Determine NFTables utility Status
rpm -q nftables &gt; /dev/null 2&gt;&amp;1 &amp;&amp; l_nft_status="$(systemctl is-enabled nftables.service):$(systemctl is-active nftables.service)"
l_fwutil_status="$l_fwd_status:$l_nft_status"
case $l_fwutil_status in
enabled:active:masked:inactive|enabled:active:disabled:inactive) 
echo -e "\n - FirewallD utility is in use, enabled and active\n - NFTables utility is correctly disabled or masked and inactive\n - no remediation required" ;;
masked:inactive:enabled:active|disabled:inactive:enabled:active) 
echo -e "\n - NFTables utility is in use, enabled and active\n - FirewallD utility is correctly disabled or masked and inactive\n - no remediation required" ;;
enabled:active:enabled:active)
echo -e "\n - Both FirewallD and NFTables utilities are enabled and active\n - stopping and masking NFTables utility"
systemctl stop nftables &amp;&amp; systemctl --now mask nftables ;;
enabled:*:enabled:*)
echo -e "\n - Both FirewallD and NFTables utilities are enabled\n - remediating"
if [ "$(awk -F: '{print $2}' &lt;&lt;&lt; "$l_fwutil_status")" = "active" ] &amp;&amp; [ "$(awk -F: '{print $4}' &lt;&lt;&lt; "$l_fwutil_status")" = "inactive" ]; then
echo " - masking NFTables utility"
systemctl stop nftables &amp;&amp; systemctl --now mask nftables
elif [ "$(awk -F: '{print $4}' &lt;&lt;&lt; "$l_fwutil_status")" = "active" ] &amp;&amp; [ "$(awk -F: '{print $2}' &lt;&lt;&lt; "$l_fwutil_status")" = "inactive" ]; then
echo " - masking FirewallD utility"
systemctl stop firewalld &amp;&amp; systemctl --now mask firewalld
fi ;;
*:active:*:active) 
echo -e "\n - Both FirewallD and NFTables utilities are active\n - remediating"
if [ "$(awk -F: '{print $1}' &lt;&lt;&lt; "$l_fwutil_status")" = "enabled" ] &amp;&amp; [ "$(awk -F: '{print $3}' &lt;&lt;&lt; "$l_fwutil_status")" != "enabled" ]; then 
echo " - stopping and masking NFTables utility"
systemctl stop nftables &amp;&amp; systemctl --now mask nftables
elif [ "$(awk -F: '{print $3}' &lt;&lt;&lt; "$l_fwutil_status")" = "enabled" ] &amp;&amp; [ "$(awk -F: '{print $1}' &lt;&lt;&lt; "$l_fwutil_status")" != "enabled" ]; then
echo " - stopping and masking FirewallD utility"
systemctl stop firewalld &amp;&amp; systemctl --now mask firewalld
fi ;;
:enabled:active) 
echo -e "\n - NFTables utility is in use, enabled, and active\n - FirewallD package is not installed\n - no remediation required" ;;
:) 
echo -e "\n - Neither FirewallD or NFTables is installed.\n - remediating\n - installing NFTables"
dnf -q install nftables ;;
*:*:) 
echo -e "\n - NFTables package is not installed on the system\n - remediating\n - installing NFTables"
dnf -q install nftables ;;
*) 
echo -e "\n - Unable to determine firewall state" ;;
esac
}</t>
  </si>
  <si>
    <t>ROCKY9-97</t>
  </si>
  <si>
    <t>Set firewalld default zone</t>
  </si>
  <si>
    <t>A firewall zone defines the trust level for a connection, interface, or source address binding. This is a one-to-many relation, which means that a connection, interface, or source can only be part of one zone, but a zone can be used for many network connections, interfaces, and sources.
- The default zone is the zone that is used for everything that is not explicitly bound/assigned to another zone.
- If no zone assigned to a connection, interface, or source, only the default zone is used. 
- The default zone is not always listed as being used for an interface or source as it will be used for it either way. This depends on the manager of the interfaces.
Connections handled by Network Manager are listed as Network Manager requests to add the zone binding for the interface used by the connection. Also interfaces under control of the network service are listed also because the service requests it.
Note:
- A firewalld zone configuration file contains the information for a zone.
 - These are the zone description, services, ports, protocols, icmp-blocks, masquerade, forward-ports, and rich language rules in an XML file format.
 - The file name must be zone_name.xml where length of zone name is currently limited to 17 chars.
- Network Manager binds interfaces to zones automatically</t>
  </si>
  <si>
    <t>Run the following script to verify that **IF** FirewallD is being used, the default zone is set and follows local site policy:
#!/usr/bin/env bash
{
l_output="" l_output2="" l_zone=""
if systemctl is-enabled firewalld.service | grep -q 'enabled'; then
l_zone="$(firewall-cmd --get-default-zone)"
 if [ -n "$l_zone" ]; then
l_output=" - The default zone is set to: \"$l_zone\""
else
l_output2=" - The default zone is not set"
fi
else
l_output=" - FirewallD is not in use on the system"
fi
if [ -z "$l_output2" ]; then
echo -e "\n- Audit Results:\n ** Pass **\n$l_output\n"
else
echo -e "\n- Audit Results:\n ** Fail **\n$l_output2\n"
fi
}</t>
  </si>
  <si>
    <t>firewalld default zone is set.</t>
  </si>
  <si>
    <t>firewalld default zone is not set.</t>
  </si>
  <si>
    <t>HSC100</t>
  </si>
  <si>
    <t>HSC100: Other</t>
  </si>
  <si>
    <t>3.4.2</t>
  </si>
  <si>
    <t>3.4.2.1</t>
  </si>
  <si>
    <t>Because the default zone is the zone that is used for everything that is not explicitly bound/assigned to another zone, if FirewallD is being used, it is important for the default zone to set</t>
  </si>
  <si>
    <t>Run the following script to set the default zone:
#!/usr/bin/env bash
{
l_zname="public" # &lt;- Update to local site zone name if desired
l_zone=""
if systemctl is-enabled firewalld.service | grep -q 'enabled'; then
l_zone="$(firewall-cmd --get-default-zone)"
if [ "$l_zone" = "$l_zname" ]; then
echo -e "\n - The default zone is set to: \"$l_zone\"\n - No remediation required"
elif [ -n "$l_zone" ]; then
echo -e "\n - The default zone is set to: \"$l_zone\"\n - Updating default zone to: \"l_zname\""
firewall-cmd --set-default-zone="$l_zname"
else
echo -e "\n - The default zone is set to: \"$l_zone\"\n - Updating default zone to: \"l_zname\""
firewall-cmd --set-default-zone="$l_zname"
fi
else
echo -e "\n - FirewallD is not in use on the system\n - No remediation required"
fi
}</t>
  </si>
  <si>
    <t>Set firewalld default zone. One method to achieve the recommended state is to execute the following command(s):
Run the following script to set the default zone:
#!/usr/bin/env bash
{
l_zname="public" # &lt;- Update to local site zone name if desired
l_zone=""
if systemctl is-enabled firewalld.service | grep -q 'enabled'; then
l_zone="$(firewall-cmd --get-default-zone)"
if [ "$l_zone" = "$l_zname" ]; then
echo -e "\n - The default zone is set to: \"$l_zone\"\n - No remediation required"
elif [ -n "$l_zone" ]; then
echo -e "\n - The default zone is set to: \"$l_zone\"\n - Updating default zone to: \"l_zname\""
firewall-cmd --set-default-zone="$l_zname"
else
echo -e "\n - The default zone is set to: \"$l_zone\"\n - Updating default zone to: \"l_zname\""
firewall-cmd --set-default-zone="$l_zname"
fi
else
echo -e "\n - FirewallD is not in use on the system\n - No remediation required"
fi
}</t>
  </si>
  <si>
    <t>ROCKY9-98</t>
  </si>
  <si>
    <t>Ensure a nftables table exists</t>
  </si>
  <si>
    <t>Tables hold chains. Each table only has one address family and only applies to packets of this family. Tables can have one of five families.</t>
  </si>
  <si>
    <t>Run the following command to verify that a nftables table exists:
# nft list tables
Return should include a list of nftables. At least one table should be returned:
Example from a system using FirewallD:
table inet firewalld</t>
  </si>
  <si>
    <t>A nftables table exists.</t>
  </si>
  <si>
    <t>A nftables table does not exists.</t>
  </si>
  <si>
    <t>3.4.2.2</t>
  </si>
  <si>
    <t>Without a table, nftables will not filter network traffic.</t>
  </si>
  <si>
    <t>Run the following command to create a table in nftables
# nft create table inet 
Example if FirewallD is not in use on the system:
# nft create table inet filter
Note: FirewallD uses the table inet firewalld NFTables table that is created when FirewallD is installed.</t>
  </si>
  <si>
    <t>Ensure a nftables table exists. One method to achieve the recommended state is to execute the following command(s):
Run the following command to create a table in nftables
# nft create table inet 
Example if FirewallD is not in use on the system:
# nft create table inet filter
Note: FirewallD uses the table inet firewalld NFTables table that is created when FirewallD is installed.</t>
  </si>
  <si>
    <t>To close this finding, please provide a screenshot showing a nftables table exists with the agency's CAP.</t>
  </si>
  <si>
    <t>ROCKY9-99</t>
  </si>
  <si>
    <t>Ensure nftables base chains exist</t>
  </si>
  <si>
    <t>Chains are containers for rules. They exist in two kinds, base chains, and regular chains. A base chain is an entry point for packets from the networking stack, a regular chain may be used as jump target and is used for better rule organization.</t>
  </si>
  <si>
    <t>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Note: When using FirewallD the base chains are installed by default</t>
  </si>
  <si>
    <t>nftables base chains do exist.</t>
  </si>
  <si>
    <t>nftables base chains do not exist.</t>
  </si>
  <si>
    <t>3.4.2.3</t>
  </si>
  <si>
    <t>If a base chain doesn't exist with a hook for input, forward, and delete, packets that would flow through those chains will not be touched by nftables.</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</si>
  <si>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</si>
  <si>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Ensure nftables base chains exist. One method to achieve the recommended state is to execute the following command(s):
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</si>
  <si>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To close this finding, please provide a screenshot showing nftables base chains do exist with the agency's CAP.</t>
  </si>
  <si>
    <t>ROCKY9-100</t>
  </si>
  <si>
    <t>Configure host-based firewall loopback traffic</t>
  </si>
  <si>
    <t>Configure the loopback interface to accept traffic. Configure all other interfaces to deny traffic to the loopback network</t>
  </si>
  <si>
    <t>Run the following script to verify that the loopback interface is configured:
#!/usr/bin/env bash
{
l_output="" l_output2=""
if nft list ruleset | awk '/hook\s+input\s+/,/\}\s*(#.*)?$/' | grep -Pq -- '\H+\h+"lo"\h+accept'; then
l_output="$l_output\n - Network traffic to the loopback address is correctly set to accept"
else
l_output2="$l_output2\n - Network traffic to the loopback address is not set to accept"
fi
l_ipsaddr="$(nft list ruleset | awk '/filter_IN_public_deny|hook\s+input\s+/,/\}\s*(#.*)?$/' | grep -P -- 'ip\h+saddr')"
if grep -Pq -- 'ip\h+saddr\h+127\.0\.0\.0\/8\h+(counter\h+packets\h+\d+\h+bytes\h+\d+\h+)?drop' &lt;&lt;&lt; "$l_ipsaddr" || grep -Pq -- 'ip\h+daddr\h+\!\=\h+127\.0\.0\.1\h+ip\h+saddr\h+127\.0\.0\.1\h+drop' &lt;&lt;&lt; "$l_ipsaddr"; then
l_output="$l_output\n - IPv4 network traffic from loopback address correctly set to drop"
else
l_output2="$l_output2\n - IPv4 network traffic from loopback address not set to drop"
fi
if grep -Pq -- '^\h*0\h*$' /sys/module/ipv6/parameters/disable; then
 l_ip6saddr="$(nft list ruleset | awk '/filter_IN_public_deny|hook input/,/}/' | grep 'ip6 saddr')"
if grep -Pq 'ip6\h+saddr\h+::1\h+(counter\h+packets\h+\d+\h+bytes\h+\d+\h+)?drop' &lt;&lt;&lt; "$l_ip6saddr" || grep -Pq -- 'ip6\h+daddr\h+\!=\h+::1\h+ip6\h+saddr\h+::1\h+drop' &lt;&lt;&lt; "$l_ip6saddr"; then
l_output="$l_output\n - IPv6 network traffic from loopback address correctly set to drop"
else
l_output2="$l_output2\n - IPv6 network traffic from loopback address not set to drop" 
fi
fi
if [ -z "$l_output2" ]; then
echo -e "\n- Audit Result:\n *** PASS ***\n$l_output"
else
echo -e "\n- Audit Result:\n *** FAIL ***\n$l_output2\n\n - Correctly set:\n$l_output"
fi
}</t>
  </si>
  <si>
    <t>The host-based firewall loopback traffic is configured.</t>
  </si>
  <si>
    <t>The host-based firewall loopback traffic is not configured.</t>
  </si>
  <si>
    <t>3.4.2.4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</si>
  <si>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</si>
  <si>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script to implement the loopback rules:
#!/usr/bin/env bash
{
l_hbfw=""
if systemctl is-enabled firewalld.service | grep -q 'enabled' &amp;&amp; systemctl is-enabled nftables.service | grep -q 'enabled'; then
echo -e "\n - Error - Both FirewallD and NFTables are enabled\n - Please follow recommendation: \"Ensure a single firewall configuration utility is in use\""
elif ! systemctl is-enabled firewalld.service | grep -q 'enabled' &amp;&amp; ! systemctl is-enabled nftables.service | grep -q 'enabled'; then
echo -e "\n - Error - Neither FirewallD or NFTables is enabled\n - Please follow recommendation: \"Ensure a single firewall configuration utility is in use\""
else
if systemctl is-enabled firewalld.service | grep -q 'enabled' &amp;&amp; ! systemctl is-enabled nftables.service | grep -q 'enabled'; then
echo -e "\n - FirewallD is in use on the system" &amp;&amp; l_hbfw="fwd"
elif ! systemctl is-enabled firewalld.service | grep -q 'enabled' &amp;&amp; systemctl is-enabled nftables.service | grep -q 'enabled'; then
echo -e "\n - NFTables is in use on the system" &amp;&amp; l_hbfw="nft"
fi
l_ipsaddr="$(nft list ruleset | awk '/filter_IN_public_deny|hook\s+input\s+/,/\}\s*(#.*)?$/' | grep -P -- 'ip\h+saddr')"
if ! nft list ruleset | awk '/hook\s+input\s+/,/\}\s*(#.*)?$/' | grep -Pq -- '\H+\h+"lo"\h+accept'; then
echo -e "\n - Enabling input to accept for loopback address"
if [ "$l_hbfw" = "fwd" ]; then
firewall-cmd --permanent --zone=trusted --add-interface=lo
firewall-cmd --reload
elif [ "$l_hbfw" = "nft" ]; then
nft add rule inet filter input iif lo accept
fi
fi
if ! grep -Pq -- 'ip\h+saddr\h+127\.0\.0\.0\/8\h+(counter\h+packets\h+\d+\h+bytes\h+\d+\h+)?drop' &lt;&lt;&lt; "$l_ipsaddr" &amp;&amp; ! grep -Pq -- 'ip\h+daddr\h+\!\=\h+127\.0\.0\.1\h+ip\h+saddr\h+127\.0\.0\.1\h+drop' &lt;&lt;&lt; "$l_ipsaddr"; then
echo -e "\n - Setting IPv4 network traffic from loopback address to drop"
if [ "$l_hbfw" = "fwd" ]; then
firewall-cmd --permanent --add-rich-rule='rule family=ipv4 source address="127.0.0.1" destination not address="127.0.0.1" drop'
firewall-cmd --permanent --zone=trusted --add-rich-rule='rule family=ipv4 source address="127.0.0.1" destination not address="127.0.0.1" drop'
firewall-cmd --reload
elif [ "$l_hbfw" = "nft" ]; then
nft create rule inet filter input ip saddr 127.0.0.0/8 counter drop
fi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if [ "$l_hbfw" = "fwd" ]; then
firewall-cmd --permanent --add-rich-rule='rule family=ipv6 source address="::1" destination not address="::1" drop'
firewall-cmd --permanent --zone=trusted --add-rich-rule='rule family=ipv6 source address="::1" destination not address="::1" drop'
firewall-cmd --reload
elif [ "$l_hbfw" = "nft" ]; then
nft add rule inet filter input ip6 saddr ::1 counter drop
fi
fi
fi
fi
}</t>
  </si>
  <si>
    <t>Configure host-based firewall loopback traffic. One method to achieve the recommended state is to execute the following command(s):
Run the following script to implement the loopback rules:
#!/usr/bin/env bash
{
l_hbfw=""
if systemctl is-enabled firewalld.service | grep -q 'enabled' &amp;&amp; systemctl is-enabled nftables.service | grep -q 'enabled'; then
echo -e "\n - Error - Both FirewallD and NFTables are enabled\n - Please follow recommendation: \"Ensure a single firewall configuration utility is in use\""
elif ! systemctl is-enabled firewalld.service | grep -q 'enabled' &amp;&amp; ! systemctl is-enabled nftables.service | grep -q 'enabled'; then
echo -e "\n - Error - Neither FirewallD or NFTables is enabled\n - Please follow recommendation: \"Ensure a single firewall configuration utility is in use\""
else
if systemctl is-enabled firewalld.service | grep -q 'enabled' &amp;&amp; ! systemctl is-enabled nftables.service | grep -q 'enabled'; then
echo -e "\n - FirewallD is in use on the system" &amp;&amp; l_hbfw="fwd"
elif ! systemctl is-enabled firewalld.service | grep -q 'enabled' &amp;&amp; systemctl is-enabled nftables.service | grep -q 'enabled'; then
echo -e "\n - NFTables is in use on the system" &amp;&amp; l_hbfw="nft"
fi
l_ipsaddr="$(nft list ruleset | awk '/filter_IN_public_deny|hook\s+input\s+/,/\}\s*(#.*)?$/' | grep -P -- 'ip\h+saddr')"
if ! nft list ruleset | awk '/hook\s+input\s+/,/\}\s*(#.*)?$/' | grep -Pq -- '\H+\h+"lo"\h+accept'; then
echo -e "\n - Enabling input to accept for loopback address"
if [ "$l_hbfw" = "fwd" ]; then
firewall-cmd --permanent --zone=trusted --add-interface=lo
firewall-cmd --reload
elif [ "$l_hbfw" = "nft" ]; then
nft add rule inet filter input iif lo accept
fi
fi
if ! grep -Pq -- 'ip\h+saddr\h+127\.0\.0\.0\/8\h+(counter\h+packets\h+\d+\h+bytes\h+\d+\h+)?drop' &lt;&lt;&lt; "$l_ipsaddr" &amp;&amp; ! grep -Pq -- 'ip\h+daddr\h+\!\=\h+127\.0\.0\.1\h+ip\h+saddr\h+127\.0\.0\.1\h+drop' &lt;&lt;&lt; "$l_ipsaddr"; then
echo -e "\n - Setting IPv4 network traffic from loopback address to drop"
if [ "$l_hbfw" = "fwd" ]; then
firewall-cmd --permanent --add-rich-rule='rule family=ipv4 source address="127.0.0.1" destination not address="127.0.0.1" drop'
firewall-cmd --permanent --zone=trusted --add-rich-rule='rule family=ipv4 source address="127.0.0.1" destination not address="127.0.0.1" drop'
firewall-cmd --reload
elif [ "$l_hbfw" = "nft" ]; then
nft create rule inet filter input ip saddr 127.0.0.0/8 counter drop
fi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if [ "$l_hbfw" = "fwd" ]; then
firewall-cmd --permanent --add-rich-rule='rule family=ipv6 source address="::1" destination not address="::1" drop'
firewall-cmd --permanent --zone=trusted --add-rich-rule='rule family=ipv6 source address="::1" destination not address="::1" drop'
firewall-cmd --reload
elif [ "$l_hbfw" = "nft" ]; then
nft add rule inet filter input ip6 saddr ::1 counter drop
fi
fi
fi
fi
}</t>
  </si>
  <si>
    <t>To close this finding, please provide a screenshot showing host-based firewall loopback traffic is configured with the agency's CAP.</t>
  </si>
  <si>
    <t>ROCKY9-101</t>
  </si>
  <si>
    <t>Ensure firewalld drops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</si>
  <si>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 ACCEPT - you accept all incoming packets except those disabled by a specific rule.
- REJECT - you disable all incoming packets except those that you have allowed in specific rules and the source machine is informed about the rejection.
- DROP - you disable all incoming packets except those that you have allowed in specific rules and no information sent to the source machine.</t>
  </si>
  <si>
    <t>Run the following command and review output to ensure that listed services and ports follow site policy. 
# systemctl is-enabled firewalld.service | grep -q 'enabled' &amp;&amp; firewall-cmd --list-all --zone="$(firewall-cmd --list-all | awk '/\(active\)/ {print $1 }')" | grep -P -- '^\h*(services:|ports:)'</t>
  </si>
  <si>
    <t>Firewalld is set to drops unnecessary services and ports.</t>
  </si>
  <si>
    <t>Firewalld is not set to drops unnecessary services and ports.</t>
  </si>
  <si>
    <t>3.4.2.5</t>
  </si>
  <si>
    <t>To reduce the attack surface of a system, all services and ports should be blocked unless required</t>
  </si>
  <si>
    <t>If Firewalld is in use on the system:
Run the following command to remove an unnecessary service: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</si>
  <si>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Ensure firewalld drops unnecessary services and ports. One method to achieve the recommended state is to execute the following command(s):
If Firewalld is in use on the system:
Run the following command to remove an unnecessary service: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</si>
  <si>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To close this finding, please provide a screenshot showing Firewalld is set to drops unnecessary services and ports with the agency's CAP.</t>
  </si>
  <si>
    <t>ROCKY9-102</t>
  </si>
  <si>
    <t>Configure nftables established connections</t>
  </si>
  <si>
    <t>Configure the firewall rules for new outbound and established connections</t>
  </si>
  <si>
    <t>If NFTables utility is in use on your system:
Run the following commands and verify all rules for established incoming connections match site policy:
# systemctl is-enabled nftables.service | grep -q 'enabled' &amp;&amp; nft list ruleset | awk '/hook input/,/}/' | grep 'ct state'
Output should be similar to:
ip protocol tcp ct state established accept
ip protocol udp ct state established accept
ip protocol icmp ct state established accept</t>
  </si>
  <si>
    <t>Nftables established connections is configured.</t>
  </si>
  <si>
    <t>Nftables established connections is not configured.</t>
  </si>
  <si>
    <t>3.4.2.6</t>
  </si>
  <si>
    <t>If rules are not in place for established connections, all packets will be dropped by the default policy preventing network usage.</t>
  </si>
  <si>
    <t>If NFTables utility is in use on your system:
Configure nftables in accordance with site policy. The following commands will implement a policy to allow all established connections: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t>
  </si>
  <si>
    <t>Configure nftables established connections. One method to achieve the recommended state is to execute the following command(s):
If NFTables utility is in use on your system:
Configure nftables in accordance with site policy. The following commands will implement a policy to allow all established connections:
# systemctl is-enabled nftables.service | grep -q 'enabled' &amp;&amp; nft add rule inet filter input ip protocol tcp ct state established accept
# systemctl is-enabled nftables.service | grep -q 'enabled' &amp;&amp; nft add rule inet filter input ip protocol udp ct state established accept
# systemctl is-enabled nftables.service | grep -q 'enabled' &amp;&amp; nft add rule inet filter input ip protocol icmp ct state established accept</t>
  </si>
  <si>
    <t>To close this finding, please provide a screenshot showing Nftables established connections is configured with the agency's CAP.</t>
  </si>
  <si>
    <t>ROCKY9-103</t>
  </si>
  <si>
    <t>Set nftables default deny firewall policy</t>
  </si>
  <si>
    <t>Base chain policy is the default verdict that will be applied to packets reaching the end of the chain.</t>
  </si>
  <si>
    <t>If NFTables utility is in use on your system:
Run the following commands and verify that base chains contain a policy of DROP. 
# systemctl --quiet is-enabled nftables.service &amp;&amp; nft list ruleset | grep 'hook input' | grep -v 'policy drop'
Nothing should be returned
# systemctl --quiet is-enabled nftables.service &amp;&amp; nft list ruleset | grep 'hook forward' | grep -v 'policy drop'
Nothing should be returned</t>
  </si>
  <si>
    <t>The nftables default deny firewall policy is set.</t>
  </si>
  <si>
    <t>The nftables default deny firewall policy is not set.</t>
  </si>
  <si>
    <t>3.4.2.7</t>
  </si>
  <si>
    <t>There are two policies: accept (Default) and drop. If the policy is set to `accept`, the firewall will accept any packet that is not configured to be denied and the packet will continue traversing the network stack.
It is easier to explicitly permit acceptable usage than to deny unacceptable usage.
**Note:** Changing firewall settings while connected over the network can result in being locked out of the system.</t>
  </si>
  <si>
    <t>If NFTables utility is in use on your system:
Run the following command for the base chains with the input, forward, and output hooks to implement a default DROP policy:
# nft chain 
&lt;chain name&gt; { policy drop \; }
Example:
# nft chain inet filter input { policy drop \; }
# nft chain inet filter forward { policy drop \; }</t>
  </si>
  <si>
    <t>Set nftables default deny firewall policy. One method to achieve the recommended state is to execute the following command(s):
If NFTables utility is in use on your system:
Run the following command for the base chains with the input, forward, and output hooks to implement a default DROP policy:
# nft chain 
&lt;chain name&gt; { policy drop \; }
Example:
# nft chain inet filter input { policy drop \; }
# nft chain inet filter forward { policy drop \; }</t>
  </si>
  <si>
    <t>To close this finding, please provide a screenshot showing nftables default deny firewall policy is set with the agency's CAP.</t>
  </si>
  <si>
    <t>ROCKY9-104</t>
  </si>
  <si>
    <t>Audit Review, Analysis and Reporting</t>
  </si>
  <si>
    <t>Configure logrotate</t>
  </si>
  <si>
    <t>The system includes the capability of rotating log files regularly to avoid filling up the system with logs or making the logs unmanageably large. The file /etc/logrotate.d/syslog is the configuration file used to rotate log files created by syslog or Rsyslog.</t>
  </si>
  <si>
    <t>Review /etc/logrotate.conf and /etc/logrotate.d/* and verify logs are rotated according to site policy.</t>
  </si>
  <si>
    <t>Logrotate is configured.</t>
  </si>
  <si>
    <t>Logrotate is not configured.</t>
  </si>
  <si>
    <t>HAU10: Audit logs are not properly protected</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</si>
  <si>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</si>
  <si>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</si>
  <si>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</si>
  <si>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</si>
  <si>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One method to achieve the recommended state is to execute the following command(s):
Edit /etc/logrotate.conf and /etc/logrotate.d/* to ensure logs are rotated according to site policy.</t>
  </si>
  <si>
    <t>ROCKY9-105</t>
  </si>
  <si>
    <t>Configure permissions on all logfiles</t>
  </si>
  <si>
    <t>Log files contain information from many services on the local system, or in the event of a centralized log server, others system’s logs as well. In general log files are found in /var/log/, although application can be configured to store logs elsewhere. Should your application store its logs in another location, ensure to run the same test on that location.</t>
  </si>
  <si>
    <t>Run the following script to verify that files in /var/log/ have appropriate permissions and ownership:
#!/usr/bin/env bash
{
echo -e "\n- Start check - logfiles have appropriate permissions and ownership"
output=""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if ! grep -Pq -- '^\h*[0,2,4,6][0,2,4,6][0,4]\h*$' &lt;&lt;&lt; "$fmode"; then
output="$output\n- File: \"$fname\" mode: \"$fmode\"\n"
fi
if ! grep -Pq -- '^\h*root\h+(utmp|root)\h*$' &lt;&lt;&lt; "$fugname"; then
output="$output\n- File: \"$fname\" ownership: \"$fugname\"\n"
fi
;;
secure | auth.log | syslog | messages)
if ! grep -Pq -- '^\h*[0,2,4,6][0,4]0\h*$' &lt;&lt;&lt; "$fmode"; then
output="$output\n- File: \"$fname\" mode: \"$fmode\"\n"
fi
if ! grep -Pq -- '^\h*(syslog|root)\h+(adm|root)\h*$' &lt;&lt;&lt; "$fugname"; then
output="$output\n- File: \"$fname\" ownership: \"$fugname\"\n"
fi
;;
SSSD | sssd)
if ! grep -Pq -- '^\h*[0,2,4,6][0,2,4,6]0\h*$' &lt;&lt;&lt; "$fmode"; then
output="$output\n- File: \"$fname\" mode: \"$fmode\"\n"
fi
if ! grep -Piq -- '^\h*(SSSD|root)\h+(SSSD|root)\h*$' &lt;&lt;&lt; "$fugname"; then
output="$output\n- File: \"$fname\" ownership: \"$fugname\"\n"
fi
;;
gdm | gdm3)
if ! grep -Pq -- '^\h*[0,2,4,6][0,2,4,6]0\h*$' &lt;&lt;&lt; "$fmode"; then
output="$output\n- File: \"$fname\" mode: \"$fmode\"\n"
fi
if ! grep -Pq -- '^\h*(root)\h+(gdm3?|root)\h*$' &lt;&lt;&lt; "$fugname"; then
output="$output\n- File: \"$fname\" ownership: \"$fugname\"\n"
fi 
;;
*.journal | *.journal~)
if ! grep -Pq -- '^\h*[0,2,4,6][0,4]0\h*$' &lt;&lt;&lt; "$fmode"; then
output="$output\n- File: \"$fname\" mode: \"$fmode\"\n"
fi
if ! grep -Pq -- '^\h*(root)\h+(systemd-journal|root)\h*$' &lt;&lt;&lt; "$fugname"; then
output="$output\n- File: \"$fname\" ownership: \"$fugname\"\n"
fi
;;
*)
if ! grep -Pq -- '^\h*[0,2,4,6][0,4]0\h*$' &lt;&lt;&lt; "$fmode"; then
output="$output\n- File: \"$fname\" mode: \"$fmode\"\n"
fi
if [ "$fuid" -ge "$UID_MIN" ] || ! grep -Pq -- '(adm|root|'"$(id -gn "$funame")"')' &lt;&lt;&lt; "$fugroup"; then
if [ -n "$(awk -v grp="$fugroup" -F: '$1==grp {print $4}' /etc/group)" ] || ! grep -Pq '(syslog|root)' &lt;&lt;&lt; "$funame"; then
output="$output\n- File: \"$fname\" ownership: \"$fugname\"\n"
fi
fi
;;
esac 
done
# If all files passed, then we pass
if [ -z "$output" ]; then
echo -e "\n- Audit Results:\n ** Pass **\n- All files in \"/var/log/\" have appropriate permissions and ownership\n"
else
# print the reason why we are failing
echo -e "\n- Audit Results:\n ** Fail **\n$output"
fi
echo -e "- End check - logfiles have appropriate permissions and ownership\n"
)
}</t>
  </si>
  <si>
    <t>Permissions on all logfiles is configured.</t>
  </si>
  <si>
    <t>Permissions on all logfiles is not configured.</t>
  </si>
  <si>
    <t>4.2</t>
  </si>
  <si>
    <t>4.2.3</t>
  </si>
  <si>
    <t>It is important that log files have the correct permissions to ensure that sensitive data is protected and that only the appropriate users / groups have access to them.</t>
  </si>
  <si>
    <t>ROCKY9-106</t>
  </si>
  <si>
    <t>Install rsyslog</t>
  </si>
  <si>
    <t>The Rsyslog software is recommended in environments where journald does not meet operation requirements.</t>
  </si>
  <si>
    <t>Verify rsyslog is installed. 
Run the following command:
# rpm -q rsyslog
Verify the output matches:
rsyslog-&lt;version&gt;</t>
  </si>
  <si>
    <t>Rsyslog is installed.</t>
  </si>
  <si>
    <t>Rsyslog is not installed.</t>
  </si>
  <si>
    <t>4.2.1</t>
  </si>
  <si>
    <t>4.2.1.1</t>
  </si>
  <si>
    <t>The security enhancements of `rsyslog` such as connection-oriented (i.e. TCP) transmission of logs, the option to log to database formats, and the encryption of log data en route to a central logging server) justify installing and configuring the package.</t>
  </si>
  <si>
    <t>Run the following command to install rsyslog:
# dnf install rsyslog</t>
  </si>
  <si>
    <t>Install rsyslog. One method to achieve the recommended state is to execute the following command(s):
# dnf install rsyslog</t>
  </si>
  <si>
    <t>ROCKY9-107</t>
  </si>
  <si>
    <t>Enable rsyslog service</t>
  </si>
  <si>
    <t>Once the Rsyslog package is installed, ensure that the service is enabled.</t>
  </si>
  <si>
    <t>Run the following command to verify rsyslog is enabled:
# systemctl is-enabled rsyslog
Verify the output matches:
enabled</t>
  </si>
  <si>
    <t>Rsyslog Service is enabled and running.</t>
  </si>
  <si>
    <t>Rsyslog Service is not enabled.</t>
  </si>
  <si>
    <t>HAU2</t>
  </si>
  <si>
    <t>HAU2: No auditing is being performed on the system</t>
  </si>
  <si>
    <t>4.2.1.2</t>
  </si>
  <si>
    <t>If the `rsyslog` service is not enabled to start on boot, the system will not capture logging events.</t>
  </si>
  <si>
    <t>Run the following command to enable rsyslog:
# systemctl --now enable rsyslog</t>
  </si>
  <si>
    <t>Enable rsyslog service. One method to achieve the recommended state is to execute the following command(s):
# systemctl --now enable rsyslog</t>
  </si>
  <si>
    <t>To close this finding, please provide a screenshot showing rsyslog Service is enabled and running with the agency's CAP.</t>
  </si>
  <si>
    <t>ROCKY9-108</t>
  </si>
  <si>
    <t xml:space="preserve">Audit Generation </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</si>
  <si>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</si>
  <si>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</si>
  <si>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IFRSyslog is the preferred method for capturing logs
Review /etc/systemd/journald.conf and verify that logs are forwarded to rsyslog.
# grep ^\s*ForwardToSyslog /etc/systemd/journald.conf
Verify the output matches:
ForwardToSyslog=yes</t>
  </si>
  <si>
    <t>Journald is configured to send logs to rsyslog.</t>
  </si>
  <si>
    <t>Journald is not configured to send logs to rsyslog.</t>
  </si>
  <si>
    <t>4.2.1.3</t>
  </si>
  <si>
    <t>IF RSyslog is the preferred method for capturing logs, all logs of the system should be sent to it for further processing.
Note: This recommendation only applies if rsyslog is the chosen method for client side logging. Do not apply this recommendation if journald is used.</t>
  </si>
  <si>
    <t>Edit the /etc/systemd/journald.conf file and add the following line:
ForwardToSyslog=yes
Restart the service:
# systemctl restart rsyslog</t>
  </si>
  <si>
    <t>Configure journald to send logs to rsyslog. One method to achieve the recommended state is to execute the following command(s):
Edit the /etc/systemd/journald.conf file and add the following line:
ForwardToSyslog=yes
Restart the service:
# systemctl restart rsyslog</t>
  </si>
  <si>
    <t>ROCKY9-109</t>
  </si>
  <si>
    <t>Configure rsyslog default file permissions</t>
  </si>
  <si>
    <t>Rsyslog will create logfiles that do not already exist on the system. This setting controls what permissions will be applied to these newly created files.</t>
  </si>
  <si>
    <t>Run the following command: 
# grep -Ps '^\h*\$FileCreateMode\h+0[0,2,4,6][0,2,4]0\b' /etc/rsyslog.conf /etc/rsyslog.d/*.conf
Verify the output is includes 0640 or more restrictive:
$FileCreateMode 0640</t>
  </si>
  <si>
    <t>Rsyslog default file permissions are configured.</t>
  </si>
  <si>
    <t>Rsyslog default file permissions are not configured.</t>
  </si>
  <si>
    <t>HAU13</t>
  </si>
  <si>
    <t>HAU13: Audit records are not archived during VM rollback</t>
  </si>
  <si>
    <t>4.2.1.4</t>
  </si>
  <si>
    <t>It is important to ensure that log files have the correct permissions to ensure that sensitive data is archived and protected.</t>
  </si>
  <si>
    <t>Edit either /etc/rsyslog.conf or a dedicated .conf file in /etc/rsyslog.d/ and set $FileCreateMode to 0640 or more restrictive:
$FileCreateMode 0640
Restart the service:
# systemctl restart rsyslog</t>
  </si>
  <si>
    <t>Configure rsyslog default file permissions. One method to achieve the recommended state is to execute the following command(s):
Edit either /etc/rsyslog.conf or a dedicated .conf file in /etc/rsyslog.d/ and set $FileCreateMode to 0640 or more restrictive:
$FileCreateMode 0640
Restart the service:
# systemctl restart rsyslog</t>
  </si>
  <si>
    <t>ROCKY9-110</t>
  </si>
  <si>
    <t>Configure logging</t>
  </si>
  <si>
    <t>The /etc/rsyslog.conf and /etc/rsyslog.d/*.conf files specify rules for logging and which files are to be used to log certain classes of messages.</t>
  </si>
  <si>
    <t>Review the contents of /etc/rsyslog.conf and /etc/rsyslog.d/*.conf files to ensure appropriate logging is set. In addition, run the following command and verify that the log files are logging information as expected:
# ls -l /var/log/</t>
  </si>
  <si>
    <t>Logging is configured.</t>
  </si>
  <si>
    <t>Logging is not configured.</t>
  </si>
  <si>
    <t>HAU17</t>
  </si>
  <si>
    <t>HAU17: Audit logs do not capture sufficient auditable events</t>
  </si>
  <si>
    <t>4.2.1.5</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</si>
  <si>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</si>
  <si>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</si>
  <si>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logging. One method to achieve the recommended state is to execute the following command(s):
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</si>
  <si>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ROCKY9-111</t>
  </si>
  <si>
    <t>Configure rsyslog to send logs to a remote log host</t>
  </si>
  <si>
    <t>Rsyslog supports the ability to send log events it gathers to a remote log host or to receive messages from remote hosts, thus enabling centralized log management.</t>
  </si>
  <si>
    <t xml:space="preserve">Review the /etc/rsyslog.conf and /etc/rsyslog.d/*.conf files and verify that logs are sent to a central host (where loghost.example.com is the name of your central log host):
Old format
# grep "^*.*[^I][^I]*@" /etc/rsyslog.conf /etc/rsyslog.d/*.conf
Output should include @@&lt;FQDN or IP of remote loghost&gt;, for example
*.* @@loghost.example.com
New format
# grep -E '^\s*([^#]+\s+)?action\(([^#]+\s+)?\btarget=\"?[^#"]+\"?\b' /etc/rsyslog.conf /etc/rsyslog.d/*.conf
Output should include target=&lt;FQDN or IP of remote loghost&gt;, for example:
action(type="omfwd" target="loghost.example.com" port="514" protocol="tcp"
</t>
  </si>
  <si>
    <t>Rsyslog is configured to send logs to a remote log host.</t>
  </si>
  <si>
    <t>Rsyslog is not configured to send logs to a remote log host.</t>
  </si>
  <si>
    <t>HAU8</t>
  </si>
  <si>
    <t>HAU8: Logs are not maintained on a centralized log server</t>
  </si>
  <si>
    <t>4.2.1.6</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</si>
  <si>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</si>
  <si>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</si>
  <si>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</si>
  <si>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ROCKY9-112</t>
  </si>
  <si>
    <t>Ensure rsyslog is not configured to receive logs from a remote client</t>
  </si>
  <si>
    <t>Rsyslog supports the ability to receive messages from remote hosts, thus acting as a log server. Clients should not receive data from other hosts.</t>
  </si>
  <si>
    <t>Review the /etc/rsyslog.conf and /etc/rsyslog.d/*.conf files and verify that the system is not configured to accept incoming logs.
New format
# grep -Ps -- '^\h*module\(load="imtcp"\)' /etc/rsyslog.conf /etc/rsyslog.d/*.conf
# grep -Ps -- '^\h*input\(type="imtcp" port="514"\)' /etc/rsyslog.conf /etc/rsyslog.d/*.conf
No output expected.
OR
Old format
# grep -s '$ModLoad imtcp' /etc/rsyslog.conf /etc/rsyslog.d/*.conf
# grep -s '$InputTCPServerRun' /etc/rsyslog.conf /etc/rsyslog.d/*.conf
No output expected.</t>
  </si>
  <si>
    <t>The system is not configured to accept incoming logs.</t>
  </si>
  <si>
    <t>The system is configured to accept incoming logs.</t>
  </si>
  <si>
    <t>4.2.1.7</t>
  </si>
  <si>
    <t>If a client is configured to also receive data, thus turning it into a server, the client system is acting outside its operational boundary.</t>
  </si>
  <si>
    <t>Should there be any active log server configuration found in the auditing section, modify those files and remove the specific lines highlighted by the audit. Ensure none of the following entries are present in any of /etc/rsyslog.conf or /etc/rsyslog.d/*.conf.
New format
module(load="imtcp")
input(type="imtcp" port="514")
OR
Old format
$ModLoad imtcp
$InputTCPServerRun
Restart the service:
# systemctl restart rsyslog</t>
  </si>
  <si>
    <t>Ensure rsyslog is not configured to receive logs from a remote client. One method to achieve the recommended state is to execute the following command(s):
Should there be any active log server configuration found in the auditing section, modify those files and remove the specific lines highlighted by the audit. Ensure none of the following entries are present in any of /etc/rsyslog.conf or /etc/rsyslog.d/*.conf.
New format
module(load="imtcp")
input(type="imtcp" port="514")
OR
Old format
$ModLoad imtcp
$InputTCPServerRun
Restart the service:
# systemctl restart rsyslog</t>
  </si>
  <si>
    <t>To close this finding, please provide a screenshot showing system is not configured to accept incoming logs with the agency's CAP.</t>
  </si>
  <si>
    <t>ROCKY9-113</t>
  </si>
  <si>
    <t>Enable journald service</t>
  </si>
  <si>
    <t>Ensure that the systemd-journald service is enabled to allow capturing of logging events.</t>
  </si>
  <si>
    <t>Run the following command to verify systemd-journald is enabled:
# systemctl is-enabled systemd-journald.service
Verify the output matches:
static</t>
  </si>
  <si>
    <t>Journald service is enabled.</t>
  </si>
  <si>
    <t>Journald service is not enabled.</t>
  </si>
  <si>
    <t>4.2.2</t>
  </si>
  <si>
    <t>4.2.2.2</t>
  </si>
  <si>
    <t>If the systemd-journald service is not enabled to start on boot, the system will not capture logging events.</t>
  </si>
  <si>
    <t>By default the systemd-journald service does not have an [Install] section and thus cannot be enabled / disabled. It is meant to be referenced as Requires or Wants by other unit files. As such, if the status of systemd-journald is not static, investigate why.</t>
  </si>
  <si>
    <t>Enable journald service. One method to achieve the recommended state is to execute the following: 
By default the systemd-journald service does not have an [Install] section and thus cannot be enabled / disabled. It is meant to be referenced as Requires or Wants by other unit files. As such, if the status of systemd-journald is not static, investigate why.</t>
  </si>
  <si>
    <t>To close this finding, please provide a screenshot showing journald service is enabled with the agency's CAP.</t>
  </si>
  <si>
    <t>ROCKY9-114</t>
  </si>
  <si>
    <t>AU-4</t>
  </si>
  <si>
    <t>Audit Storage Capacity</t>
  </si>
  <si>
    <t>Configure journald to compress large log files</t>
  </si>
  <si>
    <t>The journald system includes the capability of compressing overly large files to avoid filling up the system with logs or making the logs unmanageably large.</t>
  </si>
  <si>
    <t>Review /etc/systemd/journald.conf and verify that large files will be compressed:
# grep ^\s*Compress /etc/systemd/journald.conf
Verify the output matches:
Compress=yes</t>
  </si>
  <si>
    <t>Journald is configured to compress large log files.</t>
  </si>
  <si>
    <t>Journald is not configured to compress large log files.</t>
  </si>
  <si>
    <t>4.2.2.3</t>
  </si>
  <si>
    <t>Uncompressed large files may unexpectedly fill a filesystem leading to resource unavailability. Compressing logs prior to write can prevent sudden, unexpected filesystem impacts.</t>
  </si>
  <si>
    <t>Edit the /etc/systemd/journald.conf file and add the following line:
Compress=yes
Restart the service:
# systemctl restart systemd-journald.service</t>
  </si>
  <si>
    <t>Configure journald to compress large log files. One method to achieve the recommended state is to execute the following command(s):
Edit the /etc/systemd/journald.conf file and add the following line:
Compress=yes
Restart the service:
# systemctl restart systemd-journald.service</t>
  </si>
  <si>
    <t>ROCKY9-115</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</si>
  <si>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</si>
  <si>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 due to a reboot.</t>
  </si>
  <si>
    <t>Review /etc/systemd/journald.conf and verify that logs are persisted to disk:
# grep ^\s*Storage /etc/systemd/journald.conf
Verify the output matches:
Storage=persistent</t>
  </si>
  <si>
    <t>Journald is configured to write logfiles to persistent disk.</t>
  </si>
  <si>
    <t>Journald is not configured to write logfiles to persistent disk.</t>
  </si>
  <si>
    <t>4.2.2.4</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</si>
  <si>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</si>
  <si>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
Restart the service:
# systemctl restart systemd-journald.service</t>
  </si>
  <si>
    <t>Configure journald to write logfiles to persistent disk. One method to achieve the recommended state is to execute the following command(s):
Edit the /etc/systemd/journald.conf file and add the following line:
Storage=persistent
Restart the service:
# systemctl restart systemd-journald.service</t>
  </si>
  <si>
    <t>ROCKY9-116</t>
  </si>
  <si>
    <t>Ensure journald is not configured to send logs to rsyslog</t>
  </si>
  <si>
    <t>Data from journald should be kept in the confines of the service and not forwarded on to other services.</t>
  </si>
  <si>
    <t>IF journald is the method for capturing logs
Review /etc/systemd/journald.conf and verify that logs are not forwarded to rsyslog.
# grep ^\s*ForwardToSyslog /etc/systemd/journald.conf
Verify that there is no output.</t>
  </si>
  <si>
    <t>Journald has not been configured to send logs to rsyslog.</t>
  </si>
  <si>
    <t>Journald has been configured to send logs to rsyslog.</t>
  </si>
  <si>
    <t>4.2.2.5</t>
  </si>
  <si>
    <t>**IF** journald is the method for capturing logs, all logs of the system should be handled by journald and not forwarded to other logging mechanisms.
**Note:** This recommendation only applies if journald is the chosen method for client side logging. Do not apply this recommendation if rsyslog is used.</t>
  </si>
  <si>
    <t>Edit the /etc/systemd/journald.conf file and ensure that ForwardToSyslog=yes is removed.
Restart the service:
# systemctl restart systemd-journald.service</t>
  </si>
  <si>
    <t>Ensure journald is not configured to send logs to rsyslog. One method to achieve the recommended state is to execute the following command(s):
Edit the /etc/systemd/journald.conf file and ensure that ForwardToSyslog=yes is removed.
Restart the service:
# systemctl restart systemd-journald.service</t>
  </si>
  <si>
    <t>ROCKY9-117</t>
  </si>
  <si>
    <t>Configure journald log rotation per site policy</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</si>
  <si>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</si>
  <si>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Review /etc/systemd/journald.conf and verify logs are rotated according to site policy. The specific parameters for log rotation are:
SystemMaxUse=
SystemKeepFree=
RuntimeMaxUse=
RuntimeKeepFree=
MaxFileSec=</t>
  </si>
  <si>
    <t>Journald log rotation is configured per site policy.</t>
  </si>
  <si>
    <t>Journald log rotation is not configured per site policy.</t>
  </si>
  <si>
    <t>4.2.2.6</t>
  </si>
  <si>
    <t>Review /etc/systemd/journald.conf and verify logs are rotated according to site policy. The settings should be carefully understood as there are specific edge cases and prioritization of parameters.
The specific parameters for log rotation are:
SystemMaxUse=
SystemKeepFree=
RuntimeMaxUse=
RuntimeKeepFree=
MaxFileSec=</t>
  </si>
  <si>
    <t>Configure journald log rotation per site policy. One method to achieve the recommended state is to execute the following command(s):
Review /etc/systemd/journald.conf and verify logs are rotated according to site policy. The settings should be carefully understood as there are specific edge cases and prioritization of parameters.
The specific parameters for log rotation are:
SystemMaxUse=
SystemKeepFree=
RuntimeMaxUse=
RuntimeKeepFree=
MaxFileSec=</t>
  </si>
  <si>
    <t>ROCKY9-118</t>
  </si>
  <si>
    <t>Configure journald default file permissions</t>
  </si>
  <si>
    <t>Journald will create logfiles that do not already exist on the system. This setting controls what permissions will be applied to these newly created files.</t>
  </si>
  <si>
    <t>Journald default file permissions are configured.</t>
  </si>
  <si>
    <t>Journald default file permissions are not configured.</t>
  </si>
  <si>
    <t>4.2.2.7</t>
  </si>
  <si>
    <t>If the default configuration is not appropriate for the site specific requirements, copy /usr/lib/tmpfiles.d/systemd.conf to /etc/tmpfiles.d/systemd.conf and modify as required. Requirements is either 0640 or site policy if that is less restrictive.</t>
  </si>
  <si>
    <t>Configure journald default file permissions. One method to achieve the recommended state is to execute the following: 
If the default configuration is not appropriate for the site-specific requirements, copy /usr/lib/tmpfiles.d/systemd.conf to /etc/tmpfiles.d/systemd.conf and modify as required. Requirements is either 0640 or site policy if that is less restrictive.</t>
  </si>
  <si>
    <t>ROCKY9-119</t>
  </si>
  <si>
    <t>Install systemd-journal-remote</t>
  </si>
  <si>
    <t>Journald (via systemd-journal-remote) supports the ability to send log events it gathers to a remote log host or to receive messages from remote hosts, thus enabling centralized log management.</t>
  </si>
  <si>
    <t>Verify systemd-journal-remote is installed.
Run the following command:
# rpm -q systemd-journal-remote
Verify the output matches:
systemd-journal-remote-&lt;version&gt;</t>
  </si>
  <si>
    <t>The systemd-journal-remote are installed.</t>
  </si>
  <si>
    <t>The systemd-journal-remote are not installed.</t>
  </si>
  <si>
    <t>4.2.2.1</t>
  </si>
  <si>
    <t>4.2.2.1.1</t>
  </si>
  <si>
    <t>Run the following command to install systemd-journal-remote:
# dnf install systemd-journal-remote</t>
  </si>
  <si>
    <t>Install systemd-journal-remote. One method to achieve the recommended state is to execute the following command(s):
# dnf install systemd-journal-remote</t>
  </si>
  <si>
    <t>ROCKY9-120</t>
  </si>
  <si>
    <t>Configure systemd-journal-remote</t>
  </si>
  <si>
    <t>Verify systemd-journal-remote is configured.
Run the following command:
# grep -P "^ *URL=|^ *ServerKeyFile=|^ *ServerCertificateFile=|^ *TrustedCertificateFile=" /etc/systemd/journal-upload.conf
Verify the output matches per your environments certificate locations and the URL of the log server. Example:
URL=192.168.50.42
ServerKeyFile=/etc/ssl/private/journal-upload.pem
ServerCertificateFile=/etc/ssl/certs/journal-upload.pem
TrustedCertificateFile=/etc/ssl/ca/trusted.pem</t>
  </si>
  <si>
    <t>The systemd-journal-remote is configured.</t>
  </si>
  <si>
    <t>The systemd-journal-remote has not been configured.</t>
  </si>
  <si>
    <t>4.2.2.1.2</t>
  </si>
  <si>
    <t>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t>
  </si>
  <si>
    <t>Configure systemd-journal-remote. One method to achieve the recommended state is to execute the following command(s):
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t>
  </si>
  <si>
    <t>ROCKY9-121</t>
  </si>
  <si>
    <t>Enable systemd-journal-remote</t>
  </si>
  <si>
    <t>Verify systemd-journal-remote is enabled.
Run the following command:
# systemctl is-enabled systemd-journal-upload.service
enabled</t>
  </si>
  <si>
    <t>The systemd-journal-remote is enabled.</t>
  </si>
  <si>
    <t>The systemd-journal-remote has not  been enabled.</t>
  </si>
  <si>
    <t>4.2.2.1.3</t>
  </si>
  <si>
    <t>Run the following command to enable systemd-journal-remote:
# systemctl --now enable systemd-journal-upload.service</t>
  </si>
  <si>
    <t>Enable systemd-journal-remote. One method to achieve the recommended state is to execute the following command(s):
# systemctl --now enable systemd-journal-upload.service</t>
  </si>
  <si>
    <t>ROCKY9-122</t>
  </si>
  <si>
    <t>Ensure journald is not configured to receive logs from a remote client</t>
  </si>
  <si>
    <t>Journald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 Socket and systemd-journal-remote. Service.</t>
  </si>
  <si>
    <t>Run the following command to verify systemd-journal-remote.socket is not enabled:
# systemctl is-enabled systemd-journal-remote.socket
Verify the output matches:
masked</t>
  </si>
  <si>
    <t>Journald has not been configured to receive logs from a remote client.</t>
  </si>
  <si>
    <t>Journald has been configured to receive logs from a remote client.</t>
  </si>
  <si>
    <t>4.2.2.1.4</t>
  </si>
  <si>
    <t>If a client is configured to also receive data, thus turning it into a server, the client system is acting outside it's operational boundary.</t>
  </si>
  <si>
    <t>Run the following command to disable systemd-journal-remote.socket:
# systemctl --now mask systemd-journal-remote.socket</t>
  </si>
  <si>
    <t>Ensure journald is not configured to receive logs from a remote client. One method to achieve the recommended state is to execute the following command(s):
One method to achieve the recommended state is to execute the following command(s):</t>
  </si>
  <si>
    <t>ROCKY9-123</t>
  </si>
  <si>
    <t>Enable cron daemon</t>
  </si>
  <si>
    <t>The cron daemon is used to execute batch jobs on the system.</t>
  </si>
  <si>
    <t>Run the following command to verify cron is enabled:
# systemctl is-enabled crond
enabled
Verify result is "enabled".</t>
  </si>
  <si>
    <t>Cron daemon is enabled.</t>
  </si>
  <si>
    <t>Cron daemon is not enabled.</t>
  </si>
  <si>
    <t>5.1</t>
  </si>
  <si>
    <t>5.1.1</t>
  </si>
  <si>
    <t>While there may not be user jobs that need to be run on the system, the system does have maintenance jobs that may include security monitoring that have to run, and `cron` is used to execute them.</t>
  </si>
  <si>
    <t>Run the following command to enable cron:
# systemctl --now enable crond</t>
  </si>
  <si>
    <t>Enable cron daemon. One method to achieve the recommended state is to execute the following command(s):
# systemctl --now enable crond</t>
  </si>
  <si>
    <t>ROCKY9-124</t>
  </si>
  <si>
    <t>Configure permissions on /etc/crontab</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</si>
  <si>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</si>
  <si>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 stat /etc/crontab
Access: (0600/-rw-------) Uid: ( 0/ root) Gid: ( 0/ root)</t>
  </si>
  <si>
    <t>Permissions on /etc/crontab have been configured.</t>
  </si>
  <si>
    <t>Permissions on /etc/crontab have not been configured.</t>
  </si>
  <si>
    <t>5.1.2</t>
  </si>
  <si>
    <t>This file contains information on what system jobs are run by cron. Write access to this file could provide unprivileged users with the ability to elevate their privileges. Read access to this file could provide users with the ability to gain insight on system jobs that run on the system and could provide them a way to gain unauthorized privileged access.</t>
  </si>
  <si>
    <t>Run the following commands to set ownership and permissions on /etc/crontab :
# chown root:root /etc/crontab
# chmod og-rwx /etc/crontab</t>
  </si>
  <si>
    <t>Configure permissions on /etc/crontab. One method to achieve the recommended state is to execute the following command(s):
# chown root:root /etc/crontab
# chmod og-rwx /etc/crontab</t>
  </si>
  <si>
    <t>ROCKY9-125</t>
  </si>
  <si>
    <t>Configure permissions on /etc/cron.hourly</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</si>
  <si>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</si>
  <si>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/etc/cron.hourly
Access: (0700/drwx------) Uid: ( 0/ root) Gid: ( 0/ root)</t>
  </si>
  <si>
    <t>Permissions on /etc/cron.hourly have been configured.</t>
  </si>
  <si>
    <t>Permissions on /etc/cron.hourly have not been configured.</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</si>
  <si>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</si>
  <si>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</si>
  <si>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/etc/cron.hourly :
# chown root:root /etc/cron.hourly
# chmod og-rwx /etc/cron.hourly</t>
  </si>
  <si>
    <t>Configure permissions on /etc/cron.hourly. One method to achieve the recommended state is to execute the following command(s):
# chown root:root /etc/cron.hourly
# chmod og-rwx /etc/cron.hourly</t>
  </si>
  <si>
    <t>ROCKY9-126</t>
  </si>
  <si>
    <t>Configure permissions on /etc/cron.daily</t>
  </si>
  <si>
    <t>The /etc/cron.daily directory contains system cron jobs that need to run daily.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</si>
  <si>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/etc/cron.daily
Access: (0700/drwx------) Uid: ( 0/ root) Gid: ( 0/ root)</t>
  </si>
  <si>
    <t>Permissions on /etc/cron.daily have been configured.</t>
  </si>
  <si>
    <t>Permissions on /etc/cron.daily have not been configured.</t>
  </si>
  <si>
    <t>5.1.4</t>
  </si>
  <si>
    <t>Run the following commands to set ownership and permissions on /etc/cron.daily :
# chown root:root /etc/cron.daily
# chmod og-rwx /etc/cron.daily</t>
  </si>
  <si>
    <t>Configure permissions on /etc/cron.daily. One method to achieve the recommended state is to execute the following command(s):
# chown root:root /etc/cron.daily
# chmod og-rwx /etc/cron.daily</t>
  </si>
  <si>
    <t>ROCKY9-127</t>
  </si>
  <si>
    <t>Configure permissions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</si>
  <si>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</si>
  <si>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/etc/cron.weekly
Access: (0700/drwx------) Uid: ( 0/ root) Gid: ( 0/ root)</t>
  </si>
  <si>
    <t>Permissions on /etc/cron.weekly have been configured.</t>
  </si>
  <si>
    <t>Permissions on /etc/cron.weekly have not been configured.</t>
  </si>
  <si>
    <t>5.1.5</t>
  </si>
  <si>
    <t>Run the following commands to set ownership and permissions on /etc/cron.weekly :
# chown root:root /etc/cron.weekly
# chmod og-rwx /etc/cron.weekly</t>
  </si>
  <si>
    <t>Configure permissions on  /etc/cron.weekly. One method to achieve the recommended state is to execute the following command(s):
# chown root:root /etc/cron.weekly
# chmod og-rwx /etc/cron.weekly</t>
  </si>
  <si>
    <t>ROCKY9-128</t>
  </si>
  <si>
    <t>Configure permissions on /etc/cron.monthly</t>
  </si>
  <si>
    <t>The /etc/cron.monthly directory contains system cron jobs that need to run monthly.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</si>
  <si>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/etc/cron.monthly
Access: (0700/drwx------) Uid: ( 0/ root) Gid: ( 0/ root)</t>
  </si>
  <si>
    <t>Permissions on /etc/cron.monthly are configured.</t>
  </si>
  <si>
    <t>Permissions on /etc/cron.monthly have not been configured.</t>
  </si>
  <si>
    <t>5.1.6</t>
  </si>
  <si>
    <t>Run the following commands to set ownership and permissions on /etc/cron.monthly :
# chown root:root /etc/cron.monthly
# chmod og-rwx /etc/cron.monthly</t>
  </si>
  <si>
    <t>Configure permissions on /etc/cron.monthly. One method to achieve the recommended state is to execute the following command(s):
# chown root:root /etc/cron.monthly
# chmod og-rwx /etc/cron.monthly</t>
  </si>
  <si>
    <t>ROCKY9-129</t>
  </si>
  <si>
    <t>Configure permissions on /etc/cron.d</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</si>
  <si>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</si>
  <si>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/etc/cron.d
Access: (0700/drwx------) Uid: ( 0/ root) Gid: ( 0/ root)</t>
  </si>
  <si>
    <t>Permissions on /etc/cron.d have been configured.</t>
  </si>
  <si>
    <t>Permissions on /etc/cron.d have not  been configured.</t>
  </si>
  <si>
    <t>5.1.7</t>
  </si>
  <si>
    <t>Run the following commands to set ownership and permissions on /etc/cron.d :
# chown root:root /etc/cron.d
# chmod og-rwx /etc/cron.d</t>
  </si>
  <si>
    <t>Configure permissions on /etc/cron.d. One method to achieve the recommended state is to execute the following command(s):
Run the following commands to set ownership and permissions on /etc/cron.d :
# chown root:root /etc/cron.d
# chmod og-rwx /etc/cron.d</t>
  </si>
  <si>
    <t>ROCKY9-130</t>
  </si>
  <si>
    <t>If cron is installed in the system, configure /etc/cron.allow to allow specific users to use these services. If /etc/cron.allow does not exist, then /etc/cron.deny is checked. Any user not specifically defined in those files is allowed to use cron. By removing the file, only users in /etc/cron.allow are allowed to use cron. 
_Note: Even though a given user is not listed in cron.allow, cron jobs can still be run as that user. The cron.allow file only controls administrative access to the crontab command for scheduling and modifying cron jobs._</t>
  </si>
  <si>
    <t>Run the following script:
#!/usr/bin/env bash
{
if rpm -q cronie &gt;/dev/null; then
[ -e /etc/cron.deny ] &amp;&amp; echo "Fail: cron.deny exists"
if [ ! -e /etc/cron.allow ]; then 
echo "Fail: cron.allow doesn't exist"
else
! stat -Lc "%a" /etc/cron.allow | grep -Eq "[0,2,4,6]00" &amp;&amp; echo "Fail: cron.allow mode too permissive"
! stat -Lc "%u:%g" /etc/cron.allow | grep -Eq "^0:0$" &amp;&amp; echo "Fail: cron.allow owner and/or group not root"
fi
if [ ! -e /etc/cron.deny ] &amp;&amp; [ -e /etc/cron.allow ] &amp;&amp; stat -Lc "%a" /etc/cron.allow | grep -Eq "[0,2,4,6]00" \
&amp;&amp; stat -Lc "%u:%g" /etc/cron.allow | grep -Eq "^0:0$"; then
echo "Pass"
fi
else
echo "Pass: cron is not installed on the system"
fi
}
Verify the output of the script includes Pass</t>
  </si>
  <si>
    <t>access to cron is restricted to authorized users.</t>
  </si>
  <si>
    <t>Access to cron is not restricted to authorized users.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</si>
  <si>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</si>
  <si>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</si>
  <si>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script to remove /etc/cron.deny, create /etc/cron.allow, and set the file mode on /etc/cron.allow:
#!/usr/bin/env bash
{
if rpm -q cronie &gt;/dev/null; then
[ -e /etc/cron.deny ] &amp;&amp; rm -f /etc/cron.deny
[ ! -e /etc/cron.allow ] &amp;&amp; touch /etc/cron.allow
chown root:root /etc/cron.allow
chmod u-x,go-rwx /etc/cron.allow
else
echo "cron is not installed on the system"
fi
}
OR Run the following command to remove cron:
# dnf remove cronie</t>
  </si>
  <si>
    <t>To close this finding, please provide a screenshot showing access to cron is restricted to authorized users with the agency's CAP.</t>
  </si>
  <si>
    <t>ROCKY9-131</t>
  </si>
  <si>
    <t>If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 
**Note:** Even though a given user is not listed in at.allow, at jobs can still be run as that user. The at.allow file only controls administrative access to the at command for scheduling and modifying at jobs.</t>
  </si>
  <si>
    <t>Run the following script:
#!/usr/bin/env bash
{
if rpm -q at &gt;/dev/null; then
[ -e /etc/at.deny ] &amp;&amp; echo "Fail: at.deny exists"
if [ ! -e /etc/at.allow ]; then 
echo "Fail: at.allow doesn't exist"
else
! stat -Lc "%a" /etc/at.allow | grep -Eq "[0,2,4,6]00" &amp;&amp; echo "Fail: at.allow mode too permissive"
! stat -Lc "%u:%g" /etc/at.allow | grep -Eq "^0:0$" &amp;&amp; echo "Fail: at.allow owner and/or group not root"
fi
if [ ! -e /etc/at.deny ] &amp;&amp; [ -e /etc/at.allow ] &amp;&amp; stat -Lc "%a" /etc/at.allow | grep -Eq "[0,2,4,6]00" \
&amp;&amp; stat -Lc "%u:%g" /etc/at.allow | grep -Eq "^0:0$"; then
echo "Pass"
fi
else
echo "Pass: at is not installed on the system"
fi
}
Verify the output of the script includes Pass</t>
  </si>
  <si>
    <t>Access to at is restricted to authorized users.</t>
  </si>
  <si>
    <t>Access to 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</si>
  <si>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</si>
  <si>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</si>
  <si>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script to remove /etc/at.deny, create /etc/at.allow, and set the file mode for /etc/at.allow:
#!/usr/bin/env bash
{
if rpm -q at &gt;/dev/null; then
[ -e /etc/at.deny ] &amp;&amp; rm -f /etc/at.deny
[ ! -e /etc/at.allow ] &amp;&amp; touch /etc/at.allow
chown root:root /etc/at.allow
chmod u-x,go-rwx /etc/at.allow
else
echo "at is not installed on the system" 
fi
}
OR Run the following command to remove at:
# dnf remove at</t>
  </si>
  <si>
    <t>To close this finding, please provide a screenshot showing access to at is restricted to authorized users with the agency's CAP.</t>
  </si>
  <si>
    <t>ROCKY9-132</t>
  </si>
  <si>
    <t>Configure permissions on /etc/ssh/sshd_config</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</si>
  <si>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</si>
  <si>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-Lc "%n %a %u/%U %g/%G" /etc/ssh/sshd_config
/etc/ssh/sshd_config 600 0/root 0/root</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</si>
  <si>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</si>
  <si>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</si>
  <si>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</si>
  <si>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</si>
  <si>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</si>
  <si>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Run the following commands to set ownership and permissions on /etc/ssh/sshd_config:
# chown root:root /etc/ssh/sshd_config
# chmod u-x,go-rwx /etc/ssh/sshd_config</t>
  </si>
  <si>
    <t>Configure permissions on /etc/ssh/sshd_config. One method to achieve the recommended state is to execute the following command(s):
Run the following commands to set ownership and permissions on /etc/ssh/sshd_config:
# chown root:root /etc/ssh/sshd_config
# chmod u-x,go-rwx /etc/ssh/sshd_config</t>
  </si>
  <si>
    <t>To close this finding, please provide a screenshot showing permissions on /etc/ssh/sshd_config is configured with the agency's CAP.</t>
  </si>
  <si>
    <t>ROCKY9-133</t>
  </si>
  <si>
    <t xml:space="preserve">Configure permissions on SSH private host key files </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</si>
  <si>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</si>
  <si>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script to verify SSH private host key files are mode 0600 or more restrictive, owned be the root user, and owned be the group root or group designated to own openSSH private keys:
#!/usr/bin/env bash
{
l_output="" l_output2=""
l_skgn="ssh_keys" # Group designated to own openSSH keys
l_skgid="$(awk -F: '($1 == "'"$l_skgn"'"){print $3}' /etc/group)"
[ -n "$l_skgid" ] &amp;&amp; l_cga="$l_skgn" || l_cga="root"
awk '{print}' &lt;&lt;&lt; "$(find -L /etc/ssh -xdev -type f -exec stat -Lc "%n %#a %U %G %g" {} +)" | (while read -r l_file l_mode l_owner l_group l_gid; do
if file "$l_file" | grep -Pq ':\h+OpenSSH\h+private\h+key\b'; then
[ "$l_gid" = "$l_skgid" ] &amp;&amp; l_pmask="0137" || l_pmask="0177"
l_maxperm="$( printf '%o' $(( 0777 &amp; ~$l_pmask )) )"
if [ $(( $l_mode &amp; $l_pmask )) -gt 0 ]; then
l_output2="$l_output2\n - File: \"$l_file\" is mode \"$l_mode\" should be mode: \"$l_maxperm\" or more restrictive"
else 
l_output="$l_output\n - File: \"$l_file\" is mode \"$l_mode\" should be mode: \"$l_maxperm\" or more restrictive"
fi
if [ "$l_owner" != "root" ]; then
l_output2="$l_output2\n - File: \"$l_file\" is owned by: \"$l_owner\" should be owned by \"root\""
else
l_output="$l_output\n - File: \"$l_file\" is owned by: \"$l_owner\" should be owned by \"root\""
fi
if [ "$l_group" != "root" ] &amp;&amp; [ "$l_gid" != "$l_skgid" ]; then
l_output2="$l_output2\n - File: \"$l_file\" is owned by group \"$l_group\" should belong to group \"$l_cga\""
else
l_output="$l_output\n - File: \"$l_file\" is owned by group \"$l_group\" should belong to group \"$l_cga\""
fi
fi
done
if [ -z "$l_output2" ]; then
echo -e "\n- Audit Result:\n *** PASS ***\n$l_output"
else
echo -e "\n- Audit Result:\n *** FAIL ***\n$l_output2\n\n - Correctly set:\n$l_output"
fi
)
}</t>
  </si>
  <si>
    <t>The permissions on SSH private host key files are configured.</t>
  </si>
  <si>
    <t>The permissions on SSH private host key files are not configured.</t>
  </si>
  <si>
    <t>5.2.2</t>
  </si>
  <si>
    <t>If an unauthorized user obtains the private SSH host key file, the host could be impersonated</t>
  </si>
  <si>
    <t>Run the following script to set mode, ownership, and group on the private SSH host key files:
#!/usr/bin/env bash
{
l_skgn="ssh_keys" # Group designated to own openSSH keys
l_skgid="$(awk -F: '($1 == "'"$l_skgn"'"){print $3}' /etc/group)"
[ -n "$l_skgid" ] &amp;&amp; l_cga="$l_skgn" || l_cga="root"
awk '{print}' &lt;&lt;&lt; "$(find -L /etc/ssh -xdev -type f -exec stat -L -c "%n %#a %U %G %g" {} +)" | (while read -r l_file l_mode l_owner l_group l_gid; do
if file "$l_file" | grep -Pq ':\h+OpenSSH\h+private\h+key\b'; then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fi
done
)
}</t>
  </si>
  <si>
    <t>Configure permissions on SSH private host key files. One method to achieve the recommended state is to execute the following command(s):
Run the following script to set mode, ownership, and group on the private SSH host key files:
#!/usr/bin/env bash
{
l_skgn="ssh_keys" # Group designated to own openSSH keys
l_skgid="$(awk -F: '($1 == "'"$l_skgn"'"){print $3}' /etc/group)"
[ -n "$l_skgid" ] &amp;&amp; l_cga="$l_skgn" || l_cga="root"
awk '{print}' &lt;&lt;&lt; "$(find -L /etc/ssh -xdev -type f -exec stat -L -c "%n %#a %U %G %g" {} +)" | (while read -r l_file l_mode l_owner l_group l_gid; do
if file "$l_file" | grep -Pq ':\h+OpenSSH\h+private\h+key\b'; then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fi
done
)
}</t>
  </si>
  <si>
    <t>To close this finding, please provide a screenshot showing permissions on SSH private host key files are configured with the agency's CAP.</t>
  </si>
  <si>
    <t>ROCKY9-134</t>
  </si>
  <si>
    <t>Configure permissions on SSH public host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</si>
  <si>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</si>
  <si>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Run the following script to verify SSH public host key files are mode 0644 or more restrictive, owned be the root user, and owned be the root group:
#!/usr/bin/env bash
{
l_output="" l_output2=""
l_pmask="0133" 
awk '{print}' &lt;&lt;&lt; "$(find -L /etc/ssh -xdev -type f -exec stat -Lc "%n %#a %U %G" {} +)" | (while read -r l_file l_mode l_owner l_group; do
if file "$l_file" | grep -Pq ':\h+OpenSSH\h+(\H+\h+)?public\h+key\b'; then
l_maxperm="$( printf '%o' $(( 0777 &amp; ~$l_pmask )) )"
if [ $(( $l_mode &amp; $l_pmask )) -gt 0 ]; then
l_output2="$l_output2\n - Public key file: \"$l_file\" is mode \"$l_mode\" should be mode: \"$l_maxperm\" or more restrictive"
else 
l_output="$l_output\n - Public key file: \"$l_file\" is mode \"$l_mode\" should be mode: \"$l_maxperm\" or more restrictive"
fi
if [ "$l_owner" != "root" ]; then
l_output2="$l_output2\n - Public key file: \"$l_file\" is owned by: \"$l_owner\" should be owned by \"root\""
else
l_output="$l_output\n - Public key file: \"$l_file\" is owned by: \"$l_owner\" should be owned by \"root\""
fi
if [ "$l_group" != "root" ]; then 
l_output2="$l_output2\n - Public key file: \"$l_file\" is owned by group \"$l_group\" should belong to group \"root\"\n"
else
l_output="$l_output\n - Public key file: \"$l_file\" is owned by group \"$l_group\" should belong to group \"root\"\n"
fi
fi
done
if [ -z "$l_output2" ]; then
echo -e "\n- Audit Result:\n *** PASS ***\n$l_output"
else
echo -e "\n- Audit Result:\n *** FAIL ***\n$l_output2\n\n - Correctly set:\n$l_output"
fi
)
}</t>
  </si>
  <si>
    <t>The permissions on SSH public host key files are configured.</t>
  </si>
  <si>
    <t>The permissions on SSH public host key files are not configured.</t>
  </si>
  <si>
    <t>5.2.3</t>
  </si>
  <si>
    <t>If a public host key file is modified by an unauthorized user, the SSH service may be compromised.</t>
  </si>
  <si>
    <t>Run the following script to set mode, ownership, and group on the public SSH host key files:
#!/usr/bin/env bash
{
l_pmask="0133"
l_maxperm="$( printf '%o' $(( 0777 &amp; ~$l_pmask )) )" 
awk '{print}' &lt;&lt;&lt; "$(find -L /etc/ssh -xdev -type f -exec stat -Lc "%n %#a %U %G" {} +)" | (while read -r l_file l_mode l_owner l_group; do
if file "$l_file" | grep -Pq ':\h+OpenSSH\h+(\H+\h+)?public\h+key\b'; then
echo -e " - Checking private key file: \"$l_file\""
if [ $(( $l_mode &amp; $l_pmask )) -gt 0 ]; then
echo -e " - File: \"$l_file\" is mode \"$l_mode\" changing to mode: \"$l_maxperm\""
chmod u-x,go-wx "$l_file"
fi
if [ "$l_owner" != "root" ]; then
echo -e " - File: \"$l_file\" is owned by: \"$l_owner\" changing owner to \"root\""
chown root "$l_file"
fi
if [ "$l_group" != "root" ]; then
echo -e " - File: \"$l_file\" is owned by group \"$l_group\" changing to group \"root\""
chgrp "root" "$l_file"
fi
fi
done
)
}</t>
  </si>
  <si>
    <t>Configure permissions on SSH public host key files. One method to achieve the recommended state is to execute the following command(s):
Run the following script to set mode, ownership, and group on the public SSH host key files:
#!/usr/bin/env bash
{
l_pmask="0133"
l_maxperm="$( printf '%o' $(( 0777 &amp; ~$l_pmask )) )" 
awk '{print}' &lt;&lt;&lt; "$(find -L /etc/ssh -xdev -type f -exec stat -Lc "%n %#a %U %G" {} +)" | (while read -r l_file l_mode l_owner l_group; do
if file "$l_file" | grep -Pq ':\h+OpenSSH\h+(\H+\h+)?public\h+key\b'; then
echo -e " - Checking private key file: \"$l_file\""
if [ $(( $l_mode &amp; $l_pmask )) -gt 0 ]; then
echo -e " - File: \"$l_file\" is mode \"$l_mode\" changing to mode: \"$l_maxperm\""
chmod u-x,go-wx "$l_file"
fi
if [ "$l_owner" != "root" ]; then
echo -e " - File: \"$l_file\" is owned by: \"$l_owner\" changing owner to \"root\""
chown root "$l_file"
fi
if [ "$l_group" != "root" ]; then
echo -e " - File: \"$l_file\" is owned by group \"$l_group\" changing to group \"root\""
chgrp "root" "$l_file"
fi
fi
done
)
}</t>
  </si>
  <si>
    <t>To close this finding, please provide a screenshot showing permissions on SSH public host key files are configured with the agency's CAP.</t>
  </si>
  <si>
    <t>ROCKY9-135</t>
  </si>
  <si>
    <t>Limit SSH access</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</si>
  <si>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</si>
  <si>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</si>
  <si>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Users and group can access is limited to system via SSH.</t>
  </si>
  <si>
    <t>Excessive Users and group have access to the system via SSH.</t>
  </si>
  <si>
    <t>5.2.4</t>
  </si>
  <si>
    <t>Restricting which users can remotely access the system via SSH will help ensure that only authorized users access the system.</t>
  </si>
  <si>
    <t>Edit the /etc/ssh/sshd_config file to set one or more of the parameters as follows:
AllowUsers &lt;userlist&gt;
OR
AllowGroups &lt;grouplist&gt;
OR
DenyUsers &lt;userlist&gt;
OR
DenyGroups &lt;grouplist&gt;</t>
  </si>
  <si>
    <t>Limit SSH access. One method to achieve the recommended state is to execute the following command(s):
Edit the /etc/ssh/sshd_config file to set one or more of the parameters as follows:
AllowUsers &lt;userlist&gt;
OR
AllowGroups &lt;grouplist&gt;
OR
DenyUsers &lt;userlist&gt;
OR
DenyGroups &lt;grouplist&gt;</t>
  </si>
  <si>
    <t>To close this finding, please provide a screenshot showing users and group can access is limited to system via SSH with the agency's CAP.</t>
  </si>
  <si>
    <t>ROCKY9-136</t>
  </si>
  <si>
    <t xml:space="preserve"> AU-12</t>
  </si>
  <si>
    <t>Set SSH LogLevel to INFO or VERBOSE</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</si>
  <si>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</si>
  <si>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</si>
  <si>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The SSH LogLevel is set to INFO or VERBOSE.</t>
  </si>
  <si>
    <t>The SSH LogLevel is not set to INFO or VERBOSE.</t>
  </si>
  <si>
    <t>HAU4</t>
  </si>
  <si>
    <t>HAU4: System does not audit failed attempts to gain access</t>
  </si>
  <si>
    <t>5.2.5</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</si>
  <si>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</si>
  <si>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</si>
  <si>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or VERBOSE. One method to achieve the recommended state is to execute the following command(s):
Edit the /etc/ssh/sshd_config file to set the parameter as follows:
LogLevel VERBOSE
OR
LogLevel INFO</t>
  </si>
  <si>
    <t>ROCKY9-137</t>
  </si>
  <si>
    <t xml:space="preserve">Enable SSH PAM </t>
  </si>
  <si>
    <t>UsePAM Enables the Pluggable Authentication Module interface. If set to “yes” this will enable PAM authentication using ChallengeResponseAuthentication and PasswordAuthentication in addition to PAM account and session module processing for all authentication types</t>
  </si>
  <si>
    <t>Run the following command and verify that output matches:
# sshd -T -C user=root -C host="$(hostname)" -C addr="$(grep $(hostname) /etc/hosts | awk '{print $1}')" | grep -i usepam
usepam yes
Run the following command and verify the output:
# grep -Ei '^\s*UsePAM\s+no' /etc/ssh/sshd_config
Nothing should be returned</t>
  </si>
  <si>
    <t>The SSH PAM is enabled.</t>
  </si>
  <si>
    <t>The SSH PAM is not enabled.</t>
  </si>
  <si>
    <t>5.2.6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</si>
  <si>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</si>
  <si>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</si>
  <si>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command(s):
Edit the /etc/ssh/sshd_config file to set the parameter as follows:
UsePAM yes</t>
  </si>
  <si>
    <t>To close this finding, please provide a screenshot showing SSH PAM is enabled with the agency's CAP.</t>
  </si>
  <si>
    <t>ROCKY9-138</t>
  </si>
  <si>
    <t xml:space="preserve">Disable SSH root login </t>
  </si>
  <si>
    <t>The PermitRootLogin parameter specifies if the root user can log in using ssh. The default is no.</t>
  </si>
  <si>
    <t>Run the following command and verify that output matches:
# sshd -T -C user=root -C host="$(hostname)" -C addr="$(grep $(hostname) /etc/hosts | awk '{print $1}')" | grep permitrootlogin
permitrootlogin no
Run the following command and verify the output:
# grep -Ei '^\s*PermitRootLogin\s+yes' /etc/ssh/sshd_config
Nothing should be returned</t>
  </si>
  <si>
    <t>The SSH root login is disabled.</t>
  </si>
  <si>
    <t>The SSH root login is not disabled.</t>
  </si>
  <si>
    <t>5.2.7</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</si>
  <si>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</si>
  <si>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</si>
  <si>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</si>
  <si>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To close this finding, please provide a screenshot showing SSH root login is disabled with the agency's CAP.</t>
  </si>
  <si>
    <t>ROCKY9-139</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</si>
  <si>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</si>
  <si>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</si>
  <si>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-C user=root -C host="$(hostname)" -C addr="$(grep $(hostname) /etc/hosts | awk '{print $1}')" | grep hostbasedauthentication
hostbasedauthentication no
Run the following command and verify the output matches:
# grep -Ei '^\s*HostbasedAuthentication\s+yes' /etc/ssh/sshd_config
Nothing should be returned</t>
  </si>
  <si>
    <t>The SSH HostbasedAuthentication is disabled.</t>
  </si>
  <si>
    <t>The SSH HostbasedAuthentication is not disabled.</t>
  </si>
  <si>
    <t>5.2.8</t>
  </si>
  <si>
    <t>Even though the `.rhosts` files are ineffective if support is disabled in `/etc/pam.conf`, disabling the ability to use `.rhosts` files in SSH provides an additional layer of protection.</t>
  </si>
  <si>
    <t>Edit the /etc/ssh/sshd_config file to set the parameter as follows:
HostbasedAuthentication no</t>
  </si>
  <si>
    <t>Disable SSH HostbasedAuthentication. One method to achieve the recommended state is to execute the following command(s):
Edit the /etc/ssh/sshd_config file to set the parameter as follows:
HostbasedAuthentication no</t>
  </si>
  <si>
    <t>To close this finding, please provide a screenshot showing The SSH HostbasedAuthentication is disabled with the agency's CAP.</t>
  </si>
  <si>
    <t>ROCKY9-140</t>
  </si>
  <si>
    <t>Disable SSH PermitEmptyPasswords</t>
  </si>
  <si>
    <t>The PermitEmptyPasswords parameter specifies if the SSH server allows login to accounts with empty password strings.</t>
  </si>
  <si>
    <t>Run the following command and verify that output matches:
# sshd -T -C user=root -C host="$(hostname)" -C addr="$(grep $(hostname) /etc/hosts | awk '{print $1}')" | grep permitemptypasswords
permitemptypasswords no
Run the following command and verify the output:
# grep -Ei '^\s*PermitEmptyPasswords\s+yes' /etc/ssh/sshd_config
Nothing should be returned</t>
  </si>
  <si>
    <t>The SSH PermitEmptyPasswords is disabled.</t>
  </si>
  <si>
    <t>The SSH PermitEmptyPasswords is not disabled.</t>
  </si>
  <si>
    <t>5.2.9</t>
  </si>
  <si>
    <t>Disallowing remote shell access to accounts that have an empty password reduces the probability of unauthorized access to the system</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</si>
  <si>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</si>
  <si>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</si>
  <si>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SSH PermitEmptyPasswords is disabled with the agency's CAP.</t>
  </si>
  <si>
    <t>ROCKY9-141</t>
  </si>
  <si>
    <t>Disable SSH PermitUserEnvironment</t>
  </si>
  <si>
    <t>The PermitUserEnvironment option allows users to present environment options to the ssh daemon.</t>
  </si>
  <si>
    <t>Run the following command and verify that output matches:
# sshd -T -C user=root -C host="$(hostname)" -C addr="$(grep $(hostname) /etc/hosts | awk '{print $1}')" | grep permituserenvironment
permituserenvironment no
Run the following command and verify the output:
# grep -Ei '^\s*PermitUserEnvironment\s+yes' /etc/ssh/sshd_config
Nothing should be returned</t>
  </si>
  <si>
    <t>The SSH PermitUserEnvironment is disabled.</t>
  </si>
  <si>
    <t>The SSH PermitUserEnvironment is not disabled.</t>
  </si>
  <si>
    <t>5.2.10</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</si>
  <si>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</si>
  <si>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</si>
  <si>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SSH PermitUserEnvironment. One method to achieve the recommended state is to execute the following command(s):
Edit the /etc/ssh/sshd_config file to set the parameter as follows:
PermitUserEnvironment no</t>
  </si>
  <si>
    <t>To close this finding, please provide a screenshot showing SSH PermitUserEnvironment is disabled with the agency's CAP.</t>
  </si>
  <si>
    <t>ROCKY9-142</t>
  </si>
  <si>
    <t>Enable SSH IgnoreRhosts</t>
  </si>
  <si>
    <t>The IgnoreRhosts parameter specifies that .rhosts and .shosts files will not be used in RhostsRSAAuthentication or HostbasedAuthentication.</t>
  </si>
  <si>
    <t>Run the following command and verify that output matches:
# sshd -T -C user=root -C host="$(hostname)" -C addr="$(grep $(hostname) /etc/hosts | awk '{print $1}')" | grep ignorerhosts
ignorerhosts yes
Run the following command and verify the output:
# grep -Ei '^\s*ignorerhosts\s+no\b' /etc/ssh/sshd_config
Nothing should be returned</t>
  </si>
  <si>
    <t>The SSH IgnoreRhosts is enabled.</t>
  </si>
  <si>
    <t>The SSH IgnoreRhosts is not enabled.</t>
  </si>
  <si>
    <t>5.2.11</t>
  </si>
  <si>
    <t>Setting this parameter forces users to enter a password when authenticating with ssh.</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</si>
  <si>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</si>
  <si>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</si>
  <si>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To close this finding, please provide a screenshot showing SSH IgnoreRhosts is enabled with the agency's CAP.</t>
  </si>
  <si>
    <t>ROCKY9-143</t>
  </si>
  <si>
    <t>Ensure system-wide crypto policy is not over-ridden</t>
  </si>
  <si>
    <t>System-wide Crypto policy can be over-ridden or opted out of for openSSH</t>
  </si>
  <si>
    <t>Run the following command:
# grep -i '^\s*CRYPTO_POLICY=' /etc/sysconfig/sshd
No output should be returned</t>
  </si>
  <si>
    <t>The system-wide crypto policy is not over-ridden.</t>
  </si>
  <si>
    <t>The system-wide crypto policy is over-ridden.</t>
  </si>
  <si>
    <t>5.2.14</t>
  </si>
  <si>
    <t>Run the following commands:
# sed -ri "s/^\s*(CRYPTO_POLICY\s*=.*)$/# \1/" /etc/sysconfig/sshd
# systemctl reload sshd</t>
  </si>
  <si>
    <t>Ensure system-wide crypto policy is not over-ridden. One method to achieve the recommended state is to execute the following command(s):
Run the following commands:
# sed -ri "s/^\s*(CRYPTO_POLICY\s*=.*)$/# \1/" /etc/sysconfig/sshd
# systemctl reload sshd</t>
  </si>
  <si>
    <t>To close this finding, please provide a screenshot showing system-wide crypto policy is not over-ridden with the agency's CAP.</t>
  </si>
  <si>
    <t>ROCKY9-144</t>
  </si>
  <si>
    <t>Configure SSH warning banner</t>
  </si>
  <si>
    <t>The Banner parameter specifies a file whose contents must be sent to the remote user before authentication is permitted. By default, no banner is displayed.</t>
  </si>
  <si>
    <t xml:space="preserve">Run the following command and verify that output matches:
# sshd -T -C user=root -C host="$(hostname)" -C addr="$(grep $(hostname) /etc/hosts | awk '{print $1}')" | grep banner
banner /etc/issue.net
</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</si>
  <si>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</si>
  <si>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The warning banner is not Publication 1075 compliant.</t>
  </si>
  <si>
    <t>Updated to IRS Warning Banner</t>
  </si>
  <si>
    <t>HAC14
HAC38</t>
  </si>
  <si>
    <t xml:space="preserve">HAC14: Warning banner is insufficient
HAC38: Warning banner does not exist
                                          </t>
  </si>
  <si>
    <t>5.2.15</t>
  </si>
  <si>
    <t>Banners are used to warn connecting users of the particular site's policy regarding connection. Presenting a warning message prior to the normal user login may assist the prosecution of trespassers on the computer system.</t>
  </si>
  <si>
    <t>Edit the /etc/ssh/sshd_config file to set the parameter as follows:
Banner /etc/issue.net</t>
  </si>
  <si>
    <t>Configure SSH warning banner. One method to achieve the recommended state is to execute the following command(s):
Edit the /etc/ssh/sshd_config file to set the parameter as follows:
Banner /etc/issue.net
Ensure the compliant warning banner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</si>
  <si>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ROCKY9-145</t>
  </si>
  <si>
    <t>AC-7</t>
  </si>
  <si>
    <t>Unsuccessful Logon Attempts</t>
  </si>
  <si>
    <t>Set SSH MaxAuthTries to 3 less</t>
  </si>
  <si>
    <t>The MaxAuthTries parameter specifies the maximum number of authentication attempts permitted per connection. When the login failure count reaches half the number, error messages will be written to the syslog file detailing the login failure.</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</si>
  <si>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</si>
  <si>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The SSH MaxAuthTries is set to 3 or less.</t>
  </si>
  <si>
    <t>The SSH MaxAuthTries is not set to 3 or less.</t>
  </si>
  <si>
    <t>Changed SSH MaxAuthTries  from 4 to 3</t>
  </si>
  <si>
    <t>HAC15</t>
  </si>
  <si>
    <t>HAC15: User accounts not locked out after 3 unsuccessful login attempts</t>
  </si>
  <si>
    <t>5.2.16</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</si>
  <si>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</si>
  <si>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</si>
  <si>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SSH MaxAuthTries to 3 less. One method to achieve the recommended state is to execute the following command(s):
Edit the /etc/ssh/sshd_config file to set the parameter as follows:
MaxAuthTries 3</t>
  </si>
  <si>
    <t>To close this finding, please provide a screenshot showing SSH MaxAuthTries is set to 3 or less with the agency's CAP.</t>
  </si>
  <si>
    <t>ROCKY9-146</t>
  </si>
  <si>
    <t>Configure SSH MaxStartups</t>
  </si>
  <si>
    <t>The MaxStartups parameter specifies the maximum number of concurrent unauthenticated connections to the SSH daemon.</t>
  </si>
  <si>
    <t>Run the following command and verify that output MaxStartups is 10:30:60 or more restrictive:
# sshd -T -C user=root -C host="$(hostname)" -C addr="$(grep $(hostname) /etc/hosts | awk '{print $1}')" | grep -i maxstartups
maxstartups 10:30:60
Run the following command and verify the output:
# grep -Ei '^\s*maxstartups\s+(((1[1-9]|[1-9][0-9][0-9]+):([0-9]+):([0-9]+))|(([0-9]+):(3[1-9]|[4-9][0-9]|[1-9][0-9][0-9]+):([0-9]+))|(([0-9]+):([0-9]+):(6[1-9]|[7-9][0-9]|[1-9][0-9][0-9]+)))' /etc/ssh/sshd_config
Nothing should be returned</t>
  </si>
  <si>
    <t>The SSH MaxStartups is configured.</t>
  </si>
  <si>
    <t>The SSH MaxStartups is not configured.</t>
  </si>
  <si>
    <t>5.2.17</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</si>
  <si>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</si>
  <si>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</si>
  <si>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</si>
  <si>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To close this finding, please provide a screenshot showing SSH MaxStartups is configured with the agency's CAP.</t>
  </si>
  <si>
    <t>ROCKY9-147</t>
  </si>
  <si>
    <t>Set SSH MaxSessions to 10 or less</t>
  </si>
  <si>
    <t>The MaxSessions parameter specifies the maximum number of open sessions permitted from a given connection.</t>
  </si>
  <si>
    <t>Run the following command and verify that output MaxSessions is 10 or less:
# sshd -T -C user=root -C host="$(hostname)" -C addr="$(grep $(hostname) /etc/hosts | awk '{print $1}')" | grep -i maxsessions
maxsessions 10
Run the following command and verify the output:
grep -Ei '^\s*MaxSessions\s+(1[1-9]|[2-9][0-9]|[1-9][0-9][0-9]+)' /etc/ssh/sshd_config
Nothing should be returned</t>
  </si>
  <si>
    <t>The MaxSessions is set to 10 or less.</t>
  </si>
  <si>
    <t>The MaxSessions is not set to 10 or less.</t>
  </si>
  <si>
    <t>HSC21</t>
  </si>
  <si>
    <t>HSC21: Number of logon sessions are not managed appropriately</t>
  </si>
  <si>
    <t>5.2.18</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</si>
  <si>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</si>
  <si>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10</t>
  </si>
  <si>
    <t>Set SSH MaxSessions to 10 or less. One method to achieve the recommended state is to execute the following command(s):
Edit the /etc/ssh/sshd_config file to set the parameter as follows:
MaxSessions 10</t>
  </si>
  <si>
    <t>ROCKY9-148</t>
  </si>
  <si>
    <t>Set SSH LoginGraceTime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</si>
  <si>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</si>
  <si>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seconds or 1m:
# sshd -T -C user=root -C host="$(hostname)" -C addr="$(grep $(hostname) /etc/hosts | awk '{print $1}')" | grep logingracetime
logingracetime 60
Run the following command and verify the output:
# grep -Ei '^\s*LoginGraceTime\s+(0|6[1-9]|[7-9][0-9]|[1-9][0-9][0-9]+|[^1]m)' /etc/ssh/sshd_config
Nothing should be returned</t>
  </si>
  <si>
    <t>The SSH LoginGraceTime is set to one minute or less.</t>
  </si>
  <si>
    <t>The SSH LoginGraceTime is not set to one minute or less.</t>
  </si>
  <si>
    <t>HSC25</t>
  </si>
  <si>
    <t>HSC25: Network sessions do not timeout per Publication 1075 requirements</t>
  </si>
  <si>
    <t>5.2.19</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</si>
  <si>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</si>
  <si>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LoginGraceTime 60</t>
  </si>
  <si>
    <t>Set SSH LoginGraceTime to one minute or less. One method to achieve the recommended state is to execute the following command(s):
Edit the /etc/ssh/sshd_config file to set the parameter as follows:
LoginGraceTime 60</t>
  </si>
  <si>
    <t>ROCKY9-149</t>
  </si>
  <si>
    <t>AC-12</t>
  </si>
  <si>
    <t>Session Termination</t>
  </si>
  <si>
    <t>Configure SSH Idle Timeout Interval</t>
  </si>
  <si>
    <t>NOTE: To clarify, the two settings described below are only meant for idle connections from a protocol perspective and not meant to check if the user is active or not. An idle user does not mean an idle connection. SSH does not, and never had, intentionally the capability to drop idle users. In SSH versions before 8.2p1 there was a bug that caused these values to behave in such a manner that they were abused to disconnect idle users. This bug has been resolved in 8.2p1 and thus may no longer be abused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</si>
  <si>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Run the following commands and verify ClientAliveInterval is greater than zero:
# sshd -T -C user=root -C host="$(hostname)" -C addr="$(grep $(hostname) /etc/hosts | awk '{print $1}')" | grep clientaliveinterval
Example output:
clientaliveinterval 15
Run the following command and verify ClientAliveCountMax is greater than zero:
# sshd -T -C user=root -C host="$(hostname)" -C addr="$(grep $(hostname) /etc/hosts | awk '{print $1}')" | grep clientalivecountmax
Example output:
clientalivecountmax 3</t>
  </si>
  <si>
    <t>The SSH Idle Timeout Interval is configured.</t>
  </si>
  <si>
    <t>The SSH Idle Timeout Interval is not  configured.</t>
  </si>
  <si>
    <t>5.2.20</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</si>
  <si>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</si>
  <si>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Edit the /etc/ssh/sshd_config file to set the parameters according to site policy. 
Example:
ClientAliveInterval 15
ClientAliveCountMax 3</t>
  </si>
  <si>
    <t>Configure SSH Idle Timeout Interval. One method to achieve the recommended state is to execute the following command(s):
Edit the /etc/ssh/sshd_config file to set the parameters according to site policy. 
Example:
ClientAliveInterval 15
ClientAliveCountMax 3</t>
  </si>
  <si>
    <t>ROCKY9-150</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</si>
  <si>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</si>
  <si>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</si>
  <si>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Verify that sudo is installed.
Run the following command:
# dnf list sudo
Installed Packages
sudo.x86_64 &lt;VERSION&gt; @anaconda
Available Packages
sudo.x86_64 &lt;VERSION&gt; updates</t>
  </si>
  <si>
    <t>Sudo is installed.</t>
  </si>
  <si>
    <t>Sudo is not installed.</t>
  </si>
  <si>
    <t>5.3</t>
  </si>
  <si>
    <t>5.3.1</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</si>
  <si>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and any entries in `/etc/sudoers.d`.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</si>
  <si>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dnf install sudo</t>
  </si>
  <si>
    <t>Install sudo. One method to achieve the recommended state is to execute the following command(s):
# dnf install sudo</t>
  </si>
  <si>
    <t>To close this finding, please provide a screenshot showing sudo is installed with the agency's CAP.</t>
  </si>
  <si>
    <t>ROCKY9-151</t>
  </si>
  <si>
    <t>Ensure sudo commands use pty</t>
  </si>
  <si>
    <t>sudo can be configured to run only from a pseudo terminal (pseudo-pty).</t>
  </si>
  <si>
    <t>Verify that sudo can only run other commands from a pseudo terminal.
Run the following command:
# grep -rPi '^\h*Defaults\h+([^#\n\r]+,)?use_pty(,\h*\h+\h*)*\h*(#.*)?$' /etc/sudoers*
/etc/sudoers:Defaults use_pty</t>
  </si>
  <si>
    <t>The sudo commands use pty.</t>
  </si>
  <si>
    <t>The sudo commands is not using pty.</t>
  </si>
  <si>
    <t>5.3.2</t>
  </si>
  <si>
    <t>Attackers can run a malicious program using `sudo` which would fork a background process that remains even when the main program has finished executing.</t>
  </si>
  <si>
    <t>Edit the file /etc/sudoers with visudo or a file in /etc/sudoers.d/ with visudo -f &lt;_PATH_TO_FILE_&gt; and add the following line:
Defaults use_pty</t>
  </si>
  <si>
    <t>Ensure sudo commands use pty. One method to achieve the recommended state is to execute the following command(s):
Edit the file /etc/sudoers with visudo or a file in /etc/sudoers.d/ with visudo -f &lt;_PATH_TO_FILE_&gt; and add the following line:
Defaults use_pty</t>
  </si>
  <si>
    <t>To close this finding, please provide a screenshot showing sudo commands use pty with the agency's CAP.</t>
  </si>
  <si>
    <t>ROCKY9-152</t>
  </si>
  <si>
    <t>AU-3</t>
  </si>
  <si>
    <t>Content of Audit Records</t>
  </si>
  <si>
    <t>Ensure sudo log file exists</t>
  </si>
  <si>
    <t>sudo can use a custom log file</t>
  </si>
  <si>
    <t>Run the following command to verify that sudo has a custom log file configured
# grep -rPsi "^\h*Defaults\h+([^#]+,\h*)?logfile\h*=\h*(\"|\')?\H+(\"|\')?(,\h*\H+\h*)*\h*(#.*)?$" /etc/sudoers*
Defaults logfile="/var/log/sudo.log"</t>
  </si>
  <si>
    <t>The sudo log file exists.</t>
  </si>
  <si>
    <t>The sudo log file does not exists.</t>
  </si>
  <si>
    <t>5.3.3</t>
  </si>
  <si>
    <t>A sudo log file simplifies auditing of sudo commands</t>
  </si>
  <si>
    <t>Edit the file /etc/sudoers or a file in /etc/sudoers.d/ with visudo or visudo -f &lt;PATH TO FILE&gt; and add the following line:
Defaults logfile="&lt;PATH TO CUSTOM LOG FILE&gt;"
Example
Defaults logfile="/var/log/sudo.log"</t>
  </si>
  <si>
    <t>Ensure sudo log file exists. One method to achieve the recommended state is to execute the following command(s):
Edit the file /etc/sudoers or a file in /etc/sudoers.d/ with visudo or visudo -f &lt;PATH TO FILE&gt; and add the following line:
Defaults logfile="&lt;PATH TO CUSTOM LOG FILE&gt;"
Example
Defaults logfile="/var/log/sudo.log"</t>
  </si>
  <si>
    <t>To close this finding, please provide a screenshot showing sudo log file exists with the agency's CAP.</t>
  </si>
  <si>
    <t>ROCKY9-153</t>
  </si>
  <si>
    <t>Ensure re-authentication for privilege escalation is not disabled globally</t>
  </si>
  <si>
    <t>The operating system must be configured so that users must re-authenticate for privilege escalation.</t>
  </si>
  <si>
    <t>Verify the operating system requires users to re-authenticate for privilege escalation.
Check the configuration of the /etc/sudoers and /etc/sudoers.d/* files with the following command:
# grep -r "^[^#].*\!authenticate" /etc/sudoers*
If any line is found with a !authenticate tag, refer to the remediation procedure below.</t>
  </si>
  <si>
    <t>The re-authentication for privilege escalation is not disabled globally.</t>
  </si>
  <si>
    <t>The re-authentication for privilege escalation is disabled globally.</t>
  </si>
  <si>
    <t>5.3.5</t>
  </si>
  <si>
    <t>Without re-authentication, users may access resources or perform tasks for which they do not have authorization. 
When operating systems provide the capability to escalate a functional capability, it is critical the user re-authenticate.</t>
  </si>
  <si>
    <t>Configure the operating system to require users to reauthenticate for privilege escalation.
Based on the outcome of the audit procedure, use visudo -f &lt;PATH TO FILE&gt; to edit the relevant sudoers file.
Remove any occurrences of !authenticate tags in the file(s).</t>
  </si>
  <si>
    <t>Ensure re-authentication for privilege escalation is not disabled globally. One method to achieve the recommended state is to execute the following command(s):
Configure the operating system to require users to reauthenticate for privilege escalation.
Based on the outcome of the audit procedure, use visudo -f &lt;PATH TO FILE&gt; to edit the relevant sudoers file.
Remove any occurrences of !authenticate tags in the file(s).</t>
  </si>
  <si>
    <t>To close this finding, please provide a screenshot showing re-authentication for privilege escalation is not disabled globally with the agency's CAP.</t>
  </si>
  <si>
    <t>ROCKY9-154</t>
  </si>
  <si>
    <t>Configure sudo authentication timeout</t>
  </si>
  <si>
    <t>sudo caches used credentials for a default of 5 minutes. This is for ease of use when there are multiple administrative tasks to perform. The timeout can be modified to suit local security policies.</t>
  </si>
  <si>
    <t>Ensure that the caching timeout is no more than 15 minutes.
Example:
# grep -roP "timestamp_timeout=\K[0-9]*" /etc/sudoers*
If there is no timestamp_timeout configured in /etc/sudoers* then the default is 5 minutes. This default can be checked with:
# sudo -V | grep "Authentication timestamp timeout:"
NOTE:A value of -1 means that the timeout is disabled. Depending on the configuration of the timestamp_type, this could mean for all terminals / processes of that user and not just that one single terminal session.</t>
  </si>
  <si>
    <t>The sudo authentication timeout is configured correctly.</t>
  </si>
  <si>
    <t>The sudo authentication timeout is not configured correctly.</t>
  </si>
  <si>
    <t>5.3.6</t>
  </si>
  <si>
    <t>Setting a timeout value reduces the window of opportunity for unauthorized privileged access to another user.</t>
  </si>
  <si>
    <t>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Defaults env_reset, timestamp_timeout=15
Defaults timestamp_timeout=15
Defaults env_reset</t>
  </si>
  <si>
    <t>Configure sudo authentication timeout. One method to achieve the recommended state is to execute the following command(s):
If the currently configured timeout is larger than 15 minutes, edit the file listed in the audit section with visudo -f &lt;PATH TO FILE&gt; and modify the entry timestamp_timeout= to 15 minutes or less as per your site policy. The value is in minutes. This entry may appear on its own, or on the same line as env_reset. See the following two examples:
Defaults env_reset, timestamp_timeout=15
Defaults timestamp_timeout=15
Defaults env_reset</t>
  </si>
  <si>
    <t>ROCKY9-155</t>
  </si>
  <si>
    <t>Restrict access to the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</si>
  <si>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</si>
  <si>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grep -Pi '^\h*auth\h+(?:required|requisite)\h+pam_wheel\.so\h+(?:[^#\n\r]+\h+)?((?!\2)(use_uid\b|group=\H+\b))\h+(?:[^#\n\r]+\h+)?((?!\1)(use_uid\b|group=\H+\b))(\h+.*)?$' /etc/pam.d/su
auth required pam_wheel.so use_uid group=&lt;group_name&gt;
Run the following command and verify that the group specified in &lt;group_name&gt; contains no users:
# grep &lt;group_name&gt; /etc/group
&lt;group_name&gt;:x:&lt;GID&gt;:
There should be no users listed after the Group ID field.</t>
  </si>
  <si>
    <t>Access to the su command is restricted.</t>
  </si>
  <si>
    <t>Access to the su command is not restricted.</t>
  </si>
  <si>
    <t>5.3.7</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</si>
  <si>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</si>
  <si>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</si>
  <si>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the su command. One method to achieve the recommended state is to execute the following command(s):
Create an empty group that will be specified for use of the su command. The group should be named according to site policy.
Example:
# groupadd sugroup
Add the following line to the /etc/pam.d/su file, specifying the empty group:
auth required pam_wheel.so use_uid group=sugroup</t>
  </si>
  <si>
    <t>To close this finding, please provide a screenshot showing access to the su command is restricted  with the agency's CAP.</t>
  </si>
  <si>
    <t>ROCKY9-156</t>
  </si>
  <si>
    <t>Ensure custom authselect profile is used</t>
  </si>
  <si>
    <t>A custom profile can be created by copying and customizing one of the default profiles. The default profiles include: sssd, winbind, or the nis. This profile can then be customized to follow site specific requirements.
You can select a profile for the authselect utility for a specific host. The profile will be applied to every user logging into the host.</t>
  </si>
  <si>
    <t>Run the following command to list the custom profile(s)
# authselect list | grep '^-\s*custom'
Verify output includes a custom profile:
Example:
custom/custom-profile Enable SSSD for system authentication (also for local users only)
Run the following command and verify that the current custom authselect profile is in use on the system:
# head -1 /etc/authselect/authselect.conf | grep 'custom/'
custom/&lt;CUSTOM_PROFILE_NAME&gt;</t>
  </si>
  <si>
    <t>The custom authselect profile is used.</t>
  </si>
  <si>
    <t>The custom authselect profile is not  used.</t>
  </si>
  <si>
    <r>
      <rPr>
        <b/>
        <sz val="10"/>
        <rFont val="Arial"/>
        <family val="2"/>
      </rPr>
      <t>Note:</t>
    </r>
    <r>
      <rPr>
        <sz val="10"/>
        <rFont val="Arial"/>
        <family val="2"/>
      </rPr>
      <t xml:space="preserve"> This is N/A if host is part of Rocky Enterprise Linux Identity Management or Active Directory</t>
    </r>
  </si>
  <si>
    <t>HAC63</t>
  </si>
  <si>
    <t>HAC63: Security profiles have not been established</t>
  </si>
  <si>
    <t>5.4</t>
  </si>
  <si>
    <t>5.4.1</t>
  </si>
  <si>
    <t>A custom profile is required to customize many of the pam options.
When you deploy a profile, the profile is applied to every user logging into the given host</t>
  </si>
  <si>
    <t>Run the following command to create a custom authselect profile:
# authselect create-profile &lt;custom-profile name&gt; &lt;options&gt;
Example:
# authselect create-profile custom-profile -b sssd --symlink-meta
Run the following command to select a custom authselect profile:
# authselect select custom/&lt;CUSTOM PROFILE NAME&gt; {with-&lt;OPTIONS&gt;}
Example:
# authselect select custom/custom-profile with-sudo with-faillock without-nullok</t>
  </si>
  <si>
    <t>Ensure custom authselect profile is used. One method to achieve the recommended state is to execute the following command(s):
Run the following command to create a custom authselect profile:
# authselect create-profile &lt;custom-profile name&gt; &lt;options&gt;
Example:
# authselect create-profile custom-profile -b sssd --symlink-meta
Run the following command to select a custom authselect profile:
# authselect select custom/&lt;CUSTOM PROFILE NAME&gt; {with-&lt;OPTIONS&gt;}
Example:
# authselect select custom/custom-profile with-sudo with-faillock without-nullok</t>
  </si>
  <si>
    <t>ROCKY9-157</t>
  </si>
  <si>
    <t>Ensure authselect includes with-faillock</t>
  </si>
  <si>
    <t>The pam_faillock.so module maintains a list of failed authentication attempts per user during a specified interval and locks the account in case there were more than the configured number of consecutive failed authentications (this is defined by the deny parameter in the faillock configuration). It stores the failure records into per-user files in the tally directory.</t>
  </si>
  <si>
    <t>Run the following commands to verify that faillock is enabled
# grep pam_faillock.so /etc/pam.d/password-auth /etc/pam.d/system-auth
Output should be similar to:
/etc/authselect/password-auth:auth required pam_faillock.so preauth silent
/etc/authselect/password-auth:auth required pam_faillock.so authfail
/etc/authselect/password-auth:account required pam_faillock.so
/etc/authselect/system-auth:auth required pam_faillock.so preauth silent
/etc/authselect/system-auth:auth required pam_faillock.so authfail
/etc/authselect/system-auth:account required pam_faillock.so</t>
  </si>
  <si>
    <t>Authselect includes the with-faillock feature.</t>
  </si>
  <si>
    <t>Authselect does not includes the with-faillock feature.</t>
  </si>
  <si>
    <t>5.4.2</t>
  </si>
  <si>
    <t>Locking out user IDs after n unsuccessful consecutive login attempts mitigates brute force password attacks against your systems.</t>
  </si>
  <si>
    <t>Run the following commands to include the with-faillock option to the current authselect profile:
# authselect enable-feature with-faillock
# authselect apply-changes</t>
  </si>
  <si>
    <t>Ensure authselect includes with-faillock. One method to achieve the recommended state is to execute the following command(s):
# authselect enable-feature with-faillock
# authselect apply-changes</t>
  </si>
  <si>
    <t>ROCKY9-158</t>
  </si>
  <si>
    <t>IA-5</t>
  </si>
  <si>
    <t>Authenticator Management</t>
  </si>
  <si>
    <t>Configure the password creation requirements</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</si>
  <si>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try_first_pass - retrieve the password from a previous stacked PAM module. If not available, then prompt the user for a password.
retry=3 - Allow 3 tries before sending back a failure.
minlen=14 - password must be 14 characters or more
Either of the following can be used to enforce complex passwords:
minclass=4 - provide at least four classes of characters for the new password
OR
dcredit=-1 - provide at least one digit
ucredit=-1 - provide at least one uppercase character
ocredit=-1 - provide at least one special character
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</si>
  <si>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enforce_for_root retry=3
/etc/pam.d/password-auth:password requisite pam_pwquality.so try_first_pass local_users_only enforce_for_root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</si>
  <si>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</si>
  <si>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</si>
  <si>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HPW3</t>
  </si>
  <si>
    <t>HPW3: Minimum password length is too short</t>
  </si>
  <si>
    <t>5.5</t>
  </si>
  <si>
    <t>5.5.1</t>
  </si>
  <si>
    <t>Strong passwords protect systems from being hacked through brute force methods.</t>
  </si>
  <si>
    <t>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Run the following script to update the system-auth and password-auth files
#!/usr/bin/env bash
for fn in system-auth password-auth; do
file="/etc/authselect/$(head -1 /etc/authselect/authselect.conf | grep 'custom/')/$fn"
if ! grep -Pq -- '^\h*password\h+requisite\h+pam_pwquality.so(\h+[^#\n\r]+)?\h+.*enforce_for_root\b.*$' "$file"; then
sed -ri 's/^\s*(password\s+requisite\s+pam_pwquality.so\s+)(.*)$/\1\2 enforce_for_root/' "$file"
fi
if grep -Pq -- '^\h*password\h+requisite\h+pam_pwquality.so(\h+[^#\n\r]+)?\h+retry=([4-9]|[1-9][0-9]+)\b.*$' "$file"; then
sed -ri '/pwquality/s/retry=\S+/retry=3/' "$file"
elif ! grep -Pq -- '^\h*password\h+requisite\h+pam_pwquality.so(\h+[^#\n\r]+)?\h+retry=\d+\b.*$' "$file"; then
sed -ri 's/^\s*(password\s+requisite\s+pam_pwquality.so\s+)(.*)$/\1\2 retry=3/' "$file"
fi
done
authselect apply-changes</t>
  </si>
  <si>
    <t>Configure the password creation requirements. One method to achieve the recommended state is to execute the following command(s):
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Run the following script to update the system-auth and password-auth files
#!/usr/bin/env bash
for fn in system-auth password-auth; do
file="/etc/authselect/$(head -1 /etc/authselect/authselect.conf | grep 'custom/')/$fn"
if ! grep -Pq -- '^\h*password\h+requisite\h+pam_pwquality.so(\h+[^#\n\r]+)?\h+.*enforce_for_root\b.*$' "$file"; then
sed -ri 's/^\s*(password\s+requisite\s+pam_pwquality.so\s+)(.*)$/\1\2 enforce_for_root/' "$file"
fi
if grep -Pq -- '^\h*password\h+requisite\h+pam_pwquality.so(\h+[^#\n\r]+)?\h+retry=([4-9]|[1-9][0-9]+)\b.*$' "$file"; then
sed -ri '/pwquality/s/retry=\S+/retry=3/' "$file"
elif ! grep -Pq -- '^\h*password\h+requisite\h+pam_pwquality.so(\h+[^#\n\r]+)?\h+retry=\d+\b.*$' "$file"; then
sed -ri 's/^\s*(password\s+requisite\s+pam_pwquality.so\s+)(.*)$/\1\2 retry=3/' "$file"
fi
done
authselect apply-changes</t>
  </si>
  <si>
    <t>To close this finding, please provide a screenshot showing password requirement setting with the agency's CAP.</t>
  </si>
  <si>
    <t>ROCKY9-159</t>
  </si>
  <si>
    <t>Configure the lockout for failed password attempts</t>
  </si>
  <si>
    <t>Lock out users after _n_ unsuccessful consecutive login attempts. 
deny=&lt;n&gt; - Number of attempts before the account is locked
unlock_time=&lt;n&gt; - Time in seconds before the account is unlocked 
Note:The maximum configurable value for unlock_time is 604800</t>
  </si>
  <si>
    <t>Verify password lockouts are configured. Depending on the version you are running, follow **one** of the two methods bellow.
deny **should not** be 0 (never) or greater than 3
unlock_time **should** be 0 (never) or 900 seconds or more.
Run the following command to verify that Number of failed logon attempts before the account is locked is no greater than 3:
# grep -E '^\s*deny\s*=\s*[1-3]\b' /etc/security/faillock.conf
deny = 3
Run the following command to verify that the time in seconds before the account is unlocked is either 0 (never) or 900 or more.
# grep -E '^\s*unlock_time\s*=\s*(0|9[0-9][0-9]|[1-9][0-9][0-9][0-9]+)\b' /etc/security/faillock.conf
unlock_time = 900</t>
  </si>
  <si>
    <t>Lockout for Failed Password Attempts is set to 3 and lockout is set to 900 or greater.</t>
  </si>
  <si>
    <t>Lockout for failed password attempts is not configured per IRS requirements.</t>
  </si>
  <si>
    <t>Updated from 5 to 3
Updated Unlock time to 900 (15 Minutes)</t>
  </si>
  <si>
    <t>5.5.2</t>
  </si>
  <si>
    <t>Locking out user IDs after _n_ unsuccessful consecutive login attempts mitigates brute force password attacks against your systems.</t>
  </si>
  <si>
    <t>Set password lockouts and unlock times to conform to site policy. deny should be greater than 0 and no greater than 3. unlock_time should be 0 (never), or 900 seconds or greater.
Edit /etc/security/faillock.conf and update or add the following lines:
deny = 3
unlock_time = 900</t>
  </si>
  <si>
    <t>Configure the lockout for failed password attempts per IRS requirements. One method to achieve the recommended state is to execute the following command(s):
Set password lockouts and unlock times to conform to site policy. deny should be greater than 0 and no greater than 3. unlock_time should be 0 (never), or 900 seconds or greater.
Edit /etc/security/faillock.conf and update or add the following lines:
deny = 3
unlock_time = 900</t>
  </si>
  <si>
    <t>To close this finding, please provide a screenshot showing lockout for failed Password Attempts is set to 3 with the agency's CAP.</t>
  </si>
  <si>
    <t>ROCKY9-160</t>
  </si>
  <si>
    <t>Limit password reuse</t>
  </si>
  <si>
    <t>The /etc/security/opasswd file stores the users' old passwords and can be checked to ensure that users are not recycling recent passwords.
remember=&lt;24&gt; - Number of old passwords to remember</t>
  </si>
  <si>
    <t>Run the following command and verify that the remembered password history is 24 or more
# grep -P '^\h*password\h+(requisite|sufficient)\h+(pam_pwhistory\.so|pam_unix\.so)\h+([^#\n\r]+\h+)?remember=([24-9]|[1-9][0-9]+)\h*(\h+.*)?$' /etc/pam.d/system-auth
The output should be similar to:
password requisite pam_pwhistory.so try_first_pass local_users_only enforce_for_root retry=3 remember=24
password sufficient pam_unix.so sha2412 shadow try_first_pass use_authtok remember=24</t>
  </si>
  <si>
    <t xml:space="preserve">Password history is set to 24 passwords remembered. </t>
  </si>
  <si>
    <t>Password History is not configured per IRS requirements.</t>
  </si>
  <si>
    <t>Updated from 5 to 24</t>
  </si>
  <si>
    <t>HPW6</t>
  </si>
  <si>
    <t>HPW6: Password history is insufficient</t>
  </si>
  <si>
    <t>5.5.3</t>
  </si>
  <si>
    <t>Forcing users not to reuse their past 24 passwords make it less likely that an attacker will be able to guess the password.
**Note:** These change only apply to accounts configured on the local system.</t>
  </si>
  <si>
    <t>Set remembered password history to conform to site policy. 
Run the following script to add or modify the pam_pwhistory.so and pam_unix.so lines to include the remember option:
#!/usr/bin/env bash
{
file="/etc/authselect/$(head -1 /etc/authselect/authselect.conf | grep 'custom/')/system-auth"
if ! grep -Pq -- '^\h*password\h+(requisite|required|sufficient)\h+pam_pwhistory\.so\h+([^#\n\r]+\h+)?remember=([24-9]|[1-9][0-9]+)\b.*$' "$file"; then
if grep -Pq -- '^\h*password\h+(requisite|required|sufficient)\h+pam_pwhistory\.so\h+([^#\n\r]+\h+)?remember=\d+\b.*$' "$file"; then
sed -ri 's/^\s*(password\s+(requisite|required|sufficient)\s+pam_pwhistory\.so\s+([^#\n\r]+\s+)?)(remember=\S+\s*)(\s+.*)?$/\1 remember=24 \24/' $file
elif grep -Pq -- '^\h*password\h+(requisite|required|sufficient)\h+pam_pwhistory\.so\h+([^#\n\r]+\h+)?.*$' "$file"; then
sed -ri '/^\s*password\s+(requisite|required|sufficient)\s+pam_pwhistory\.so/ s/$/ remember=24/' $file
else
sed -ri '/^\s*password\s+(requisite|required|sufficient)\s+pam_unix\.so/i password required pam_pwhistory.so remember=24 use_authtok' $file
fi
fi
if ! grep -Pq -- '^\h*password\h+(requisite|required|sufficient)\h+pam_unix\.so\h+([^#\n\r]+\h+)?remember=([24-9]|[1-9][0-9]+)\b.*$' "$file"; then
if grep -Pq -- '^\h*password\h+(requisite|required|sufficient)\h+pam_unix\.so\h+([^#\n\r]+\h+)?remember=\d+\b.*$' "$file"; then
sed -ri 's/^\s*(password\s+(requisite|required|sufficient)\s+pam_unix\.so\s+([^#\n\r]+\s+)?)(remember=\S+\s*)(\s+.*)?$/\1 remember=24 \24/' $file
else
sed -ri '/^\s*password\s+(requisite|required|sufficient)\s+pam_unix\.so/ s/$/ remember=24/' $file
fi
fi
authselect apply-changes
}</t>
  </si>
  <si>
    <t>Limit password reuse. One method to achieve the recommended state is to execute the following command(s):
Set remembered password history to conform to site policy. 
Run the following script to add or modify the pam_pwhistory.so and pam_unix.so lines to include the remember option:
#!/usr/bin/env bash
{
file="/etc/authselect/$(head -1 /etc/authselect/authselect.conf | grep 'custom/')/system-auth"
if ! grep -Pq -- '^\h*password\h+(requisite|required|sufficient)\h+pam_pwhistory\.so\h+([^#\n\r]+\h+)?remember=([24-9]|[1-9][0-9]+)\b.*$' "$file"; then
if grep -Pq -- '^\h*password\h+(requisite|required|sufficient)\h+pam_pwhistory\.so\h+([^#\n\r]+\h+)?remember=\d+\b.*$' "$file"; then
sed -ri 's/^\s*(password\s+(requisite|required|sufficient)\s+pam_pwhistory\.so\s+([^#\n\r]+\s+)?)(remember=\S+\s*)(\s+.*)?$/\1 remember=24 \24/' $file
elif grep -Pq -- '^\h*password\h+(requisite|required|sufficient)\h+pam_pwhistory\.so\h+([^#\n\r]+\h+)?.*$' "$file"; then
sed -ri '/^\s*password\s+(requisite|required|sufficient)\s+pam_pwhistory\.so/ s/$/ remember=24/' $file
else
sed -ri '/^\s*password\s+(requisite|required|sufficient)\s+pam_unix\.so/i password required pam_pwhistory.so remember=24 use_authtok' $file
fi
fi
if ! grep -Pq -- '^\h*password\h+(requisite|required|sufficient)\h+pam_unix\.so\h+([^#\n\r]+\h+)?remember=([24-9]|[1-9][0-9]+)\b.*$' "$file"; then
if grep -Pq -- '^\h*password\h+(requisite|required|sufficient)\h+pam_unix\.so\h+([^#\n\r]+\h+)?remember=\d+\b.*$' "$file"; then
sed -ri 's/^\s*(password\s+(requisite|required|sufficient)\s+pam_unix\.so\s+([^#\n\r]+\s+)?)(remember=\S+\s*)(\s+.*)?$/\1 remember=24 \24/' $file
else
sed -ri '/^\s*password\s+(requisite|required|sufficient)\s+pam_unix\.so/ s/$/ remember=24/' $file
fi
fi
authselect apply-changes
}</t>
  </si>
  <si>
    <t>ROCKY9-161</t>
  </si>
  <si>
    <t xml:space="preserve">Protection of Information at Rest </t>
  </si>
  <si>
    <t>Set the password hashing algorithm to SHA-512 or yes crypt</t>
  </si>
  <si>
    <t>A cryptographic hash function converts an arbitrary-length input into a fixed length output. Password hashing performs a one-way transformation of a password, turning the password into another string, called the hashed password.</t>
  </si>
  <si>
    <t xml:space="preserve">Verify password hashing algorithm is sha512 or yescrypt:
Run the following command to verify the hashing algorithm is sha512 or yescrypt in /etc/libuser.conf:
# grep -Ei '^\s*crypt_style\s*=\s*(sha512|yescrypt)\b' /etc/libuser.conf
crypt_style = sha512
Run the following command to verify the hashing algorithm is sha512 or yescrypt in /etc/login.defs:
# grep -Ei '^\s*ENCRYPT_METHOD\s+(SHA512|yescrypt)\b' /etc/login.defs
ENCRYPT_METHOD SHA512
Run the following command to verify the hashing algorithm is configured with pam_unix.so in /etc/pam.d/system-auth and /etc/pam.d/password-auth:
# grep -P -- '^\h*password\h+(requisite|required|sufficient)\h+pam_unix\.so(\h+[^#\n\r]+)?\h+(sha512|yescrypt)\b.*$' /etc/pam.d/password-auth /etc/pam.d/system-auth
The output should be similar to:
/etc/pam.d/password-auth:password sufficient pam_unix.so sha512 shadow try_first_pass use_authtok remember=5
/etc/pam.d/system-auth:password sufficient pam_unix.so sha512 shadow try_first_pass use_authtok remember=5
</t>
  </si>
  <si>
    <t>The password hashing algorithm is set to SHA-512 or yes crypt.</t>
  </si>
  <si>
    <t>The password hashing algorithm is not set to SHA-512 or yes crypt.</t>
  </si>
  <si>
    <t>5.5.4</t>
  </si>
  <si>
    <t>The SHA-512 algorithm provides stronger hashing than other hashing algorithms used for password hashing with Linux, providing additional protection to the system by increasing the level of effort for an attacker to successfully determine passwords.
**Note:** These changes only apply to accounts configured on the local system.</t>
  </si>
  <si>
    <t>Set password hashing algorithm to sha512. 
Edit /etc/libuser.conf and edit of add the following line:
crypt_style = sha512
Edit /etc/login.defs and edit or add the following line:
ENCRYPT_METHOD SHA512
Run the following script to configure pam_unix.so to use the sha512 hashing algorithm:
#!/usr/bin/env bash
{
for fn in system-auth password-auth; do
file="/etc/authselect/$(head -1 /etc/authselect/authselect.conf | grep 'custom/')/$fn"
if ! grep -Pq -- '^\h*password\h+(requisite|required|sufficient)\h+pam_unix\.so(\h+[^#\n\r]+)?\h+sha512\b.*$' "$file"; then
if grep -Pq -- '^\h*password\h+(requisite|required|sufficient)\h+pam_unix\.so(\h+[^#\n\r]+)?\h+(md5|blowfish|bigcrypt|sha256|yescrypt)\b.*$' "$file"; then
sed -ri 's/(md5|blowfish|bigcrypt|sha256|yescrypt)/sha512/' "$file"
else
sed -ri 's/(^\s*password\s+(requisite|required|sufficient)\s+pam_unix.so\s+)(.*)$/\1sha512 \3/' "$file"
fi
fi
done
authselect apply-changes
}
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t>
  </si>
  <si>
    <t>Set the password hashing algorithm to SHA-512 or yes crypt. One method to achieve the recommended state is to execute the following command(s):
Set password hashing algorithm to sha512. 
Edit /etc/libuser.conf and edit of add the following line:
crypt_style = sha512
Edit /etc/login.defs and edit or add the following line:
ENCRYPT_METHOD SHA512
Run the following script to configure pam_unix.so to use the sha512 hashing algorithm:
#!/usr/bin/env bash
{
for fn in system-auth password-auth; do
file="/etc/authselect/$(head -1 /etc/authselect/authselect.conf | grep 'custom/')/$fn"
if ! grep -Pq -- '^\h*password\h+(requisite|required|sufficient)\h+pam_unix\.so(\h+[^#\n\r]+)?\h+sha512\b.*$' "$file"; then
if grep -Pq -- '^\h*password\h+(requisite|required|sufficient)\h+pam_unix\.so(\h+[^#\n\r]+)?\h+(md5|blowfish|bigcrypt|sha256|yescrypt)\b.*$' "$file"; then
sed -ri 's/(md5|blowfish|bigcrypt|sha256|yescrypt)/sha512/' "$file"
else
sed -ri 's/(^\s*password\s+(requisite|required|sufficient)\s+pam_unix.so\s+)(.*)$/\1sha512 \3/' "$file"
fi
fi
done
authselect apply-changes
}
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t>
  </si>
  <si>
    <t>To close this finding, please provide a screenshot showing password hashing algorithm is set to SHA-512 or yes crypt with the agency's CAP.</t>
  </si>
  <si>
    <t>ROCKY9-162</t>
  </si>
  <si>
    <t>Ensure system accounts are secured</t>
  </si>
  <si>
    <t>There are several accounts provided with most distributions that are used to manage applications and are not intended to provide an interactive shell. Furthermore, a user may add special accounts that are not intended to provide an interactive shell.</t>
  </si>
  <si>
    <t>System accounts
Check critical system accounts for nologin
Run the following command:
# awk -F: '($1!~/^(root|halt|sync|shutdown|nfsnobody)$/ &amp;&amp; ($3&lt;'"$(awk '/^\s*UID_MIN/{print $2}' /etc/login.defs)"' || $3 == 65534) &amp;&amp; $7!~/^(\/usr)?\/sbin\/nologin$/) { print $1 }' /etc/passwd
Verify no results are returned.
#### Disabled accounts
Ensure all accounts that configured the shell as nologin also have their passwords disabled.
Run the following command:
# awk -F: '/nologin/ {print $1}' /etc/passwd | xargs -I '{}' passwd -S '{}' | awk '($2!="L" &amp;&amp; $2!="LK") {print $1}'
Verify no results are returned.</t>
  </si>
  <si>
    <t>All system accounts are secured.</t>
  </si>
  <si>
    <t>The system accounts are not secured.</t>
  </si>
  <si>
    <t>5.6</t>
  </si>
  <si>
    <t>5.6.2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</si>
  <si>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</si>
  <si>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System accounts 
Set the shell for any accounts returned by the audit to nologin:
# usermod -s $(command -v nologin) &lt;user&gt;
Disabled accounts
Lock any non root accounts returned by the audit:
# usermod -L &lt;user&gt;
Large scale changes
The following command will set all system accounts to nologin:
# awk -F: '($1!~/^(root|halt|sync|shutdown|nfsnobody)$/ &amp;&amp; ($3&lt;'"$(awk '/^\s*UID_MIN/{print $2}' /etc/login.defs)"' || $3 == 65534)) { print $1 }' /etc/passwd | while read user; do usermod -s $(command -v nologin) $user &gt;/dev/null; done
The following command will automatically lock all accounts that have their shell set to nologin:
# awk -F: '/nologin/ {print $1}' /etc/passwd | while read user; do usermod -L $user; done</t>
  </si>
  <si>
    <t>Ensure system accounts are secured. One method to achieve the recommended state is to execute the following command(s):
System accounts 
Set the shell for any accounts returned by the audit to nologin:
# usermod -s $(command -v nologin) &lt;user&gt;
Disabled accounts
Lock any non-root accounts returned by the audit:
# usermod -L &lt;user&gt;
Large scale changes
The following command will set all system accounts to nologin:
# awk -F: '($1!~/^(root|halt|sync|shutdown|nfsnobody)$/ &amp;&amp; ($3&lt;'"$(awk '/^\s*UID_MIN/{print $2}' /etc/login.defs)"' || $3 == 65534)) { print $1 }' /etc/passwd | while read user; do usermod -s $(command -v nologin) $user &gt;/dev/null; done
The following command will automatically lock all accounts that have their shell set to nologin:
# awk -F: '/nologin/ {print $1}' /etc/passwd | while read user; do usermod -L $user; done</t>
  </si>
  <si>
    <t>To close this finding, please provide a screenshot showing all system accounts are secured with the agency's CAP.</t>
  </si>
  <si>
    <t>ROCKY9-163</t>
  </si>
  <si>
    <t>Set the default user shell timeout to 900 seconds or less</t>
  </si>
  <si>
    <t>TMOUT is an environmental setting that determines the timeout of a shell in seconds.
TMOUT=_n_ - Sets the shell timeout to _n_ seconds. A setting of TMOUT=0 disables timeout.
readonly TMOUT- Sets the TMOUT environmental variable as readonly, preventing unwanted modification during run-time.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t>
  </si>
  <si>
    <t>Run the following script to verify that TMOUT is configured to: include a timeout of no more than 900 seconds, to be readonly, to be exported, and is not being changed to a longer timeout.
#!/usr/bin/env bash
{
output1="" output2=""
[ -f /etc/bashrc ] &amp;&amp; BRC="/etc/bashrc"
for f in "$BRC" /etc/profile /etc/profile.d/*.sh ; do
grep -Pq '^\s*([^#]+\s+)?TMOUT=(900|[1-8][0-9][0-9]|[1-9][0-9]|[1-9])\b' "$f" &amp;&amp; grep -Pq '^\s*([^#]+;\s*)?readonly\s+TMOUT(\s+|\s*;|\s*$|=(900|[1-8][0-9][0-9]|[1-9][0-9]|[1-9]))\b' "$f" &amp;&amp; grep -Pq '^\s*([^#]+;\s*)?export\s+TMOUT(\s+|\s*;|\s*$|=(900|[1-8][0-9][0-9]|[1-9][0-9]|[1-9]))\b' "$f" &amp;&amp; 
 output1="$f"
done
grep -Pq '^\s*([^#]+\s+)?TMOUT=(9[0-9][1-9]|9[1-9][0-9]|0+|[1-9]\d{3,})\b' /etc/profile /etc/profile.d/*.sh "$BRC" &amp;&amp; output2=$(grep -Ps '^\s*([^#]+\s+)?TMOUT=(9[0-9][1-9]|9[1-9][0-9]|0+|[1-9]\d{3,})\b' /etc/profile /etc/profile.d/*.sh $BRC)
if [ -n "$output1" ] &amp;&amp; [ -z "$output2" ]; then
echo -e "\nPASSED\n\nTMOUT is configured in: \"$output1\"\n"
else
[ -z "$output1" ] &amp;&amp; echo -e "\nFAILED\n\nTMOUT is not configured\n"
[ -n "$output2" ] &amp;&amp; echo -e "\nFAILED\n\nTMOUT is incorrectly configured in: \"$output2\"\n"
fi
}</t>
  </si>
  <si>
    <t>The default user shell timeout is set to 900 seconds or less.</t>
  </si>
  <si>
    <t>The default user shell timeout is not set to 900 seconds or less.</t>
  </si>
  <si>
    <t>5.6.3</t>
  </si>
  <si>
    <t>Setting a timeout value reduces the window of opportunity for unauthorized user access to another user's shell session that has been left unattended. It also ends the inactive session and releases the resources associated with that session.</t>
  </si>
  <si>
    <t>Review /etc/bashrc,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/etc/bashrc
TMOUT configuration examples:
As multiple lines:
TMOUT=900
readonly TMOUT
export TMOUT
As a single line:
readonly TMOUT=900 ; export TMOUT</t>
  </si>
  <si>
    <t>Set the default user shell timeout to 900 seconds or less. One method to achieve the recommended state is to execute the following command(s):
Review /etc/bashrc,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/etc/bashrc
TMOUT configuration examples:
As multiple lines:
TMOUT=900
readonly TMOUT
export TMOUT
As a single line:
readonly TMOUT=900 ; export TMOUT</t>
  </si>
  <si>
    <t>ROCKY9-164</t>
  </si>
  <si>
    <t>Set the default group for the root account to  GID 0</t>
  </si>
  <si>
    <t>The usermod command can be used to specify which group the root account belongs to. This affects permissions of files that are created by the root account.</t>
  </si>
  <si>
    <t xml:space="preserve">Run the following command and verify the result is 0 :
# grep "^root:" /etc/passwd | cut -f4 -d:
0
</t>
  </si>
  <si>
    <t>The default group for the root account is set to GID 0.</t>
  </si>
  <si>
    <t>The default group for the root account is set not to GID 0.</t>
  </si>
  <si>
    <t>5.6.4</t>
  </si>
  <si>
    <t>Using GID 0 for the `root` account helps prevent `root` -owned files from accidentally becoming accessible to non-privileged users.</t>
  </si>
  <si>
    <t>Run the following command to set the root account default group to GID 0 :
# usermod -g 0 root</t>
  </si>
  <si>
    <t>Set the default group for the root account to GID 0. One method to achieve the recommended state is to execute the following command(s):
# usermod -g 0 root</t>
  </si>
  <si>
    <t>To close this finding, please provide a screenshot showing default group for the root account is set to GID 0 with the agency's CAP.</t>
  </si>
  <si>
    <t>ROCKY9-165</t>
  </si>
  <si>
    <t>Set default user umask to 027 or more restrictive</t>
  </si>
  <si>
    <t>The user file-creation mode mask (umask) is used to determine the file permission for newly created directories and files. In Linux, the default permissions for any newly created directory are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t>
  </si>
  <si>
    <t>The default user umask is set to 027 or more restrictive.</t>
  </si>
  <si>
    <t>The default user umask is not set to 027 or more restrictive.</t>
  </si>
  <si>
    <t>5.6.5</t>
  </si>
  <si>
    <t>Setting a secure default value for `umask` ensures that users make a conscious choice about their file permissions. A permissive `umask` value could result in directories or files with excessive permissions that can be read and/or written to by unauthorized users.</t>
  </si>
  <si>
    <t>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
Note: this method only applies to bash and shell. If other shells are supported on the system, it is recommended that their configuration files also are checked.</t>
  </si>
  <si>
    <t>Set default user umask to 027 or more restrictive. One method to achieve the recommended state is to execute the following command(s):
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
Note: this method only applies to bash and shell. If other shells are supported on the system, it is recommended that their configuration files also are checked.</t>
  </si>
  <si>
    <t>To close this finding, please provide a screenshot showing default user umask is set to 027 or more restrictive with the agency's CAP.</t>
  </si>
  <si>
    <t>ROCKY9-166</t>
  </si>
  <si>
    <t>Set root password</t>
  </si>
  <si>
    <t>There are a few methods to access the root account directly. Without a password set any user would be able to gain access and thus control over the entire system.</t>
  </si>
  <si>
    <t>Run the following command:
# passwd -S root
Verify that the output contains "Password set". Example:
root PS 2022-05-03 0 99999 7 -1 (Password set, SHA512 crypt.)</t>
  </si>
  <si>
    <t>The root password is set.</t>
  </si>
  <si>
    <t>The root password is not set.</t>
  </si>
  <si>
    <t>HPW13</t>
  </si>
  <si>
    <t>HPW13: Enabled secret passwords are not implemented correctly</t>
  </si>
  <si>
    <t>5.6.6</t>
  </si>
  <si>
    <t>Access to `root` should be secured at all times.</t>
  </si>
  <si>
    <t>Set the root password with:
# passwd root</t>
  </si>
  <si>
    <t>Set root password. One method to achieve the recommended state is to execute the following command(s):
# passwd root</t>
  </si>
  <si>
    <t>To close this finding, please provide a screenshot showing root password is set with the agency's CAP.</t>
  </si>
  <si>
    <t>ROCKY9-167</t>
  </si>
  <si>
    <t>Set password expiration to 90 days or less for admin and non-admin users</t>
  </si>
  <si>
    <t>The PASS_MAX_DAYS parameter in /etc/login.defs allows an administrator to force passwords to expire once they reach a defined age. It is recommended that the PASS_MAX_DAYS parameter be set to less than or equal to 90 days.</t>
  </si>
  <si>
    <t>Run the following command and verify PASS_MAX_DAYS conforms to site policy (no more than 365 days):
# grep PASS_MAX_DAYS /etc/login.defs
PASS_MAX_DAYS 90
Run the following command and Review list of users and PASS_MAX_DAYS to verify that all users' PASS_MAX_DAYS conforms to site policy (no more than 365 days):
# grep -E '^[^:]+:[^!*]' /etc/shadow | cut -d: -f1,5
&lt;user&gt;:&lt;PASS_MAX_DAYS&gt;</t>
  </si>
  <si>
    <t>Password expiration is set to 90 days or less for admin and non admin users.</t>
  </si>
  <si>
    <t>Password Expiration is not configured per IRS requirements.</t>
  </si>
  <si>
    <t xml:space="preserve">Updated Passwords are required to be changed every 90 days all user accounts </t>
  </si>
  <si>
    <t>5.6.1</t>
  </si>
  <si>
    <t>5.6.1.1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</si>
  <si>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</si>
  <si>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Set the PASS_MAX_DAYS parameter to conform to site policy in /etc/login.defs :
PASS_MAX_DAYS 90
Modify user parameters for all users with a password set to match:
# chage --maxdays 90  &lt;user&gt;</t>
  </si>
  <si>
    <t>Set password expiration to 90 days or less for admin and non-admin users. One method to achieve the recommended state is to execute the following command(s):
Set the PASS_MAX_DAYS parameter to conform to site policy in /etc/login.defs :
PASS_MAX_DAYS 90
Modify user parameters for all users with a password set to match:
# chage --maxdays 90 &lt;user&gt;</t>
  </si>
  <si>
    <t>To close this finding, please provide a screenshot showing password expiration is set to 90 days or less for admin and non admin users with the agency's CAP.</t>
  </si>
  <si>
    <t>ROCKY9-168</t>
  </si>
  <si>
    <t>Set minimum days between password changes to 1 or more days</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</si>
  <si>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</si>
  <si>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awk -F : '(/^[^:]+:[^!*]/ &amp;&amp; $4 &lt; 1){print $1 " " $4}' /etc/shadow
No &lt;user&gt;:&lt;PASS_MIN_DAYS&gt; should be returned</t>
  </si>
  <si>
    <t xml:space="preserve">Minimum days between password changes is set to 1 or more days. </t>
  </si>
  <si>
    <t>Password Minimum age is not configured per IRS requirements.</t>
  </si>
  <si>
    <t>HPW12</t>
  </si>
  <si>
    <t>HPW12: Passwords do not meet complexity requirements</t>
  </si>
  <si>
    <t>5.6.1.2</t>
  </si>
  <si>
    <t>By restricting the frequency of password changes, an administrator can prevent users from repeatedly changing their password in an attempt to circumvent password reuse controls.</t>
  </si>
  <si>
    <t>Set the PASS_MIN_DAYS parameter to 1 in /etc/login.defs:
PASS_MIN_DAYS 1
Modify user parameters for all users with a password set to match:
# chage --mindays 1 &lt;user&gt;</t>
  </si>
  <si>
    <t>Set minimum days between password changes to 1 or more days. One method to achieve the recommended state is to execute the following command(s):
Set the PASS_MIN_DAYS parameter to 1 in /etc/login.defs:
PASS_MIN_DAYS 1
Modify user parameters for all users with a password set to match:
# chage --mindays 1 &lt;user&gt;</t>
  </si>
  <si>
    <t>ROCKY9-169</t>
  </si>
  <si>
    <t>Set password expiration warning days to 14 or more</t>
  </si>
  <si>
    <t>The PASS_WARN_AGE parameter in /etc/login.defs allows an administrator to notify users that their password will expire in a defined number of days. It is recommended that the PASS_WARN_AGE parameter be set to 14 or more days.</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</si>
  <si>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-f1,13
&lt;user&gt;:&lt;PASS_WARN_AGE&gt;</t>
  </si>
  <si>
    <t xml:space="preserve">Password expiration warning days is set to 14 or more days. </t>
  </si>
  <si>
    <t>Password expiration warning days have not been configured per IRS requirements.</t>
  </si>
  <si>
    <t>Changed to 14 days</t>
  </si>
  <si>
    <t>HPW7</t>
  </si>
  <si>
    <t>HPW7: Password change notification is not sufficient</t>
  </si>
  <si>
    <t>5.6.1.3</t>
  </si>
  <si>
    <t>Providing an advance warning that a password will be expiring gives users time to think of a secure password. Users caught unaware may choose a simple password or write it down where it may be discovered.</t>
  </si>
  <si>
    <t>Set the PASS_WARN_AGE parameter to 14 in /etc/login.defs :
PASS_WARN_AGE 14
Modify user parameters for all users with a password set to match:
# chage --warndays 14 &lt;user&gt;</t>
  </si>
  <si>
    <t>Set password expiration warning days to 14 or more. One method to achieve the recommended state is to execute the following command(s):
Set the PASS_WARN_AGE parameter to 14 in /etc/login.defs :
PASS_WARN_AGE 14
Modify user parameters for all users with a password set to match:
# chage --warndays 14 &lt;user&gt;</t>
  </si>
  <si>
    <t>ROCKY9-170</t>
  </si>
  <si>
    <t>Set the inactive password lock to 120 days or less</t>
  </si>
  <si>
    <t>User accounts that have been inactive for over a given period of time can be automatically disabled. It is recommended that accounts that are inactive for 120 days after password expiration be disabled.</t>
  </si>
  <si>
    <t>Run the following command and verify INACTIVE conforms to site policy (no more than 120 days):
# useradd -D | grep INACTIVE
INACTIVE=120
Verify all users with a password have Password inactive no more than 30 days after password expires
Verify all users with a password have Password inactive no more than 120 days after password expires: Run the following command and Review list of users and INACTIVE to verify that all users' INACTIVE conforms to site policy (no more than 120 days):
# awk -F: '/^[^#:]+:[^!\*:]*:[^:]*:[^:]*:[^:]*:[^:]*:(\s*|-1|3[1-9]|[4-9][0-9]|[1-9][0-9][0-9]+):[^:]*:[^:]*\s*$/ {print $1":"$7}' /etc/shadow
No &lt;user&gt;:&lt;INACTIVE&gt; should be returned</t>
  </si>
  <si>
    <t xml:space="preserve">Inactive password lock is set to 120 days or less. </t>
  </si>
  <si>
    <t>Changed inactive user account been disabled from 30 to 120</t>
  </si>
  <si>
    <t>HAC10</t>
  </si>
  <si>
    <t>HAC10: Accounts do not expire after the correct period of inactivity</t>
  </si>
  <si>
    <t>5.6.1.4</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</si>
  <si>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</si>
  <si>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 &lt;user&gt;</t>
  </si>
  <si>
    <t>Set the inactive password lock to 120 days or less. One method to achieve the recommended state is to execute the following command(s):
Run the following command to set the default password inactivity period to 120 days:
# useradd -D -f 120
Modify user parameters for all users with a password set to match:
# chage --inactive 120 &lt;user&gt;</t>
  </si>
  <si>
    <t>ROCKY9-171</t>
  </si>
  <si>
    <t>Ensure all users last password change date is in the past</t>
  </si>
  <si>
    <t>All users should have a password change date in the past.</t>
  </si>
  <si>
    <t>Run the following command and verify nothing is returned
# awk -F: '/^[^:]+:[^!*]/{print $1}' /etc/shadow | while read -r usr; \
do change=$(date -d "$(chage --list $usr | grep '^Last password change' | cut -d: -f2 | grep -v 'never$')" +%s); \
if [[ "$change" -gt "$(date +%s)" ]]; then \
echo "User: \"$usr\" last password change was \"$(chage --list $usr | grep '^Last password change' | cut -d: -f2)\""; fi; done</t>
  </si>
  <si>
    <t xml:space="preserve">Password change dates have been confirmed to be in the past. </t>
  </si>
  <si>
    <t>5.6.1.5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</si>
  <si>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</si>
  <si>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</si>
  <si>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Ensure all users last password change date is in the past. One method to achieve the recommended state is to execute the following: 
Investigate any users with a password change date in the future and correct them. Locking the account, expiring the password, or resetting the password manually may be appropriate.</t>
  </si>
  <si>
    <t>ROCKY9-172</t>
  </si>
  <si>
    <t>Configure permissions on /etc/passwd</t>
  </si>
  <si>
    <t>The /etc/passwd file contains user account information that is used by many system utilities and therefore must be readable for these utilities to operate.</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</si>
  <si>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</si>
  <si>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</si>
  <si>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</si>
  <si>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6.1</t>
  </si>
  <si>
    <t>6.1.1</t>
  </si>
  <si>
    <t>It is critical to ensure that the `/etc/passwd` file is protected from unauthorized write access. Although it is protected by default, the file permissions could be changed either inadvertently or through malicious actions.</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</si>
  <si>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</si>
  <si>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</si>
  <si>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ROCKY9-173</t>
  </si>
  <si>
    <t xml:space="preserve">Configure permissions on /etc/passwd- </t>
  </si>
  <si>
    <t>The /etc/passwd- file contains backup user account information.</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</si>
  <si>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</si>
  <si>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</si>
  <si>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</si>
  <si>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6.1.2</t>
  </si>
  <si>
    <t>It is critical to ensure that the `/etc/passwd-` file is protected from unauthorized access. Although it is protected by default, the file permissions could be changed either inadvertently or through malicious actions.</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</si>
  <si>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</si>
  <si>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</si>
  <si>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ROCKY9-174</t>
  </si>
  <si>
    <t xml:space="preserve">Configure permissions on /etc/group </t>
  </si>
  <si>
    <t>The /etc/group file contains a list of all the valid groups defined in the system. The command below allows read/write access for root and read access for everyone else.</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</si>
  <si>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</si>
  <si>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</si>
  <si>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</si>
  <si>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6.1.3</t>
  </si>
  <si>
    <t>The `/etc/group` file needs to be protected from unauthorized changes by non-privileged users, but needs to be readable as this information is used with many non-privileged programs.</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</si>
  <si>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</si>
  <si>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</si>
  <si>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ROCKY9-175</t>
  </si>
  <si>
    <t xml:space="preserve">Configure permissions on /etc/group- </t>
  </si>
  <si>
    <t>The /etc/group- file contains a backup list of all the valid groups defined in the system.</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</si>
  <si>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</si>
  <si>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</si>
  <si>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</si>
  <si>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6.1.4</t>
  </si>
  <si>
    <t>It is critical to ensure that the `/etc/group-` file is protected from unauthorized access. Although it is protected by default, the file permissions could be changed either inadvertently or through malicious actions.</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</si>
  <si>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</si>
  <si>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</si>
  <si>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ROCKY9-176</t>
  </si>
  <si>
    <t>Configure permissions on /etc/shadow</t>
  </si>
  <si>
    <t>The /etc/shadow file is used to store the information about user accounts that is critical to the security of those accounts, such as the hashed password and other security information.</t>
  </si>
  <si>
    <t>Run the following command to verify /etc/shadow is mode 000, Uid is 0/root and Gid is 0/root:
# stat -Lc "%n %a %u/%U %g/%G" /etc/shadow
/etc/shadow 0 0/root 0/root</t>
  </si>
  <si>
    <t>The permissions on /etc/shadow are configured.</t>
  </si>
  <si>
    <t>The permissions on /etc/shadow are not configured.</t>
  </si>
  <si>
    <t>6.1.5</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</si>
  <si>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</si>
  <si>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Run the following commands to set mode, owner, and group on /etc/shadow:
# chown root:root /etc/shadow
# chmod 0000 /etc/shadow</t>
  </si>
  <si>
    <t>Configure permissions on /etc/shadow. One method to achieve the recommended state is to execute the following command(s):
Run the following commands to set mode, owner, and group on /etc/shadow:
# chown root:root /etc/shadow
# chmod 0000 /etc/shadow</t>
  </si>
  <si>
    <t>ROCKY9-177</t>
  </si>
  <si>
    <t xml:space="preserve">Configure permissions on /etc/shadow- </t>
  </si>
  <si>
    <t>The /etc/shadow- file is used to store backup information about user accounts that is critical to the security of those accounts, such as the hashed password and other security information.</t>
  </si>
  <si>
    <t>Run the following command to verify /etc/shadow- is mode 000, Uid is 0/root and Gid is 0/root:
# stat -Lc "%n %a %u/%U %g/%G" /etc/shadow-
/etc/shadow- 0 0/root 0/root</t>
  </si>
  <si>
    <t>The permissions on /etc/shadow- are configured.</t>
  </si>
  <si>
    <t>The permissions on /etc/shadow- are not configured.</t>
  </si>
  <si>
    <t>6.1.6</t>
  </si>
  <si>
    <t>It is critical to ensure that the `/etc/shadow-` file is protected from unauthorized access. Although it is protected by default, the file permissions could be changed either inadvertently or through malicious actions.</t>
  </si>
  <si>
    <t>Run the following commands to set mode, owner, and group on /etc/shadow-:
# chown root:root /etc/shadow-
# chmod 0000 /etc/shadow-</t>
  </si>
  <si>
    <t>Configure permissions on /etc/shadow-. One method to achieve the recommended state is to execute the following command(s):
Run the following commands to set mode, owner, and group on /etc/shadow-:
# chown root:root /etc/shadow-
# chmod 0000 /etc/shadow-</t>
  </si>
  <si>
    <t>ROCKY9-178</t>
  </si>
  <si>
    <t>Configure permissions on /etc/gshadow</t>
  </si>
  <si>
    <t>The /etc/gshadow file is used to store the information about groups that is critical to the security of those accounts, such as the hashed password and other security information.</t>
  </si>
  <si>
    <t>Run the following command to verify /etc/gshadow is mode 000, Uid is 0/root and Gid is 0/root:
# stat -Lc "%n %a %u/%U %g/%G" /etc/gshadow
/etc/gshadow 0 0/root 0/root</t>
  </si>
  <si>
    <t>The permissions on /etc/gshadow are configured.</t>
  </si>
  <si>
    <t>The permissions on /etc/gshadow are not configured.</t>
  </si>
  <si>
    <t>6.1.7</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</si>
  <si>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</si>
  <si>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commands to set mode, owner, and group on /etc/gshadow:
# chown root:root /etc/gshadow
# chmod 0000 /etc/gshadow</t>
  </si>
  <si>
    <t>Configure permissions on /etc/gshadow. One method to achieve the recommended state is to execute the following command(s):
Run the following commands to set mode, owner, and group on /etc/gshadow:
# chown root:root /etc/gshadow
# chmod 0000 /etc/gshadow</t>
  </si>
  <si>
    <t>ROCKY9-179</t>
  </si>
  <si>
    <t>Configure permissions on /etc/gshadow-</t>
  </si>
  <si>
    <t>The /etc/gshadow- file is used to store backup information about groups that is critical to the security of those accounts, such as the hashed password and other security information.</t>
  </si>
  <si>
    <t>Run the following command to verify /etc/gshadow- is mode 000, Uid is 0/root and Gid is 0/root:
# stat -Lc "%n %a %u/%U %g/%G" /etc/gshadow-
/etc/gshadow- 0 0/root 0/root</t>
  </si>
  <si>
    <t>The permissions on /etc/gshadow- are configured.</t>
  </si>
  <si>
    <t>The permissions on /etc/gshadow- are not configured.</t>
  </si>
  <si>
    <t>6.1.8</t>
  </si>
  <si>
    <t>It is critical to ensure that the `/etc/gshadow-` file is protected from unauthorized access. Although it is protected by default, the file permissions could be changed either inadvertently or through malicious actions.</t>
  </si>
  <si>
    <t>Run the following commands to set mode, owner, and group on /etc/gshadow-:
# chown root:root /etc/gshadow-
# chmod 0000 /etc/gshadow-</t>
  </si>
  <si>
    <t>Configure permissions on /etc/gshadow-. One method to achieve the recommended state is to execute the following command(s):
Run the following commands to set mode, owner, and group on /etc/gshadow-:
# chown root:root /etc/gshadow-
# chmod 0000 /etc/gshadow-</t>
  </si>
  <si>
    <t>ROCKY9-180</t>
  </si>
  <si>
    <t>Ensure no world writable files exist</t>
  </si>
  <si>
    <t>Unix-based systems support variable settings to control access to files. World writable files are the least secure. See the chmod(2) 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</si>
  <si>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</si>
  <si>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 xml:space="preserve">World-Writable files do not exist on the system. </t>
  </si>
  <si>
    <t>There are World Writable files on the system.</t>
  </si>
  <si>
    <t>6.1.9</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</si>
  <si>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</si>
  <si>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&lt;filename&gt; ) is advisable, but always consult relevant vendor documentation to avoid breaking any application dependencies on a given file.</t>
  </si>
  <si>
    <t>Ensure no world writable files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</si>
  <si>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ROCKY9-181</t>
  </si>
  <si>
    <t>Ensure no unowned files or directories exist</t>
  </si>
  <si>
    <t>Sometimes when administrators delete users from the password file, they neglect to remove all files owned by those users from the system.</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</si>
  <si>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
</t>
  </si>
  <si>
    <t xml:space="preserve">All files have a user ownership assigned. </t>
  </si>
  <si>
    <t>There are Un-owned files and Directories on the system.</t>
  </si>
  <si>
    <t>6.1.10</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</si>
  <si>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</si>
  <si>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</si>
  <si>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Ensure no unowned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</si>
  <si>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ROCKY9-182</t>
  </si>
  <si>
    <t>Ensure no ungrouped files or directories exist</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</si>
  <si>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</si>
  <si>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
</t>
  </si>
  <si>
    <t>6.1.11</t>
  </si>
  <si>
    <t>Ensure no ungrouped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</si>
  <si>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ROCKY9-183</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</si>
  <si>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</si>
  <si>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</si>
  <si>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</si>
  <si>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</si>
  <si>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is not set on all world-writable directories.</t>
  </si>
  <si>
    <t>6.1.12</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</si>
  <si>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</si>
  <si>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 -perm -0002 -a ! -perm -1000 \) 2&gt;/dev/null | xargs -I '{}' chmod a+t '{}'</t>
  </si>
  <si>
    <t>Set sticky bit on all world-writable directories. One method to achieve the recommended state is to execute the following command(s):
Run the following command to set the sticky bit on all world writable directories:
# df --local -P | awk '{if (NR!=1) print $6}' | xargs -I '{}' find '{}' -xdev -type d \( -perm -0002 -a ! -perm -1000 \) 2&gt;/dev/null | xargs -I '{}' chmod a+t '{}'</t>
  </si>
  <si>
    <t>To close this finding, please provide a screenshot showing sticky bit is set on all world-writable directories with the agency's CAP.</t>
  </si>
  <si>
    <t>ROCKY9-184</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</si>
  <si>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</si>
  <si>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</si>
  <si>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t>
  </si>
  <si>
    <t xml:space="preserve">Files within the system do not have the Set User ID (SUID) bit set. </t>
  </si>
  <si>
    <t>There are 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</si>
  <si>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</si>
  <si>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</si>
  <si>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</si>
  <si>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One method to achieve the recommended state is to execute the following: 
Ensure that no rogue SUID programs have been introduced into the system. Review the files returned by the action in the Audit section and confirm the integrity of these binaries.</t>
  </si>
  <si>
    <t>ROCKY9-185</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</si>
  <si>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</si>
  <si>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</si>
  <si>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</si>
  <si>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 xml:space="preserve">Files within the system do not have the Set Group ID (SGID) bit set. </t>
  </si>
  <si>
    <t>There are 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</si>
  <si>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</si>
  <si>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</si>
  <si>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</si>
  <si>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One method to achieve the recommended state is to execute the following: 
Ensure that no rogue SGID programs have been introduced into the system. Review the files returned by the action in the Audit section and confirm the integrity of these binaries.</t>
  </si>
  <si>
    <t>ROCKY9-186</t>
  </si>
  <si>
    <t>Ensure accounts in /etc/passwd use shadowed passwords</t>
  </si>
  <si>
    <t>Local accounts can use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</si>
  <si>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</si>
  <si>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Local accounts are using shadowed passwords.</t>
  </si>
  <si>
    <t>Local accounts are not using shadowed passwords.</t>
  </si>
  <si>
    <t>6.2</t>
  </si>
  <si>
    <t>6.2.1</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</si>
  <si>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All accounts must have passwords or be locked to prevent the account from being used by an unauthorized user.
A user account with an empty second field in `/etc/passwd` allows the account to be logged into by providing only the username.</t>
  </si>
  <si>
    <t>Run the following command to set accounts to use shadowed passwords:
# sed -e 's/^\([a-zA-Z0-9_]*\):[^:]*:/\1:x:/' -i /etc/passwd
Investigate to determine if the account is logged in and what it is being used for, to determine if it needs to be forced off.</t>
  </si>
  <si>
    <t>Ensure accounts in /etc/passwd use shadowed passwords. One method to achieve the recommended state is to execute the following command(s):
Run the following command to set accounts to use shadowed passwords:
# sed -e 's/^\([a-zA-Z0-9_]*\):[^:]*:/\1:x:/' -i /etc/passwd
Investigate to determine if the account is logged in and what it is being used for, to determine if it needs to be forced off.</t>
  </si>
  <si>
    <t>To close this finding, please provide a screenshot showing local accounts are using shadowed passwords with the agency's CAP.</t>
  </si>
  <si>
    <t>ROCKY9-187</t>
  </si>
  <si>
    <t>Ensure /etc/shadow password fields are not empty</t>
  </si>
  <si>
    <t>An account with an empty password field means that anybody may log in as that user without providing a password.</t>
  </si>
  <si>
    <t>Run the following command and verify that no output is returned:
# awk -F: '($2 == "" ) { print $1 " does not have a password "}' /etc/shadow</t>
  </si>
  <si>
    <t xml:space="preserve">All user accounts have a password assigned. </t>
  </si>
  <si>
    <t>The system has accounts without passwords.</t>
  </si>
  <si>
    <t>HPW18</t>
  </si>
  <si>
    <t xml:space="preserve">HPW18: No password is required to remotely access an FTI system </t>
  </si>
  <si>
    <t>6.2.2</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</si>
  <si>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</si>
  <si>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</si>
  <si>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/etc/shadow password fields are not empty. One method to achieve the recommended state is to execute the following command(s):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</si>
  <si>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To close this finding, please provide a screenshot showing all user accounts have a password assigned with the agency's CAP.</t>
  </si>
  <si>
    <t>ROCKY9-188</t>
  </si>
  <si>
    <t>Confirm that all groups in the /etc/passwd file exist in the /etc/group file</t>
  </si>
  <si>
    <t>Over time, system administration errors and changes can lead to groups being defined in /etc/passwd but not in /etc/group .</t>
  </si>
  <si>
    <t>Run the following script and verify no results are returned:
#!/bin/bash
for i in $(cut -s -d: -f4 /etc/passwd | sort -u ); do
grep -q -P "^.*?:[^:]*:$i:" /etc/group
if [ $? -ne 0 ]; then
echo "Group $i is referenced by /etc/passwd but does not exist in /etc/group"
fi
done</t>
  </si>
  <si>
    <t>For each group on the system, there must be a definition in /etc/passwd and /etc/group</t>
  </si>
  <si>
    <t>Groups exist in the /etc/password file that are not in the /etc/group.</t>
  </si>
  <si>
    <t>6.2.3</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</si>
  <si>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</si>
  <si>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</si>
  <si>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that all groups in the /etc/passwd file exist in the /etc/group file. One method to achieve the recommended state is to execute the following: 
Analyze the output of the Audit step above and perform the appropriate action to correct any discrepancies found.</t>
  </si>
  <si>
    <t>ROCKY9-189</t>
  </si>
  <si>
    <t>Delete all duplicate UIDs</t>
  </si>
  <si>
    <t>Although the useradd program will not let you create a duplicate User ID (UID), it is possible for an administrator to manually edit the /etc/passwd file and change the UID field.</t>
  </si>
  <si>
    <t>Run the following script and verify no results are returned:
#!/bin/bash
cut -f3 -d":" /etc/passwd | sort -n | uniq -c | while read x ; do
[ -z "$x" ] &amp;&amp; break
set - $x
if [ $1 -gt 1 ]; then
users=$(awk -F: '($3 == n) { print $1 }' n=$2 /etc/passwd | xargs)
echo "Duplicate UID ($2): $users"
fi
done</t>
  </si>
  <si>
    <t xml:space="preserve">The system does not contain duplicate User IDs in the /etc/passwd file. </t>
  </si>
  <si>
    <t>There is duplicate UID's on the system.</t>
  </si>
  <si>
    <t>6.2.4</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</si>
  <si>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</si>
  <si>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</si>
  <si>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Delete all duplicate UIDs. One method to achieve the recommended state is to execute the following: 
Based on the results of the audit script, establish unique UIDs and review all files owned by the shared UIDs to determine which UID they are supposed to belong to.</t>
  </si>
  <si>
    <t>To close this finding, please provide a screenshot showing system does not contain duplicate User IDs in the /etc/passwd file with the agency's CAP.</t>
  </si>
  <si>
    <t>ROCKY9-190</t>
  </si>
  <si>
    <t>Delete all duplicate GIDs</t>
  </si>
  <si>
    <t>Although the groupadd program will not let you create a duplicate Group ID (GID), it is possible for an administrator to manually edit the /etc/group file and change the GID field.</t>
  </si>
  <si>
    <t>Run the following script and verify no results are returned:
#!/bin/bash 
cut -d: -f3 /etc/group | sort | uniq -d | while read x ; do
echo "Duplicate GID ($x) in /etc/group"
done</t>
  </si>
  <si>
    <t xml:space="preserve">The system does not contain duplicate Group IDs in the /etc/group file. </t>
  </si>
  <si>
    <t>There are duplicate GID's on the system.</t>
  </si>
  <si>
    <t>6.2.5</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</si>
  <si>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</si>
  <si>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</si>
  <si>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Delete all duplicate GIDs. One method to achieve the recommended state is to execute the following: 
Based on the results of the audit script, establish unique GIDs and review all files owned by the shared GID to determine which group they are supposed to belong to.</t>
  </si>
  <si>
    <t>To close this finding, please provide a screenshot showing system does not contain duplicate Group IDs in the /etc/group file with the agency's CAP.</t>
  </si>
  <si>
    <t>ROCKY9-191</t>
  </si>
  <si>
    <t>Delete all duplicate usernames</t>
  </si>
  <si>
    <t>Although the useradd program will not let you create a duplicate username, it is possible for an administrator to manually edit the /etc/passwd file and change the username.</t>
  </si>
  <si>
    <t>Run the following script and verify no results are returned:
#!/bin/bash
cut -d: -f1 /etc/passwd | sort | uniq -d | while read -r x; do
echo "Duplicate login name $x in /etc/passwd"
done</t>
  </si>
  <si>
    <t xml:space="preserve">The system does not contain duplicate names in the /etc/passwd file. </t>
  </si>
  <si>
    <t>There are duplicate Usernames on the system.</t>
  </si>
  <si>
    <t>6.2.6</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</si>
  <si>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</si>
  <si>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</si>
  <si>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usernames. One method to achieve the recommended state is to execute the following:  
Based on the results of the audit script, establish unique usernames for the users. File ownerships will automatically reflect the change if the users have unique UIDs.</t>
  </si>
  <si>
    <t>To close this finding, please provide a screenshot showing system does not contain duplicate names in the /etc/passwd file with the agency's CAP.</t>
  </si>
  <si>
    <t>ROCKY9-192</t>
  </si>
  <si>
    <t>Delete all duplicate group names</t>
  </si>
  <si>
    <t>Although the groupadd program will not let you create a duplicate group name, it is possible for an administrator to manually edit the /etc/group file and change the group name.</t>
  </si>
  <si>
    <t>Run the following script and verify no results are returned:
#!/bin/bash
cut -d: -f1 /etc/group | sort | uniq -d | while read -r x; do
echo "Duplicate group name $x in /etc/group"
done</t>
  </si>
  <si>
    <t xml:space="preserve">The system does not contain duplicate names in the /etc/group file. </t>
  </si>
  <si>
    <t>There are duplicate Group names on the system.</t>
  </si>
  <si>
    <t>6.2.7</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</si>
  <si>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</si>
  <si>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</si>
  <si>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Delete all duplicate group names. One method to achieve the recommended state is to execute the following: 
Based on the results of the audit script, establish unique names for the user groups. File group ownerships will automatically reflect the change if the groups have unique GIDs.</t>
  </si>
  <si>
    <t>To close this finding, please provide a screenshot showing system does not contain duplicate names in the /etc/group file with the agency's CAP.</t>
  </si>
  <si>
    <t>ROCKY9-193</t>
  </si>
  <si>
    <t>Confirm that the root PATH is set correctly</t>
  </si>
  <si>
    <t>The root user can execute any command on the system and could be fooled into executing programs unintentionally if the PATH is not set correctly.</t>
  </si>
  <si>
    <t>Run the following script and verify no results are returned:
#!/bin/bash
RPCV="$(sudo -Hiu root env | grep '^PATH' | cut -d= -f2)"
echo "$RPCV" | grep -q "::" &amp;&amp; echo "root's path contains a empty directory (::)"
echo "$RPCV" | grep -q ":$" &amp;&amp; echo "root's path contains a trailing (:)"
for x in $(echo "$RPCV" | tr ":" " "); do
if [ -d "$x" ]; then
ls -ldH "$x" | awk '$9 == "." {print "PATH contains current working directory (.)"}
$3 != "root" {print $9, "is not owned by root"}
substr($1,6,1) != "-" {print $9, "is group writable"}
substr($1,9,1) != "-" {print $9, "is world writable"}'
else
echo "$x is not a directory"
fi
done</t>
  </si>
  <si>
    <t>The root PATH is set correctly.</t>
  </si>
  <si>
    <t>The root PATH is not set correctly.</t>
  </si>
  <si>
    <t>6.2.8</t>
  </si>
  <si>
    <t>Correct or justify any items discovered in the Audit step.</t>
  </si>
  <si>
    <t>Confirm that the root PATH is set correctly. One method to achieve the recommended state is to execute the following: 
Correct or justify any items discovered in the Audit step.</t>
  </si>
  <si>
    <t>To close this finding, please provide a screenshot showing root PATH is set correctly with the agency's CAP.</t>
  </si>
  <si>
    <t>ROCKY9-194</t>
  </si>
  <si>
    <t>Set root to be the only UID 0 account</t>
  </si>
  <si>
    <t>Any account with UID 0 has superuser privileges on the system.</t>
  </si>
  <si>
    <t>Run the following command and verify that only "root" is returned:
# awk -F: '($3 == 0) { print $1 }' /etc/passwd
root</t>
  </si>
  <si>
    <t>Root is the only account with a User ID (UID) of 0.</t>
  </si>
  <si>
    <t>Accounts other than root have a UID of 0.</t>
  </si>
  <si>
    <t>6.2.9</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</si>
  <si>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</si>
  <si>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</si>
  <si>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Set root to be the only UID 0 account. One method to achieve the recommended state is to execute the following: 
Remove any users other than root with UID 0 or assign them a new UID if appropriate.</t>
  </si>
  <si>
    <t>To close this finding, please provide a screenshot showing root is the only account with a User ID (UID) of 0 with the agency's CAP.</t>
  </si>
  <si>
    <t>ROCKY9-195</t>
  </si>
  <si>
    <t>Confirm all users home directories exist</t>
  </si>
  <si>
    <t>Users can be defined in /etc/passwd without a home directory or with a home directory that does not actually exist.</t>
  </si>
  <si>
    <t>Run the following script to verify all local interactive user home directories exist:
#!/usr/bin/env bash
{
output=""
valid_shells="^($( sed -rn '/^\//{s,/,\\\\/,g;p}' /etc/shells | paste -s -d '|' - ))$"
awk -v pat="$valid_shells" -F: '$(NF) ~ pat { print $1 " " $(NF-1) }' /etc/passwd | (while read -r user home; do
[ ! -d "$home" ] &amp;&amp; output="$output\n - User \"$user\" home directory \"$home\" doesn't exist"
done
if [ -z "$output" ]; then
echo -e "\n-PASSED: - All local interactive users have a home directory\n"
else
echo -e "\n- FAILED:\n$output\n"
fi
)
}</t>
  </si>
  <si>
    <t xml:space="preserve">For each system user, the /etc/passwd file defines the user owning their home directory. </t>
  </si>
  <si>
    <t>Users are not the owner of their home directory.</t>
  </si>
  <si>
    <t>6.2.10</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</si>
  <si>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</si>
  <si>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</si>
  <si>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Confirm all users' home directories exist. One method to achieve the recommended state is to execute the following command(s):
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</si>
  <si>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To close this finding, please provide a screenshot showing for each system user, the /etc/passwd file defines the user owning their home directory with the agency's CAP.</t>
  </si>
  <si>
    <t>ROCKY9-196</t>
  </si>
  <si>
    <t>Ensure local interactive users own their home directories</t>
  </si>
  <si>
    <t>The user home directory is space defined for the user to set local environment variables and to store personal files.</t>
  </si>
  <si>
    <t>Run the following script to verify local interactive users own their home directories:
#!/usr/bin/env bash
{
output=""
valid_shells="^($( sed -rn '/^\//{s,/,\\\\/,g;p}' /etc/shells | paste -s -d '|' - ))$"
awk -v pat="$valid_shells" -F: '$(NF) ~ pat { print $1 " " $(NF-1) }' /etc/passwd | (while read -r user home; do
owner="$(stat -L -c "%U" "$home")"
[ "$owner" != "$user" ] &amp;&amp; output="$output\n - User \"$user\" home directory \"$home\" is owned by user \"$owner\""
done
if [ -z "$output" ]; then
echo -e "\n-PASSED: - All local interactive users have a home directory\n"
else
echo -e "\n- FAILED:\n$output\n"
fi
)
}</t>
  </si>
  <si>
    <t>The local interactive users own their home directories.</t>
  </si>
  <si>
    <t>6.2.11</t>
  </si>
  <si>
    <t>Since the user is accountable for files stored in the user home directory, the user must be the owner of the directory.</t>
  </si>
  <si>
    <t>Change the ownership of any home directories that are not owned by the defined user to the correct user.
The following script will update local interactive user home directories to be owned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</si>
  <si>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Ensure local interactive users own their home directories. One method to achieve the recommended state is to execute the following command(s):
Change the ownership of any home directories that are not owned by the defined user to the correct user.
The following script will update local interactive user home directories to be owned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</si>
  <si>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ROCKY9-197</t>
  </si>
  <si>
    <t>Set the local interactive user home directories to mode 750 or more restrictive</t>
  </si>
  <si>
    <t>While the system administrator can establish secure permissions for users' home directories, the users can easily override these.</t>
  </si>
  <si>
    <t>Run the following script and verify no verify interactive user home directories are mode 750 or more restrictive:
#!/usr/bin/env bash
{
output=""
perm_mask='0027'
maxperm="$( printf '%o' $(( 0777 &amp; ~$perm_mask)) )"
valid_shells="^($( sed -rn '/^\//{s,/,\\\\/,g;p}' /etc/shells | paste -s -d '|' - ))$"
awk -v pat="$valid_shells" -F: '$(NF) ~ pat { print $1 " " $(NF-1) }' /etc/passwd | (while read -r user home; do
mode=$( stat -L -c '%#a' "$home" )
[ $(( $mode &amp; $perm_mask )) -gt 0 ] &amp;&amp; output="$output\n- User $user home directory: \"$home\" is too permissive: \"$mode\" (should be: \"$maxperm\" or more restrictive)"
done
if [ -n "$output" ]; then
echo -e "\n- Failed:$output"
else
echo -e "\n- Passed:\n- All user home directories are mode: \"$maxperm\" or more restrictive"
fi
)
}</t>
  </si>
  <si>
    <t>The local interactive user home directories are set to mode 750 or more restrictive.</t>
  </si>
  <si>
    <t>The local interactive user home directories are not set to mode 750 or more restrictive.</t>
  </si>
  <si>
    <t>6.2.12</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</si>
  <si>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</si>
  <si>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interactive user home directories:
#!/usr/bin/env bash
{
perm_mask='0027'
maxperm="$( printf '%o' $(( 0777 &amp; ~$perm_mask)) )"
valid_shells="^($( sed -rn '/^\//{s,/,\\\\/,g;p}' /etc/shells | paste -s -d '|' - ))$"
awk -v pat="$valid_shells" -F: '$(NF) ~ pat { print $1 " " $(NF-1) }' /etc/passwd | (while read -r user home; do
mode=$( stat -L -c '%#a' "$home" )
if [ $(( $mode &amp; $perm_mask )) -gt 0 ]; then
echo -e "- modifying User $user home directory: \"$home\"\n- removing excessive permissions from current mode of \"$mode\""
chmod g-w,o-rwx "$home"
fi
done
)
}</t>
  </si>
  <si>
    <t>Set the local interactive user home directories to mode 750 or more restrictive. One method to achieve the recommended state is to execute the following command(s):
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interactive user home directories:
#!/usr/bin/env bash
{
perm_mask='0027'
maxperm="$( printf '%o' $(( 0777 &amp; ~$perm_mask)) )"
valid_shells="^($( sed -rn '/^\//{s,/,\\\\/,g;p}' /etc/shells | paste -s -d '|' - ))$"
awk -v pat="$valid_shells" -F: '$(NF) ~ pat { print $1 " " $(NF-1) }' /etc/passwd | (while read -r user home; do
mode=$( stat -L -c '%#a' "$home" )
if [ $(( $mode &amp; $perm_mask )) -gt 0 ]; then
echo -e "- modifying User $user home directory: \"$home\"\n- removing excessive permissions from current mode of \"$mode\""
chmod g-w,o-rwx "$home"
fi
done
)
}</t>
  </si>
  <si>
    <t>ROCKY9-198</t>
  </si>
  <si>
    <t>Ensure no local interactive user has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</si>
  <si>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</si>
  <si>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#!/usr/bin/env bash
{
output="" output2=""
perm_mask='0177'
maxperm="$( printf '%o' $(( 0777 &amp; ~$perm_mask)) )"
valid_shells="^($( sed -rn '/^\//{s,/,\\\\/,g;p}' /etc/shells | paste -s -d '|' - ))$"
awk -v pat="$valid_shells" -F: '$(NF) ~ pat { print $1 " " $(NF-1) }' /etc/passwd | (while read -r user home; do
if [ -f "$home/.netrc" ]; then
mode="$( stat -L -c '%#a' "$home/.netrc" )"
if [ $(( $mode &amp; $perm_mask )) -gt 0 ]; then
output="$output\n - User \"$user\" file: \"$home/.netrc\" is too permissive: \"$mode\" (should be: \"$maxperm\" or more restrictive)"
else
output2="$output2\n - User \"$user\" file: \"$home/.netrc\" exists and has file mode: \"$mode\" (should be: \"$maxperm\" or more restrictive)"
fi
fi
done
if [ -z "$output" ]; then
if [ -z "$output2" ]; then
echo -e "\n-PASSED: - No local interactive users have \".netrc\" files in their home directory\n"
else
echo -e "\n- WARNING:\n$output2\n"
fi
else
echo -e "\n- FAILED:\n$output\n"
[ -n "$output2" ] &amp;&amp; echo -e "\n- WARNING:\n$output2\n"
fi
)
}
Verify:
Any lines under FAILED: - File should be removed unless deemed necessary, in accordance with local site policy, and permissions are updated to be 600 or more restrictive
Any lines under WARNING: - File should be removed unless deemed necessary, and in accordance with local site policy.</t>
  </si>
  <si>
    <t>No local interactive user has .netrc files.</t>
  </si>
  <si>
    <t>Local interactive user has .netrc files.</t>
  </si>
  <si>
    <t>6.2.13</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</si>
  <si>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</si>
  <si>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</si>
  <si>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Ensure no local interactive user has .netrc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</si>
  <si>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ROCKY9-199</t>
  </si>
  <si>
    <t>Ensure no local interactive user has .forward files</t>
  </si>
  <si>
    <t>The .forward file specifies an email address to forward the user's mail to.</t>
  </si>
  <si>
    <t>Run the following script and verify no lines are returned:
#!/usr/bin/env bash
{
output=""
fname=".forward"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t>
  </si>
  <si>
    <t>No local interactive user has .forward files.</t>
  </si>
  <si>
    <t>Local interactive user has .forward files.</t>
  </si>
  <si>
    <t>6.2.14</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</si>
  <si>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</si>
  <si>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</si>
  <si>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Ensure no local interactive user has .forward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</si>
  <si>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ROCKY9-200</t>
  </si>
  <si>
    <t>Ensure no local interactive user has .rhosts files</t>
  </si>
  <si>
    <t>While no .rhosts files are shipped by default, users can easily create them.</t>
  </si>
  <si>
    <t>Run the following script to verify no local interactive user has .rhosts files:
#!/usr/bin/env bash
{
output=""
fname=".rhosts"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t>
  </si>
  <si>
    <t>No local interactive user has .rhosts files.</t>
  </si>
  <si>
    <t>Local interactive user has  .rhosts files.</t>
  </si>
  <si>
    <t>6.2.15</t>
  </si>
  <si>
    <t>This action is only meaningful if `.rhosts` support is permitted in the file `/etc/pam.conf` .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</si>
  <si>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#!/usr/bin/env bash
{
perm_mask='0177'
valid_shells="^($( sed -rn '/^\//{s,/,\\\\/,g;p}' /etc/shells | paste -s -d '|' - ))$"
awk -v pat="$valid_shells" -F: '$(NF) ~ pat { print $1 " " $(NF-1) }' /etc/passwd | while read -r user home; do
if [ -f "$home/.rhosts" ]; then
echo -e "\n- User \"$user\" file: \"$home/.rhosts\" exists\n - removing file: \"$home/.rhosts\"\n"
rm -f "$home/.rhosts"
fi
done
}</t>
  </si>
  <si>
    <t>Ensure no local interactive user has .rhosts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</si>
  <si>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ROCKY9-201</t>
  </si>
  <si>
    <t>Ensure local interactive user dot files are not group or world writable</t>
  </si>
  <si>
    <t>While the system administrator can establish secure permissions for users' "dot" files, the users can easily override these.</t>
  </si>
  <si>
    <t>Run the following script to verify local interactive user dot files are not group or world writable:
#!/usr/bin/env bash
{
output=""
perm_mask='0022'
maxperm="$( printf '%o' $(( 0777 &amp; ~$perm_mask)) )" valid_shells="^($( sed -rn '/^\//{s,/,\\\\/,g;p}' /etc/shells | paste -s -d '|' - ))$"
awk -v pat="$valid_shells" -F: '$(NF) ~ pat { print $1 " " $(NF-1) }' /etc/passwd | (while read -r user home; do
for dfile in $(find "$home" -type f -name '.*'); do
mode=$( stat -L -c '%#a' "$dfile" )
[ $(( $mode &amp; $perm_mask )) -gt 0 ] &amp;&amp; output="$output\n- User $user file: \"$dfile\" is too permissive: \"$mode\" (should be: \"$maxperm\" or more restrictive)"
done
done
if [ -n "$output" ]; then
echo -e "\n- Failed:$output"
else
echo -e "\n- Passed:\n- All user home dot files are mode: \"$maxperm\" or more restrictive"
fi
)
}</t>
  </si>
  <si>
    <t>The local interactive user dot files are not group or world writable.</t>
  </si>
  <si>
    <t>The local interactive user dot files are group or world writable.</t>
  </si>
  <si>
    <t>6.2.16</t>
  </si>
  <si>
    <t>Group or world-writable user configuration files may enable malicious users to steal or modify other users' data or to gain another user's system privileges.</t>
  </si>
  <si>
    <t xml:space="preserve">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
</t>
  </si>
  <si>
    <t>Ensure local interactive user dot files are not group or world writable.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</si>
  <si>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Change Log</t>
  </si>
  <si>
    <t>Version</t>
  </si>
  <si>
    <t>Date</t>
  </si>
  <si>
    <t>Description of Changes</t>
  </si>
  <si>
    <t>Author</t>
  </si>
  <si>
    <t>First Release CIS Rocky Linux 9 Benchmark v1.0.0, and Updated Issue Code Table</t>
  </si>
  <si>
    <t xml:space="preserve">Internal Revenue Service </t>
  </si>
  <si>
    <t xml:space="preserve">Date </t>
  </si>
  <si>
    <t>Rocky 9 Test Cases</t>
  </si>
  <si>
    <t>First Release CIS Rocky Linux 9 Benchmark v1.0.0</t>
  </si>
  <si>
    <t>Issue Code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</si>
  <si>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</si>
  <si>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</si>
  <si>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</si>
  <si>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</si>
  <si>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</si>
  <si>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</si>
  <si>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</si>
  <si>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</si>
  <si>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</si>
  <si>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</si>
  <si>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</si>
  <si>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</si>
  <si>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</si>
  <si>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</si>
  <si>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</si>
  <si>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</si>
  <si>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</si>
  <si>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</si>
  <si>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</si>
  <si>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</si>
  <si>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</si>
  <si>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</si>
  <si>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</si>
  <si>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</si>
  <si>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</si>
  <si>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</si>
  <si>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</si>
  <si>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</si>
  <si>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</si>
  <si>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</si>
  <si>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</si>
  <si>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</si>
  <si>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</si>
  <si>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</si>
  <si>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</si>
  <si>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</si>
  <si>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</si>
  <si>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</si>
  <si>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</si>
  <si>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</si>
  <si>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</si>
  <si>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</si>
  <si>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</si>
  <si>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</si>
  <si>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</si>
  <si>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</si>
  <si>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</si>
  <si>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</si>
  <si>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</si>
  <si>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</si>
  <si>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</si>
  <si>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</si>
  <si>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</si>
  <si>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</si>
  <si>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</si>
  <si>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</si>
  <si>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</si>
  <si>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</si>
  <si>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</si>
  <si>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</si>
  <si>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</si>
  <si>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</si>
  <si>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</si>
  <si>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</si>
  <si>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</si>
  <si>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</si>
  <si>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</si>
  <si>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</si>
  <si>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</si>
  <si>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</si>
  <si>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</si>
  <si>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</si>
  <si>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</si>
  <si>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</si>
  <si>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</si>
  <si>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</si>
  <si>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</si>
  <si>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</si>
  <si>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</si>
  <si>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</si>
  <si>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</si>
  <si>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</si>
  <si>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</si>
  <si>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</si>
  <si>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</si>
  <si>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</si>
  <si>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</si>
  <si>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</si>
  <si>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</si>
  <si>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</si>
  <si>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</si>
  <si>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</si>
  <si>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</si>
  <si>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</si>
  <si>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</si>
  <si>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</si>
  <si>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</si>
  <si>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</si>
  <si>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</si>
  <si>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</si>
  <si>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</si>
  <si>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</si>
  <si>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</si>
  <si>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</si>
  <si>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</si>
  <si>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</si>
  <si>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</si>
  <si>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</si>
  <si>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</si>
  <si>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</si>
  <si>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</si>
  <si>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</si>
  <si>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</si>
  <si>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</si>
  <si>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</si>
  <si>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</si>
  <si>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</si>
  <si>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</si>
  <si>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</si>
  <si>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</si>
  <si>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</si>
  <si>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</si>
  <si>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</si>
  <si>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</si>
  <si>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</si>
  <si>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</si>
  <si>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</si>
  <si>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</si>
  <si>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</si>
  <si>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</si>
  <si>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</si>
  <si>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</si>
  <si>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</si>
  <si>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</si>
  <si>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</si>
  <si>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</si>
  <si>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</si>
  <si>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</si>
  <si>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</si>
  <si>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</si>
  <si>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</si>
  <si>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</si>
  <si>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</si>
  <si>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</si>
  <si>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</si>
  <si>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</si>
  <si>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</si>
  <si>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</si>
  <si>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</si>
  <si>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</si>
  <si>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</si>
  <si>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</si>
  <si>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</si>
  <si>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</si>
  <si>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</si>
  <si>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</si>
  <si>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</si>
  <si>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</si>
  <si>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</si>
  <si>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</si>
  <si>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Audit logs are not properly protected</t>
  </si>
  <si>
    <t>HAU100</t>
  </si>
  <si>
    <t>NTP is not properly implemented</t>
  </si>
  <si>
    <t>HAU12</t>
  </si>
  <si>
    <t>Audit records are not timestamped</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</si>
  <si>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</si>
  <si>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</si>
  <si>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</si>
  <si>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</si>
  <si>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</si>
  <si>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</si>
  <si>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</si>
  <si>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</si>
  <si>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</si>
  <si>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</si>
  <si>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</si>
  <si>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</si>
  <si>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</si>
  <si>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</si>
  <si>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</si>
  <si>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</si>
  <si>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</si>
  <si>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</si>
  <si>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</si>
  <si>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</si>
  <si>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</si>
  <si>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</si>
  <si>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</si>
  <si>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</si>
  <si>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</si>
  <si>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</si>
  <si>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</si>
  <si>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</si>
  <si>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</si>
  <si>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</si>
  <si>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</si>
  <si>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</si>
  <si>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</si>
  <si>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</si>
  <si>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</si>
  <si>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</si>
  <si>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</si>
  <si>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</si>
  <si>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</si>
  <si>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</si>
  <si>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</si>
  <si>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</si>
  <si>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</si>
  <si>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</si>
  <si>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</si>
  <si>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</si>
  <si>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</si>
  <si>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</si>
  <si>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</si>
  <si>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</si>
  <si>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</si>
  <si>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</si>
  <si>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</si>
  <si>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</si>
  <si>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</si>
  <si>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</si>
  <si>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</si>
  <si>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</si>
  <si>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</si>
  <si>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</si>
  <si>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</si>
  <si>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</si>
  <si>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</si>
  <si>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</si>
  <si>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</si>
  <si>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</si>
  <si>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</si>
  <si>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</si>
  <si>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</si>
  <si>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</si>
  <si>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</si>
  <si>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</si>
  <si>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</si>
  <si>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</si>
  <si>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</si>
  <si>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</si>
  <si>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</si>
  <si>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</si>
  <si>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</si>
  <si>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</si>
  <si>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</si>
  <si>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</si>
  <si>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</si>
  <si>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</si>
  <si>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</si>
  <si>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</si>
  <si>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</si>
  <si>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</si>
  <si>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</si>
  <si>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</si>
  <si>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</si>
  <si>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</si>
  <si>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</si>
  <si>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</si>
  <si>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</si>
  <si>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</si>
  <si>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</si>
  <si>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</si>
  <si>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</si>
  <si>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</si>
  <si>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</si>
  <si>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</si>
  <si>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</si>
  <si>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</si>
  <si>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</si>
  <si>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</si>
  <si>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</si>
  <si>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</si>
  <si>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</si>
  <si>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</si>
  <si>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</si>
  <si>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</si>
  <si>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</si>
  <si>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</si>
  <si>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</si>
  <si>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</si>
  <si>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</si>
  <si>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</si>
  <si>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</si>
  <si>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</si>
  <si>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</si>
  <si>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</si>
  <si>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</si>
  <si>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</si>
  <si>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</si>
  <si>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</si>
  <si>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</si>
  <si>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</si>
  <si>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</si>
  <si>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</si>
  <si>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</si>
  <si>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</si>
  <si>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</si>
  <si>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</si>
  <si>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</si>
  <si>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</si>
  <si>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</si>
  <si>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</si>
  <si>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</si>
  <si>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</si>
  <si>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</si>
  <si>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</si>
  <si>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</si>
  <si>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</si>
  <si>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</si>
  <si>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</si>
  <si>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</si>
  <si>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</si>
  <si>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</si>
  <si>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</si>
  <si>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</si>
  <si>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</si>
  <si>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</si>
  <si>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</si>
  <si>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</si>
  <si>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</si>
  <si>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</si>
  <si>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</si>
  <si>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</si>
  <si>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</si>
  <si>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</si>
  <si>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</si>
  <si>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</si>
  <si>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</si>
  <si>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</si>
  <si>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</si>
  <si>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</si>
  <si>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</si>
  <si>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</si>
  <si>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</si>
  <si>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</si>
  <si>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</si>
  <si>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</si>
  <si>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</si>
  <si>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</si>
  <si>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</si>
  <si>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</si>
  <si>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</si>
  <si>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</si>
  <si>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</si>
  <si>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</si>
  <si>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</si>
  <si>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</si>
  <si>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</si>
  <si>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</si>
  <si>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</si>
  <si>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</si>
  <si>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</si>
  <si>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</si>
  <si>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</si>
  <si>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</si>
  <si>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</si>
  <si>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</si>
  <si>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</si>
  <si>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</si>
  <si>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</si>
  <si>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</si>
  <si>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</si>
  <si>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</si>
  <si>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</si>
  <si>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</si>
  <si>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</si>
  <si>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</si>
  <si>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</si>
  <si>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</si>
  <si>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</si>
  <si>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</si>
  <si>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</si>
  <si>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</si>
  <si>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</si>
  <si>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</si>
  <si>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</si>
  <si>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</si>
  <si>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</si>
  <si>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</si>
  <si>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</si>
  <si>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</si>
  <si>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</si>
  <si>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</si>
  <si>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</si>
  <si>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</si>
  <si>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</si>
  <si>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</si>
  <si>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</si>
  <si>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</si>
  <si>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</si>
  <si>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</si>
  <si>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</si>
  <si>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</si>
  <si>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</si>
  <si>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</si>
  <si>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</si>
  <si>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</si>
  <si>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</si>
  <si>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</si>
  <si>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</si>
  <si>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</si>
  <si>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</si>
  <si>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</si>
  <si>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</si>
  <si>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</si>
  <si>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</si>
  <si>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</si>
  <si>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</si>
  <si>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</si>
  <si>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</si>
  <si>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</si>
  <si>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</si>
  <si>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</si>
  <si>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</si>
  <si>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</si>
  <si>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</si>
  <si>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</si>
  <si>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</si>
  <si>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</si>
  <si>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</si>
  <si>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</si>
  <si>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</si>
  <si>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</si>
  <si>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</si>
  <si>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</si>
  <si>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</si>
  <si>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</si>
  <si>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</si>
  <si>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</si>
  <si>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</si>
  <si>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</si>
  <si>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</si>
  <si>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</si>
  <si>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</si>
  <si>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</si>
  <si>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</si>
  <si>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</si>
  <si>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</si>
  <si>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</si>
  <si>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</si>
  <si>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</si>
  <si>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</si>
  <si>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</si>
  <si>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</si>
  <si>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</si>
  <si>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</si>
  <si>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</si>
  <si>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</si>
  <si>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</si>
  <si>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</si>
  <si>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</si>
  <si>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</si>
  <si>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</si>
  <si>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</si>
  <si>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</si>
  <si>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</si>
  <si>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</si>
  <si>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</si>
  <si>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</si>
  <si>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</si>
  <si>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</si>
  <si>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</si>
  <si>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</si>
  <si>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</si>
  <si>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</si>
  <si>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</si>
  <si>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</si>
  <si>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</si>
  <si>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</si>
  <si>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</si>
  <si>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</si>
  <si>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</si>
  <si>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</si>
  <si>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</si>
  <si>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</si>
  <si>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</si>
  <si>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</si>
  <si>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</si>
  <si>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</si>
  <si>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</si>
  <si>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</si>
  <si>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</si>
  <si>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</si>
  <si>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</si>
  <si>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</si>
  <si>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</si>
  <si>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</si>
  <si>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</si>
  <si>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</si>
  <si>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</si>
  <si>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</si>
  <si>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</si>
  <si>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</si>
  <si>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</si>
  <si>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</si>
  <si>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</si>
  <si>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</si>
  <si>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</si>
  <si>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</si>
  <si>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</si>
  <si>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</si>
  <si>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</si>
  <si>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</si>
  <si>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</si>
  <si>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</si>
  <si>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</si>
  <si>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</si>
  <si>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</si>
  <si>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</si>
  <si>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</si>
  <si>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</si>
  <si>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</si>
  <si>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</si>
  <si>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</si>
  <si>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</si>
  <si>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</si>
  <si>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</si>
  <si>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</si>
  <si>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</si>
  <si>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</si>
  <si>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</si>
  <si>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</si>
  <si>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</si>
  <si>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</si>
  <si>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</si>
  <si>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</si>
  <si>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</si>
  <si>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</si>
  <si>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</si>
  <si>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</si>
  <si>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</si>
  <si>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</si>
  <si>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</si>
  <si>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</si>
  <si>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</si>
  <si>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</si>
  <si>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</si>
  <si>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</si>
  <si>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</si>
  <si>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</si>
  <si>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</si>
  <si>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</si>
  <si>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</si>
  <si>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</si>
  <si>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</si>
  <si>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</si>
  <si>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</si>
  <si>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</si>
  <si>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</si>
  <si>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</si>
  <si>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</si>
  <si>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</si>
  <si>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</si>
  <si>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</si>
  <si>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</si>
  <si>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</si>
  <si>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</si>
  <si>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</si>
  <si>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</si>
  <si>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</si>
  <si>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</si>
  <si>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</si>
  <si>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</si>
  <si>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</si>
  <si>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</si>
  <si>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</si>
  <si>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</si>
  <si>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</si>
  <si>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</si>
  <si>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</si>
  <si>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</si>
  <si>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</si>
  <si>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</si>
  <si>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</si>
  <si>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</si>
  <si>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</si>
  <si>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</si>
  <si>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</si>
  <si>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</si>
  <si>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</si>
  <si>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</si>
  <si>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</si>
  <si>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</si>
  <si>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</si>
  <si>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</si>
  <si>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</si>
  <si>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</si>
  <si>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</si>
  <si>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</si>
  <si>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</si>
  <si>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</si>
  <si>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</si>
  <si>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</si>
  <si>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</si>
  <si>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</si>
  <si>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</si>
  <si>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</si>
  <si>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</si>
  <si>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</si>
  <si>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</si>
  <si>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</si>
  <si>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</si>
  <si>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</si>
  <si>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</si>
  <si>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</si>
  <si>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</si>
  <si>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</si>
  <si>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</si>
  <si>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</si>
  <si>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</si>
  <si>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</si>
  <si>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</si>
  <si>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</si>
  <si>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</si>
  <si>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</si>
  <si>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</si>
  <si>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</si>
  <si>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</si>
  <si>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</si>
  <si>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</si>
  <si>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</si>
  <si>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</si>
  <si>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</si>
  <si>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</si>
  <si>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</si>
  <si>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</si>
  <si>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</si>
  <si>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</si>
  <si>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</si>
  <si>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</si>
  <si>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</si>
  <si>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</si>
  <si>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</si>
  <si>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</si>
  <si>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</si>
  <si>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</si>
  <si>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</si>
  <si>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</si>
  <si>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</si>
  <si>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</si>
  <si>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</si>
  <si>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</si>
  <si>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</si>
  <si>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</si>
  <si>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</si>
  <si>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</si>
  <si>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</si>
  <si>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</si>
  <si>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</si>
  <si>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</si>
  <si>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</si>
  <si>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</si>
  <si>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</si>
  <si>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</si>
  <si>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</si>
  <si>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</si>
  <si>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</si>
  <si>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</si>
  <si>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</si>
  <si>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</si>
  <si>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</si>
  <si>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</si>
  <si>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</si>
  <si>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</si>
  <si>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</si>
  <si>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</si>
  <si>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</si>
  <si>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</si>
  <si>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</si>
  <si>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</si>
  <si>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</si>
  <si>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</si>
  <si>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</si>
  <si>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</si>
  <si>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</si>
  <si>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</si>
  <si>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</si>
  <si>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</si>
  <si>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</si>
  <si>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</si>
  <si>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</si>
  <si>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</si>
  <si>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</si>
  <si>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</si>
  <si>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</si>
  <si>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</si>
  <si>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</si>
  <si>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</si>
  <si>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</si>
  <si>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</si>
  <si>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</si>
  <si>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</si>
  <si>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</si>
  <si>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</si>
  <si>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</si>
  <si>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</si>
  <si>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</si>
  <si>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</si>
  <si>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</si>
  <si>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</si>
  <si>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</si>
  <si>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</si>
  <si>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</si>
  <si>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</si>
  <si>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</si>
  <si>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</si>
  <si>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</si>
  <si>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</si>
  <si>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</si>
  <si>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</si>
  <si>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</si>
  <si>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</si>
  <si>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</si>
  <si>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</si>
  <si>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</si>
  <si>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</si>
  <si>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</si>
  <si>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</si>
  <si>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</si>
  <si>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</si>
  <si>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</si>
  <si>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</si>
  <si>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</si>
  <si>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</si>
  <si>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</si>
  <si>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</si>
  <si>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</si>
  <si>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</si>
  <si>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</si>
  <si>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</si>
  <si>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</si>
  <si>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</si>
  <si>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</si>
  <si>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</si>
  <si>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</si>
  <si>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</si>
  <si>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</si>
  <si>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</si>
  <si>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</si>
  <si>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</si>
  <si>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</si>
  <si>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</si>
  <si>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</si>
  <si>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</si>
  <si>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</si>
  <si>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</si>
  <si>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</si>
  <si>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</si>
  <si>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</si>
  <si>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</si>
  <si>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</si>
  <si>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</si>
  <si>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</si>
  <si>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</si>
  <si>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</si>
  <si>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</si>
  <si>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</si>
  <si>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</si>
  <si>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</si>
  <si>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</si>
  <si>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</si>
  <si>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</si>
  <si>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</si>
  <si>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</si>
  <si>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</si>
  <si>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</si>
  <si>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</si>
  <si>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</si>
  <si>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</si>
  <si>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</si>
  <si>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</si>
  <si>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</si>
  <si>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</si>
  <si>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</si>
  <si>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</si>
  <si>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</si>
  <si>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</si>
  <si>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</si>
  <si>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</si>
  <si>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</si>
  <si>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</si>
  <si>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</si>
  <si>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</si>
  <si>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</si>
  <si>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</si>
  <si>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</si>
  <si>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</si>
  <si>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</si>
  <si>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</si>
  <si>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</si>
  <si>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</si>
  <si>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</si>
  <si>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</si>
  <si>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</si>
  <si>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</si>
  <si>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</si>
  <si>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</si>
  <si>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</si>
  <si>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</si>
  <si>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</si>
  <si>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</si>
  <si>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</si>
  <si>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</si>
  <si>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</si>
  <si>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</si>
  <si>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</si>
  <si>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</si>
  <si>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</si>
  <si>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</si>
  <si>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</si>
  <si>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</si>
  <si>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</si>
  <si>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</si>
  <si>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</si>
  <si>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</si>
  <si>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</si>
  <si>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</si>
  <si>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</si>
  <si>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</si>
  <si>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</si>
  <si>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</si>
  <si>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</si>
  <si>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</si>
  <si>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</si>
  <si>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</si>
  <si>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</si>
  <si>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</si>
  <si>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</si>
  <si>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</si>
  <si>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</si>
  <si>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</si>
  <si>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</si>
  <si>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</si>
  <si>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</si>
  <si>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</si>
  <si>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</si>
  <si>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</si>
  <si>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</si>
  <si>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</si>
  <si>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</si>
  <si>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</si>
  <si>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</si>
  <si>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</si>
  <si>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</si>
  <si>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</si>
  <si>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</si>
  <si>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</si>
  <si>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</si>
  <si>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</si>
  <si>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</si>
  <si>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</si>
  <si>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</si>
  <si>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</si>
  <si>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</si>
  <si>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</si>
  <si>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</si>
  <si>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</si>
  <si>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</si>
  <si>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</si>
  <si>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</si>
  <si>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</si>
  <si>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</si>
  <si>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</si>
  <si>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</si>
  <si>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</si>
  <si>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</si>
  <si>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</si>
  <si>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</si>
  <si>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</si>
  <si>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</si>
  <si>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</si>
  <si>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</si>
  <si>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</si>
  <si>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</si>
  <si>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</si>
  <si>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</si>
  <si>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</si>
  <si>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</si>
  <si>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</si>
  <si>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</si>
  <si>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</si>
  <si>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</si>
  <si>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</si>
  <si>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</si>
  <si>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</si>
  <si>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</si>
  <si>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</si>
  <si>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</si>
  <si>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</si>
  <si>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</si>
  <si>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</si>
  <si>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</si>
  <si>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</si>
  <si>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</si>
  <si>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</si>
  <si>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</si>
  <si>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</si>
  <si>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</si>
  <si>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</si>
  <si>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</si>
  <si>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</si>
  <si>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</si>
  <si>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</si>
  <si>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</si>
  <si>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</si>
  <si>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</si>
  <si>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</si>
  <si>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</si>
  <si>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</si>
  <si>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</si>
  <si>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</si>
  <si>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</si>
  <si>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</si>
  <si>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</si>
  <si>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</si>
  <si>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</si>
  <si>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</si>
  <si>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</si>
  <si>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</si>
  <si>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</si>
  <si>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</si>
  <si>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</si>
  <si>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</si>
  <si>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</si>
  <si>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</si>
  <si>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</si>
  <si>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</si>
  <si>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</si>
  <si>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</si>
  <si>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</si>
  <si>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</si>
  <si>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</si>
  <si>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</si>
  <si>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</si>
  <si>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</si>
  <si>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</si>
  <si>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</si>
  <si>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</si>
  <si>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</si>
  <si>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</si>
  <si>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</si>
  <si>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</si>
  <si>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</si>
  <si>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</si>
  <si>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</si>
  <si>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</si>
  <si>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</si>
  <si>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</si>
  <si>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</si>
  <si>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</si>
  <si>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</si>
  <si>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</si>
  <si>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</si>
  <si>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</si>
  <si>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</si>
  <si>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</si>
  <si>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</si>
  <si>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</si>
  <si>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</si>
  <si>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</si>
  <si>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</si>
  <si>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</si>
  <si>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</si>
  <si>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</si>
  <si>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</si>
  <si>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</si>
  <si>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</si>
  <si>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</si>
  <si>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</si>
  <si>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</si>
  <si>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</si>
  <si>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</si>
  <si>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</si>
  <si>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</si>
  <si>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</si>
  <si>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</si>
  <si>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</si>
  <si>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</si>
  <si>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</si>
  <si>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</si>
  <si>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</si>
  <si>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</si>
  <si>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</si>
  <si>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</si>
  <si>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</si>
  <si>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</si>
  <si>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</si>
  <si>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</si>
  <si>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</si>
  <si>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</si>
  <si>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</si>
  <si>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</si>
  <si>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</si>
  <si>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</si>
  <si>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</si>
  <si>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</si>
  <si>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</si>
  <si>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</si>
  <si>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</si>
  <si>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</si>
  <si>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</si>
  <si>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</si>
  <si>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</si>
  <si>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</si>
  <si>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</si>
  <si>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</si>
  <si>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</si>
  <si>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</si>
  <si>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</si>
  <si>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</si>
  <si>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</si>
  <si>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</si>
  <si>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</si>
  <si>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</si>
  <si>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</si>
  <si>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</si>
  <si>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</si>
  <si>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</si>
  <si>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</si>
  <si>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</si>
  <si>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</si>
  <si>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</si>
  <si>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</si>
  <si>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</si>
  <si>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</si>
  <si>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</si>
  <si>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</si>
  <si>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</si>
  <si>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</si>
  <si>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</si>
  <si>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</si>
  <si>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</si>
  <si>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</si>
  <si>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</si>
  <si>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</si>
  <si>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Run the following command and verify the output shows that /tmp is mounted. Particular requirements pertaining to mount options are covered in ensuing sections.
# findmnt --kernel /tmp
TARGET SOURCE FSTYPE OPTIONS
/tmp tmpfs tmpfs rw,nosuid,nodev,noexec,relatime,seclabel
Ensure that systemd will mount the /tmp partition at boot time.
# systemctl is-enabled tmp.mount
static
Note: By default systemd will output generated if there is an entry in /etc/fstab for /tmp. This just means systemd will use the entry in /etc/fstab instead of its default unit file configuration for /tmp.</t>
  </si>
  <si>
    <t>Run the following commands and ensure output matches:
Run the following command to verify SELinux' s current mode:
# getenforce
Enforcing
OR
Permissive
Run the following command to verify SELinux's configured mode:
# grep -Ei '^\s*SELINUX=(enforcing|permissive)' /etc/selinux/config
SELINUX=enforcing
OR
SELINUX=permissive</t>
  </si>
  <si>
    <t>Run the following script to verify that the text banner on the login screen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t>
  </si>
  <si>
    <t>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Note: There is no character limit for the banner message. gnome-shell autodetects longer stretches of text and enters two column mode.
The banner message cannot be read from an external file.</t>
  </si>
  <si>
    <t xml:space="preserve">Configure the GDM login banner with an IRS approved message to inform users who are attempting to login to the system of their legal status regarding the system and must include the name of the organization that owns the system and any monitoring policies that are in place.
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Ensure the compliant warning banner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</si>
  <si>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Run the following script and to verify that the disable-user-list option is enabled or GNOME isn't installed: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output="" output2="" 
l_gdmfile="$(grep -Pril '^\h*disable-user-list\h*=\h*true\b' /etc/dconf/db)"
if [ -n "$l_gdmfile" ]; then
output="$output\n - The \"disable-user-list\" option is enabled in \"$l_gdmfile\""
l_gdmprofile="$(awk -F\/ '{split($(NF-1),a,".");print a[1]}' &lt;&lt;&lt; "$l_gdmfile")"
if grep -Pq "^\h*system-db:$l_gdmprofile" /etc/dconf/profile/"$l_gdmprofile"; then
output="$output\n - The \"$l_gdmprofile\" exists"
else
output2="$output2\n - The \"$l_gdmprofile\" doesn't exist"
fi
if [ -f "/etc/dconf/db/$l_gdmprofile" ]; then
output="$output\n - The \"$l_gdmprofile\" profile exists in the dconf database"
else
output2="$output2\n - The \"$l_gdmprofile\" profile doesn't exist in the dconf database"
fi
else
output2="$output2\n - The \"disable-user-list\" option is not enabled"
fi
if [ -z "$output2" ]; then
echo -e "$l_pkgoutput\n- Audit result:\n *** PASS: ***\n$output\n"
else
echo -e "$l_pkgoutput\n- Audit Result:\n *** FAIL: ***\n$output2\n"
[ -n "$output" ] &amp;&amp; echo -e "$output\n"
fi
else
echo -e "\n\n - GNOME Desktop Manager isn't installed\n - Recommendation is Not Applicable\n- Audit result:\n *** PASS ***\n"
fi
}</t>
  </si>
  <si>
    <t>Run the following script to verify that the screen locks when the user is idle: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Note:
idle-delay=uint32 Should be 900 seconds (15 minutes) or less, not 0 (disabled) and follow local site policy
Lock-delay=uint32 should be 5 seconds or less and follow local site policy</t>
  </si>
  <si>
    <t>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</si>
  <si>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Run the following script to verify that the screen lock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</si>
  <si>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Run the following script to ensure screen locks cannot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</si>
  <si>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Ensure GDM screen locks cannot be overridden. One method to achieve the recommended state is to execute the following command(s):
Run the following script to ensure screen locks cannot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</si>
  <si>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Run the following script to verify automatic mounting is disabled: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exitst"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t>
  </si>
  <si>
    <t>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t>
  </si>
  <si>
    <t>Disable GDM automatic mounting of removable media. One method to achieve the recommended state is to execute the following command(s):
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t>
  </si>
  <si>
    <t>Run the following script to verify disable automatic mounting is locked: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-Piq '^\h*\/org/gnome\/desktop\/media-handling\/automount\b' "$l_kfd"; then
l_output="$l_output\n - \"automount\" is locked in \"$(grep -Pil '^\h*\/org/gnome\/desktop\/media-handling\/automount\b' "$l_kfd")\""
else
l_output2="$l_output2\n - \"automount\" is not locked"
fi
else
l_output2="$l_output2\n - \"automount\" is not set so it can not be locked"
fi
if [ -d "$l_kfd2" ]; then # If key file directory doesn't exist, options can't be locked
if grep -Piq '^\h*\/org/gnome\/desktop\/media-handling\/automount-open\b' "$l_kfd2"; then
l_output="$l_output\n - \"automount-open\"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</si>
  <si>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 xml:space="preserve">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</si>
  <si>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Ensure GDM disabling automatic mounting of removable media is not overridden. One method to achieve the recommended state is to execute the following command(s):
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</si>
  <si>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</si>
  <si>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is not installed:
# rpm -q net-SNMP
package net-SNMP is not installed</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</si>
  <si>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SNMP is required:
The server should be configured for SNMP v3 only. User Authentication and Message Encryption should be configured.
If SNMP v2 is **absolutely** necessary, modify the community strings' values.</t>
  </si>
  <si>
    <t>Run the following command to remove net-snmpd:
# dnf remove net-SNMP</t>
  </si>
  <si>
    <t>Remove Simple Network Management Protocol (SNMP). One method to achieve the recommended state is to execute the following command(s): 
# dnf remove net-SNMP</t>
  </si>
  <si>
    <t>Run the following script to verify net.ipv4.ip_forward is set to 0 and if IPv6 is enabled, net.ipv6.conf.all.forwarding is set to 0:
#!/usr/bin/env bash
{
l_output="" l_output2=""
l_kparameters="net.ipv4.ip_forward=0 net.ipv6.conf.all.forwarding=0" # Space separated list
searchloc="/run/sysctl.d/*.conf /etc/sysctl.d/*.conf /usr/local/lib/sysctl.d/*.conf /usr/lib/sysctl.d/*.conf /lib/sysctl.d/*.conf /etc/sysctl.conf $([ -f /etc/default/ufw ] &amp;&amp; awk -F= '/^\s*IPT_SYSCTL=/ {print $2}' /etc/default/ufw)"
kernel_par_chk()
{
krp="" pafile="" fafile=""
krp="$(sysctl "$kpname" | awk -F= '{print $2}' | xargs)"
pafile="$(grep -Psl -- "^\h*$kpname\h*=\h*$kpvalue\b\h*(#.*)?$" $searchloc)"
fafile="$(grep -s -- "^\s*$kpname" $searchloc | grep -Pv -- "\h*=\h*$kpvalue\b\h*" | awk -F: '{print $1}')"
[ "$krp" = "$kpvalue" ] &amp;&amp; l_output="$l_output\n - \"$kpname\" is set to \"$kpvalue\" in the running configuration"
[ -n "$pafile" ] &amp;&amp; l_output="$l_output\n - \"$kpname\" is set to \"$kpvalue\" in \"$pafile\""
[ -z "$fafile" ] &amp;&amp; l_output="$l_output\n - \"$kpname\" is not set incorrectly in a kernel parameter configuration file"
[ "$krp" != "$kpvalue" ] &amp;&amp; l_output2="$l_output2\n - \"$kpname\" is incorrectly set to \"$krp\" in the running configuration"
[ -n "$fafile" ] &amp;&amp; l_output2="$l_output2\n - \"$kpname\" is set incorrectly in \"$fafile\""
[ -z "$pafile" ] &amp;&amp; l_output2="$l_output2\n - \"$kpname = $kpvalue\" is not set in a kernel parameter configuration file"
}
for l_kpar in $l_kparameters; do
kpname="$(awk -F"=" '{print $1}' &lt;&lt;&lt; "$l_kpar" | xargs)"
kpvalue="$(awk -F"=" '{print $2}' &lt;&lt;&lt; "$l_kpar" | xargs)"
if grep -Pq '^\h*net\.ipv6\.' &lt;&lt;&lt; "$l_kpname"; then
if grep -Pqs '^\h*0\b' /sys/module/ipv6/parameters/disable; then
kernel_par_chk
else
l_output="$l_output\n - IPv6 is not enabled, check for: \"$l_kpar\" is not applicable"
fi
else
kernel_par_chk
fi
done
if [ -z "$l_output2" ]; then 
echo -e "\n- Audit Result:\n ** PASS **\n$l_output\n"
else
echo -e "\n- Audit Result:\n ** FAIL **\n - Reason(s) for audit failure:\n$l_output2\n"
[ -n "$l_output" ] &amp;&amp; echo -e "\n- Correctly set:\n$l_output\n"
fi
}</t>
  </si>
  <si>
    <t>Run the following script to verify net.ipv4.conf.all.accept_redirects is set to 0:
#!/usr/bin/env bash
{
krp="" pafile="" fafile=""
kpname="net.ipv4.conf.all.accept_redirects" 
kpvalue="0"
searchloc="/run/sysctl.d/*.conf /etc/sysctl.d/*.conf /usr/local/lib/sysctl.d/*.conf /usr/lib/sysctl.d/*.conf /lib/sysctl.d/*.conf /etc/sysctl.conf"
krp="$(sysctl "$kpname" | awk -F= '{print $2}' | xargs)"
pafile="$(grep -Psl -- "^\h*$kpname\h*=\h*$kpvalue\b\h*(# *)?$"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net.ipv4.conf.default.accept_redirects is set to 0:
#!/usr/bin/env bash
{
krp="" pafile="" fafile=""
kpname="net.ipv4.conf.default.accept_redirects"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IF IPv6 is enabled on the system:
Note: Function to verify IPv6 status on the system is available in the "Network Configuration" section overview
Run the following script to verify net.ipv6.conf.all.accept_redirects is set to 0:
#!/usr/bin/env bash
{
krp="" pafile="" fafile=""
kpname="net.ipv6.conf.all.accept_redirects"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
Run the following script to verify net.ipv6.conf.default.accept_redirects is set to 0:
#!/usr/bin/env bash
{
krp="" pafile="" fafile="" kpname="net.ipv6.conf.default.accept_redirects" 
kpvalue="0"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</si>
  <si>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nftables provides a new in-kernel packet classification framework that is based on a network-specific Virtual Machine (VM) and a new nft user space command line tool. 
nftables reuses the existing Netfilter subsystems such as the existing hook infrastructure, the connection tracking system, NAT, user space queuing and logging subsystem.</t>
  </si>
  <si>
    <t>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 grep -Pq -- '^\h*[0,2,4,6][0,2,4,6][0,4]\h*$' &lt;&lt;&lt; "$fmode" &amp;&amp; echo -e "- changing mode on \"$fname\"" &amp;&amp; chmod ug-x,o-wx "$fname"
! grep -Pq -- '^\h*root\h*$' &lt;&lt;&lt; "$funame" &amp;&amp; echo -e "- changing owner on \"$fname\"" &amp;&amp; chown root "$fname"
! grep -Pq -- '^\h*(utmp|root)\h*$' &lt;&lt;&lt; "$fugroup" &amp;&amp; echo -e "- changing group on \"$fname\"" &amp;&amp; chgrp root "$fname"
;;
secure | auth.log | syslog | messages)
! grep -Pq -- '^\h*[0,2,4,6][0,4]0\h*$' &lt;&lt;&lt; "$fmode" &amp;&amp; echo -e "- changing mode on \"$fname\"" &amp;&amp; chmod u-x,g-wx,o-rwx "$fname"
! grep -Pq -- '^\h*(syslog|root)\h*$' &lt;&lt;&lt; "$funame" &amp;&amp; echo -e "- changing owner on \"$fname\"" &amp;&amp; chown root "$fname"
! grep -Pq -- '^\h*(adm|root)\h*$' &lt;&lt;&lt; "$fugroup" &amp;&amp; echo -e "- changing group on \"$fname\"" &amp;&amp; chgrp root "$fname"
;;
SSSD | sssd)
! grep -Pq -- '^\h*[0,2,4,6][0,2,4,6]0\h*$' &lt;&lt;&lt; "$fmode" &amp;&amp; echo -e "- changing mode on \"$fname\"" &amp;&amp; chmod ug-x,o-rwx "$fname"
! grep -Piq -- '^\h*(SSSD|root)\h*$' &lt;&lt;&lt; "$funame" &amp;&amp; echo -e "- changing owner on \"$fname\"" &amp;&amp; chown root "$fname"
! grep -Piq -- '^\h*(SSSD|root)\h*$' &lt;&lt;&lt; "$fugroup" &amp;&amp; echo -e "- changing group on \"$fname\"" &amp;&amp; chgrp root "$fname"
;;
gdm | gdm3)
! grep -Pq -- '^\h*[0,2,4,6][0,2,4,6]0\h*$' &lt;&lt;&lt; "$fmode" &amp;&amp; echo -e "- changing mode on \"$fname\"" &amp;&amp; chmod ug-x,o-rwx
! grep -Pq -- '^\h*root\h*$' &lt;&lt;&lt; "$funame" &amp;&amp; echo -e "- changing owner on \"$fname\"" &amp;&amp; chown root "$fname"
! grep -Pq -- '^\h*(gdm3?|root)\h*$' &lt;&lt;&lt; "$fugroup" &amp;&amp; echo -e "- changing group on \"$fname\"" &amp;&amp; chgrp root "$fname"
;;
*.journal | *.journal~)
! grep -Pq -- '^\h*[0,2,4,6][0,4]0\h*$' &lt;&lt;&lt; "$fmode" &amp;&amp; echo -e "- changing mode on \"$fname\"" &amp;&amp; chmod u-x,g-wx,o-rwx "$fname"
! grep -Pq -- '^\h*root\h*$' &lt;&lt;&lt; "$funame" &amp;&amp; echo -e "- changing owner on \"$fname\"" &amp;&amp; chown root "$fname"
! grep -Pq -- '^\h*(systemd-journal|root)\h*$' &lt;&lt;&lt; "$fugroup" &amp;&amp; echo -e "- changing group on \"$fname\"" &amp;&amp; chgrp root "$fname"
;;
*)
! grep -Pq -- '^\h*[0,2,4,6][0,4]0\h*$' &lt;&lt;&lt; "$fmode" &amp;&amp; echo -e "- changing mode on \"$fname\"" &amp;&amp; chmod u-x,g-wx,o-rwx "$fname"
if [ "$fuid" -ge "$UID_MIN" ] || ! grep -Pq -- '(adm|root|'"$(id -gn "$funame")"')' &lt;&lt;&lt; "$fugroup"; then
if [ -n "$(awk -v grp="$fugroup" -F: '$1==grp {print $4}' /etc/group)" ] || ! grep -Pq '(syslog|root)' &lt;&lt;&lt; "$funame"; then
[ "$fuid" -ge "$UID_MIN" ] &amp;&amp; echo -e "- changing owner on \"$fname\"" &amp;&amp; chown root "$fname"
! grep -Pq -- '^\h*(adm|root)\h*$' &lt;&lt;&lt; "$fugroup" &amp;&amp; echo -e "- changing group on \"$fname\"" &amp;&amp; chgrp root "$fname"
fi
fi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</si>
  <si>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Configure permissions on all logfiles. One method to achieve the recommended state is to execute the following command(s):
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 grep -Pq -- '^\h*[0,2,4,6][0,2,4,6][0,4]\h*$' &lt;&lt;&lt; "$fmode" &amp;&amp; echo -e "- changing mode on \"$fname\"" &amp;&amp; chmod ug-x,o-wx "$fname"
! grep -Pq -- '^\h*root\h*$' &lt;&lt;&lt; "$funame" &amp;&amp; echo -e "- changing owner on \"$fname\"" &amp;&amp; chown root "$fname"
! grep -Pq -- '^\h*(utmp|root)\h*$' &lt;&lt;&lt; "$fugroup" &amp;&amp; echo -e "- changing group on \"$fname\"" &amp;&amp; chgrp root "$fname"
;;
secure | auth.log | syslog | messages)
! grep -Pq -- '^\h*[0,2,4,6][0,4]0\h*$' &lt;&lt;&lt; "$fmode" &amp;&amp; echo -e "- changing mode on \"$fname\"" &amp;&amp; chmod u-x,g-wx,o-rwx "$fname"
! grep -Pq -- '^\h*(syslog|root)\h*$' &lt;&lt;&lt; "$funame" &amp;&amp; echo -e "- changing owner on \"$fname\"" &amp;&amp; chown root "$fname"
! grep -Pq -- '^\h*(adm|root)\h*$' &lt;&lt;&lt; "$fugroup" &amp;&amp; echo -e "- changing group on \"$fname\"" &amp;&amp; chgrp root "$fname"
;;
SSSD | sssd)
! grep -Pq -- '^\h*[0,2,4,6][0,2,4,6]0\h*$' &lt;&lt;&lt; "$fmode" &amp;&amp; echo -e "- changing mode on \"$fname\"" &amp;&amp; chmod ug-x,o-rwx "$fname"
! grep -Piq -- '^\h*(SSSD|root)\h*$' &lt;&lt;&lt; "$funame" &amp;&amp; echo -e "- changing owner on \"$fname\"" &amp;&amp; chown root "$fname"
! grep -Piq -- '^\h*(SSSD|root)\h*$' &lt;&lt;&lt; "$fugroup" &amp;&amp; echo -e "- changing group on \"$fname\"" &amp;&amp; chgrp root "$fname"
;;
gdm | gdm3)
! grep -Pq -- '^\h*[0,2,4,6][0,2,4,6]0\h*$' &lt;&lt;&lt; "$fmode" &amp;&amp; echo -e "- changing mode on \"$fname\"" &amp;&amp; chmod ug-x,o-rwx
! grep -Pq -- '^\h*root\h*$' &lt;&lt;&lt; "$funame" &amp;&amp; echo -e "- changing owner on \"$fname\"" &amp;&amp; chown root "$fname"
! grep -Pq -- '^\h*(gdm3?|root)\h*$' &lt;&lt;&lt; "$fugroup" &amp;&amp; echo -e "- changing group on \"$fname\"" &amp;&amp; chgrp root "$fname"
;;
*.journal | *.journal~)
! grep -Pq -- '^\h*[0,2,4,6][0,4]0\h*$' &lt;&lt;&lt; "$fmode" &amp;&amp; echo -e "- changing mode on \"$fname\"" &amp;&amp; chmod u-x,g-wx,o-rwx "$fname"
! grep -Pq -- '^\h*root\h*$' &lt;&lt;&lt; "$funame" &amp;&amp; echo -e "- changing owner on \"$fname\"" &amp;&amp; chown root "$fname"
! grep -Pq -- '^\h*(systemd-journal|root)\h*$' &lt;&lt;&lt; "$fugroup" &amp;&amp; echo -e "- changing group on \"$fname\"" &amp;&amp; chgrp root "$fname"
;;
*)
! grep -Pq -- '^\h*[0,2,4,6][0,4]0\h*$' &lt;&lt;&lt; "$fmode" &amp;&amp; echo -e "- changing mode on \"$fname\"" &amp;&amp; chmod u-x,g-wx,o-rwx "$fname"
if [ "$fuid" -ge "$UID_MIN" ] || ! grep -Pq -- '(adm|root|'"$(id -gn "$funame")"')' &lt;&lt;&lt; "$fugroup"; then
if [ -n "$(awk -v grp="$fugroup" -F: '$1==grp {print $4}' /etc/group)" ] || ! grep -Pq '(syslog|root)' &lt;&lt;&lt; "$funame"; then
[ "$fuid" -ge "$UID_MIN" ] &amp;&amp; echo -e "- changing owner on \"$fname\"" &amp;&amp; chown root "$fname"
! grep -Pq -- '^\h*(adm|root)\h*$' &lt;&lt;&lt; "$fugroup" &amp;&amp; echo -e "- changing group on \"$fname\"" &amp;&amp; chgrp root "$fname"
fi
fi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</si>
  <si>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First see if there is an override file /etc/tmpfiles.d/systemd.conf. If so, this file will override all default settings as defined in /usr/lib/tmpfiles.d/systemd.conf and should be inspected.
If there is no override file, inspect the default /usr/lib/tmpfiles.d/systemd.conf against the site specific requirements.
Ensure that file permissions are 0640.
Should a site policy dictate less restrictive permissions, ensure to follow said policy.
NOTE: More restrictive permissions such as 0600 is implicitly sufficient.</t>
  </si>
  <si>
    <t>Restrict access to cron to authorized users</t>
  </si>
  <si>
    <t>Restrict access to cron to authorized users. One method to achieve the recommended state is to execute the following command(s):
Run the following script to remove /etc/cron.deny, create /etc/cron.allow, and set the file mode on /etc/cron.allow:
#!/usr/bin/env bash
{
if rpm -q cronie &gt;/dev/null; then
[ -e /etc/cron.deny ] &amp;&amp; rm -f /etc/cron.deny
[ ! -e /etc/cron.allow ] &amp;&amp; touch /etc/cron.allow
chown root:root /etc/cron.allow
chmod u-x,go-rwx /etc/cron.allow
else
echo "cron is not installed on the system"
fi
}
OR Run the following command to remove cron:
# dnf remove cronie</t>
  </si>
  <si>
    <t>Restrict access to at to authorized users</t>
  </si>
  <si>
    <t>Restrict access to at to authorized users. One method to achieve the recommended state is to execute the following command(s):
Run the following script to remove /etc/at.deny, create /etc/at.allow, and set the file mode for /etc/at.allow:
#!/usr/bin/env bash
{
if rpm -q at &gt;/dev/null; then
[ -e /etc/at.deny ] &amp;&amp; rm -f /etc/at.deny
[ ! -e /etc/at.allow ] &amp;&amp; touch /etc/at.allow
chown root:root /etc/at.allow
chmod u-x,go-rwx /etc/at.allow
else
echo "at is not installed on the system" 
fi
}
OR Run the following command to remove at:
# dnf remove at</t>
  </si>
  <si>
    <t>Over-riding or opting out of the system-wide crypto policy could allow for the use of less secure Ciphers, MACs, KexAlgoritms and GSSAPIKexAlgorithsm</t>
  </si>
  <si>
    <t>Run the following to verify:
A default user umask is set to enforce a newly created directories' permissions to be 750 (drwxr-x---), and a newly created file's permissions be 640 (rw-r-----), or more restrictive
No less restrictive System Wide umask is set
Run the following script to verify that a default user umask is set enforcing a newly created directories'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/etc/bashrc*
No file should be returned</t>
  </si>
  <si>
    <t>Including the current working directory (.) or other writable directory in `root's executable path makes it likely that an attacker can gain superuser access by forcing an administrator operating as `root` to execute a Trojan horse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</si>
</sst>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8" x14ac:knownFonts="1">
    <font>
      <sz val="11"/>
      <color indexed="8"/>
      <name val="Calibri"/>
    </font>
    <font>
      <sz val="11"/>
      <color theme="1"/>
      <name val="Calibri"/>
      <family val="2"/>
      <scheme val="minor"/>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color indexed="8"/>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1"/>
      <color theme="1" tint="4.9989318521683403E-2"/>
      <name val="Arial"/>
      <family val="2"/>
    </font>
    <font>
      <sz val="10"/>
      <color indexed="8"/>
      <name val="Calibri"/>
      <family val="2"/>
    </font>
    <font>
      <sz val="8"/>
      <name val="Calibri"/>
      <family val="2"/>
    </font>
    <font>
      <sz val="8"/>
      <name val="Calibri"/>
      <family val="2"/>
    </font>
    <font>
      <b/>
      <sz val="11"/>
      <color rgb="FF000000"/>
      <name val="Calibri"/>
      <family val="2"/>
    </font>
    <font>
      <sz val="10"/>
      <name val="Arial"/>
    </font>
    <font>
      <sz val="12"/>
      <color rgb="FF000000"/>
      <name val="Calibri"/>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s>
  <borders count="49">
    <border>
      <left/>
      <right/>
      <top/>
      <bottom/>
      <diagonal/>
    </border>
    <border>
      <left/>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3"/>
      </top>
      <bottom/>
      <diagonal/>
    </border>
    <border>
      <left style="thin">
        <color indexed="63"/>
      </left>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8">
    <xf numFmtId="0" fontId="0" fillId="0" borderId="0" applyFill="0" applyProtection="0"/>
    <xf numFmtId="0" fontId="14" fillId="0" borderId="0" applyNumberFormat="0" applyFill="0" applyBorder="0" applyAlignment="0" applyProtection="0"/>
    <xf numFmtId="0" fontId="5" fillId="0" borderId="0"/>
    <xf numFmtId="0" fontId="5" fillId="0" borderId="0"/>
    <xf numFmtId="0" fontId="15" fillId="0" borderId="0"/>
    <xf numFmtId="0" fontId="5" fillId="0" borderId="0"/>
    <xf numFmtId="0" fontId="3" fillId="0" borderId="0" applyFill="0" applyProtection="0"/>
    <xf numFmtId="0" fontId="5" fillId="0" borderId="0"/>
    <xf numFmtId="0" fontId="5" fillId="0" borderId="0"/>
    <xf numFmtId="0" fontId="3" fillId="0" borderId="0" applyFill="0" applyProtection="0"/>
    <xf numFmtId="0" fontId="3" fillId="0" borderId="0" applyFill="0" applyProtection="0"/>
    <xf numFmtId="0" fontId="13" fillId="0" borderId="0"/>
    <xf numFmtId="0" fontId="5" fillId="0" borderId="0"/>
    <xf numFmtId="0" fontId="7" fillId="0" borderId="0"/>
    <xf numFmtId="0" fontId="2" fillId="0" borderId="0"/>
    <xf numFmtId="0" fontId="3" fillId="0" borderId="0" applyFill="0" applyProtection="0"/>
    <xf numFmtId="0" fontId="5" fillId="0" borderId="0"/>
    <xf numFmtId="0" fontId="1" fillId="0" borderId="0"/>
  </cellStyleXfs>
  <cellXfs count="312">
    <xf numFmtId="0" fontId="0" fillId="0" borderId="0" xfId="0" applyFill="1" applyProtection="1"/>
    <xf numFmtId="0" fontId="0" fillId="0" borderId="0" xfId="0" applyProtection="1"/>
    <xf numFmtId="0" fontId="5" fillId="2" borderId="1" xfId="0" applyFont="1" applyFill="1" applyBorder="1" applyProtection="1"/>
    <xf numFmtId="0" fontId="4" fillId="2" borderId="2" xfId="0" applyFont="1" applyFill="1" applyBorder="1" applyAlignment="1" applyProtection="1"/>
    <xf numFmtId="0" fontId="6" fillId="2" borderId="0" xfId="0" applyFont="1" applyFill="1" applyBorder="1" applyAlignment="1" applyProtection="1"/>
    <xf numFmtId="0" fontId="6" fillId="2" borderId="3" xfId="0" applyFont="1" applyFill="1" applyBorder="1" applyAlignment="1" applyProtection="1"/>
    <xf numFmtId="0" fontId="16" fillId="2" borderId="2" xfId="0" applyFont="1" applyFill="1" applyBorder="1" applyAlignment="1" applyProtection="1"/>
    <xf numFmtId="0" fontId="5" fillId="2" borderId="0" xfId="0" applyFont="1" applyFill="1" applyBorder="1" applyProtection="1"/>
    <xf numFmtId="0" fontId="5" fillId="2" borderId="3" xfId="0" applyFont="1" applyFill="1" applyBorder="1" applyProtection="1"/>
    <xf numFmtId="0" fontId="5" fillId="2" borderId="0" xfId="0" applyFont="1" applyFill="1" applyBorder="1" applyAlignment="1" applyProtection="1"/>
    <xf numFmtId="0" fontId="5" fillId="2" borderId="3" xfId="0" applyFont="1" applyFill="1" applyBorder="1" applyAlignment="1" applyProtection="1"/>
    <xf numFmtId="0" fontId="0" fillId="2" borderId="4" xfId="0" applyFill="1" applyBorder="1" applyProtection="1"/>
    <xf numFmtId="0" fontId="5" fillId="2" borderId="5" xfId="0" applyFont="1" applyFill="1" applyBorder="1" applyProtection="1"/>
    <xf numFmtId="0" fontId="5" fillId="2" borderId="6" xfId="0" applyFont="1" applyFill="1" applyBorder="1" applyProtection="1"/>
    <xf numFmtId="0" fontId="8" fillId="3" borderId="1" xfId="0" applyFont="1" applyFill="1" applyBorder="1" applyAlignment="1" applyProtection="1">
      <alignment vertical="center"/>
    </xf>
    <xf numFmtId="0" fontId="5" fillId="3" borderId="2" xfId="0" applyFont="1" applyFill="1" applyBorder="1" applyAlignment="1" applyProtection="1">
      <alignment vertical="top"/>
    </xf>
    <xf numFmtId="0" fontId="0" fillId="3" borderId="0"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3" borderId="5" xfId="0" applyFill="1" applyBorder="1" applyAlignment="1" applyProtection="1">
      <alignment vertical="top"/>
    </xf>
    <xf numFmtId="0" fontId="0" fillId="3" borderId="6" xfId="0" applyFill="1" applyBorder="1" applyAlignment="1" applyProtection="1">
      <alignment vertical="top"/>
    </xf>
    <xf numFmtId="0" fontId="0" fillId="0" borderId="0" xfId="0"/>
    <xf numFmtId="0" fontId="8" fillId="6" borderId="1" xfId="0" applyFont="1" applyFill="1" applyBorder="1" applyAlignment="1" applyProtection="1">
      <alignment vertical="top"/>
    </xf>
    <xf numFmtId="0" fontId="8" fillId="6" borderId="4" xfId="0" applyFont="1" applyFill="1" applyBorder="1" applyAlignment="1" applyProtection="1">
      <alignment vertical="top"/>
    </xf>
    <xf numFmtId="0" fontId="8" fillId="6" borderId="5" xfId="0" applyFont="1" applyFill="1" applyBorder="1" applyAlignment="1" applyProtection="1">
      <alignment vertical="top"/>
    </xf>
    <xf numFmtId="0" fontId="8" fillId="6" borderId="7" xfId="0" applyFont="1" applyFill="1" applyBorder="1" applyAlignment="1" applyProtection="1">
      <alignment vertical="top"/>
    </xf>
    <xf numFmtId="0" fontId="8" fillId="6" borderId="2" xfId="0" applyFont="1" applyFill="1" applyBorder="1" applyAlignment="1" applyProtection="1">
      <alignment vertical="top"/>
    </xf>
    <xf numFmtId="0" fontId="8" fillId="6" borderId="0" xfId="0" applyFont="1" applyFill="1" applyBorder="1" applyAlignment="1" applyProtection="1">
      <alignment vertical="top"/>
    </xf>
    <xf numFmtId="0" fontId="8" fillId="6" borderId="8" xfId="0" applyFont="1" applyFill="1" applyBorder="1" applyAlignment="1" applyProtection="1">
      <alignment vertical="top"/>
    </xf>
    <xf numFmtId="0" fontId="7" fillId="0" borderId="9" xfId="0" applyFont="1" applyFill="1" applyBorder="1" applyAlignment="1" applyProtection="1">
      <alignment horizontal="left" vertical="top" wrapText="1"/>
    </xf>
    <xf numFmtId="0" fontId="7" fillId="0" borderId="9" xfId="0" applyFont="1" applyFill="1" applyBorder="1" applyAlignment="1" applyProtection="1">
      <alignment vertical="top" wrapText="1"/>
    </xf>
    <xf numFmtId="0" fontId="7" fillId="0" borderId="9" xfId="0" applyFont="1" applyFill="1" applyBorder="1" applyAlignment="1" applyProtection="1">
      <alignment vertical="top"/>
    </xf>
    <xf numFmtId="0" fontId="7" fillId="0" borderId="0" xfId="0" applyFont="1" applyProtection="1"/>
    <xf numFmtId="0" fontId="8" fillId="5" borderId="1" xfId="0" applyFont="1" applyFill="1" applyBorder="1" applyAlignment="1" applyProtection="1">
      <alignment vertical="center"/>
    </xf>
    <xf numFmtId="0" fontId="7" fillId="0" borderId="9" xfId="0" applyFont="1" applyFill="1" applyBorder="1" applyProtection="1"/>
    <xf numFmtId="0" fontId="7" fillId="0" borderId="0" xfId="0" applyFont="1" applyFill="1" applyAlignment="1" applyProtection="1">
      <alignment vertical="top" wrapText="1"/>
    </xf>
    <xf numFmtId="0" fontId="0" fillId="8" borderId="0" xfId="0" applyFill="1" applyProtection="1"/>
    <xf numFmtId="0" fontId="5" fillId="0" borderId="9" xfId="0" applyFont="1" applyFill="1" applyBorder="1" applyAlignment="1" applyProtection="1">
      <alignment horizontal="left" vertical="top" wrapText="1"/>
    </xf>
    <xf numFmtId="0" fontId="0" fillId="8" borderId="0" xfId="0" applyFill="1"/>
    <xf numFmtId="0" fontId="5" fillId="8" borderId="0" xfId="0" applyFont="1" applyFill="1" applyBorder="1" applyAlignment="1">
      <alignment vertical="top"/>
    </xf>
    <xf numFmtId="0" fontId="0" fillId="8" borderId="0" xfId="0" applyFill="1" applyBorder="1"/>
    <xf numFmtId="0" fontId="0" fillId="8" borderId="10" xfId="0" applyFill="1" applyBorder="1"/>
    <xf numFmtId="0" fontId="9" fillId="8" borderId="10" xfId="0" applyFont="1" applyFill="1" applyBorder="1" applyAlignment="1">
      <alignment vertical="top"/>
    </xf>
    <xf numFmtId="0" fontId="9" fillId="8" borderId="0" xfId="0" applyFont="1" applyFill="1" applyBorder="1" applyAlignment="1">
      <alignment vertical="top"/>
    </xf>
    <xf numFmtId="0" fontId="9" fillId="8" borderId="0" xfId="0" applyFont="1" applyFill="1" applyBorder="1" applyAlignment="1">
      <alignment vertical="top" wrapText="1"/>
    </xf>
    <xf numFmtId="0" fontId="0" fillId="8" borderId="11" xfId="0" applyFill="1" applyBorder="1"/>
    <xf numFmtId="0" fontId="0" fillId="8" borderId="12" xfId="0" applyFill="1" applyBorder="1"/>
    <xf numFmtId="0" fontId="8" fillId="8" borderId="10" xfId="0" applyFont="1" applyFill="1" applyBorder="1" applyAlignment="1"/>
    <xf numFmtId="0" fontId="9" fillId="5" borderId="11" xfId="0" applyFont="1" applyFill="1" applyBorder="1" applyAlignment="1"/>
    <xf numFmtId="0" fontId="8" fillId="5" borderId="12" xfId="0" applyFont="1" applyFill="1" applyBorder="1" applyAlignment="1"/>
    <xf numFmtId="0" fontId="8" fillId="5" borderId="13" xfId="0" applyFont="1" applyFill="1" applyBorder="1" applyAlignment="1"/>
    <xf numFmtId="0" fontId="0" fillId="9" borderId="12" xfId="0" applyFill="1" applyBorder="1"/>
    <xf numFmtId="0" fontId="0" fillId="9" borderId="13" xfId="0" applyFill="1" applyBorder="1"/>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8" fillId="8" borderId="0" xfId="0" applyFont="1" applyFill="1" applyBorder="1"/>
    <xf numFmtId="0" fontId="10" fillId="5" borderId="19" xfId="0" applyFont="1" applyFill="1" applyBorder="1" applyAlignment="1">
      <alignment horizontal="center" vertical="center"/>
    </xf>
    <xf numFmtId="0" fontId="10" fillId="8" borderId="0" xfId="0" applyFont="1" applyFill="1" applyBorder="1" applyAlignment="1">
      <alignment horizontal="center" vertical="center"/>
    </xf>
    <xf numFmtId="0" fontId="9" fillId="8" borderId="12" xfId="0" applyFont="1" applyFill="1" applyBorder="1" applyAlignment="1">
      <alignment vertical="top" wrapText="1"/>
    </xf>
    <xf numFmtId="0" fontId="8" fillId="4" borderId="17" xfId="0" applyFont="1" applyFill="1" applyBorder="1" applyAlignment="1"/>
    <xf numFmtId="0" fontId="8" fillId="4" borderId="18" xfId="0" applyFont="1" applyFill="1" applyBorder="1" applyAlignment="1"/>
    <xf numFmtId="0" fontId="8" fillId="6" borderId="10" xfId="0" applyFont="1" applyFill="1" applyBorder="1" applyAlignment="1" applyProtection="1">
      <alignment vertical="top"/>
    </xf>
    <xf numFmtId="0" fontId="8" fillId="6" borderId="3" xfId="0" applyFont="1" applyFill="1" applyBorder="1" applyAlignment="1" applyProtection="1">
      <alignment vertical="top"/>
    </xf>
    <xf numFmtId="0" fontId="8" fillId="5" borderId="20" xfId="0" applyFont="1" applyFill="1" applyBorder="1" applyAlignment="1" applyProtection="1">
      <alignment vertical="top" wrapText="1"/>
      <protection locked="0"/>
    </xf>
    <xf numFmtId="0" fontId="8" fillId="5" borderId="9" xfId="0" applyFont="1" applyFill="1" applyBorder="1" applyAlignment="1" applyProtection="1">
      <alignment vertical="top" wrapText="1"/>
      <protection locked="0"/>
    </xf>
    <xf numFmtId="0" fontId="0" fillId="0" borderId="0" xfId="0" applyProtection="1">
      <protection locked="0"/>
    </xf>
    <xf numFmtId="0" fontId="5" fillId="0" borderId="21" xfId="0" applyFont="1" applyBorder="1" applyAlignment="1" applyProtection="1">
      <alignment horizontal="left" vertical="top" wrapText="1"/>
      <protection locked="0"/>
    </xf>
    <xf numFmtId="0" fontId="7" fillId="3" borderId="0" xfId="0" applyFont="1" applyFill="1" applyBorder="1" applyProtection="1">
      <protection locked="0"/>
    </xf>
    <xf numFmtId="0" fontId="7"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3" xfId="0" applyFill="1" applyBorder="1" applyProtection="1"/>
    <xf numFmtId="0" fontId="5" fillId="8" borderId="0" xfId="0" applyFont="1" applyFill="1" applyAlignment="1">
      <alignment vertical="center"/>
    </xf>
    <xf numFmtId="0" fontId="5" fillId="8" borderId="5" xfId="0" applyFont="1" applyFill="1" applyBorder="1" applyAlignment="1" applyProtection="1">
      <alignment horizontal="center" vertical="top"/>
    </xf>
    <xf numFmtId="0" fontId="5" fillId="8" borderId="0" xfId="0" applyFont="1" applyFill="1" applyAlignment="1" applyProtection="1"/>
    <xf numFmtId="0" fontId="0" fillId="8" borderId="0" xfId="0" applyFill="1" applyAlignment="1" applyProtection="1"/>
    <xf numFmtId="0" fontId="5" fillId="8" borderId="1" xfId="0" applyFont="1" applyFill="1" applyBorder="1" applyAlignment="1" applyProtection="1">
      <alignment vertical="top"/>
    </xf>
    <xf numFmtId="0" fontId="5" fillId="8" borderId="4" xfId="0" applyFont="1" applyFill="1" applyBorder="1" applyAlignment="1" applyProtection="1">
      <alignment vertical="top"/>
    </xf>
    <xf numFmtId="0" fontId="5" fillId="8" borderId="5" xfId="0" applyFont="1" applyFill="1" applyBorder="1" applyAlignment="1" applyProtection="1">
      <alignment vertical="top"/>
    </xf>
    <xf numFmtId="0" fontId="5" fillId="8" borderId="7" xfId="0" applyFont="1" applyFill="1" applyBorder="1" applyAlignment="1" applyProtection="1">
      <alignment vertical="top"/>
    </xf>
    <xf numFmtId="0" fontId="5" fillId="8" borderId="2" xfId="0" applyFont="1" applyFill="1" applyBorder="1" applyAlignment="1" applyProtection="1">
      <alignment vertical="top"/>
    </xf>
    <xf numFmtId="0" fontId="5" fillId="8" borderId="0" xfId="0" applyFont="1" applyFill="1" applyBorder="1" applyAlignment="1" applyProtection="1">
      <alignment vertical="top"/>
    </xf>
    <xf numFmtId="0" fontId="5" fillId="8" borderId="8" xfId="0" applyFont="1" applyFill="1" applyBorder="1" applyAlignment="1" applyProtection="1">
      <alignment vertical="top"/>
    </xf>
    <xf numFmtId="0" fontId="5" fillId="8" borderId="17" xfId="0" applyFont="1" applyFill="1" applyBorder="1" applyAlignment="1"/>
    <xf numFmtId="0" fontId="5" fillId="8" borderId="18" xfId="0" applyFont="1" applyFill="1" applyBorder="1"/>
    <xf numFmtId="0" fontId="5" fillId="0" borderId="9" xfId="2" applyNumberFormat="1" applyBorder="1" applyAlignment="1" applyProtection="1">
      <alignment horizontal="center" vertical="top"/>
    </xf>
    <xf numFmtId="0" fontId="8" fillId="6" borderId="17" xfId="0" applyFont="1" applyFill="1" applyBorder="1" applyAlignment="1" applyProtection="1">
      <alignment vertical="top"/>
    </xf>
    <xf numFmtId="0" fontId="8" fillId="6" borderId="18" xfId="0" applyFont="1" applyFill="1" applyBorder="1" applyAlignment="1" applyProtection="1">
      <alignment vertical="top"/>
    </xf>
    <xf numFmtId="0" fontId="8" fillId="6" borderId="22" xfId="0" applyFont="1" applyFill="1" applyBorder="1" applyAlignment="1" applyProtection="1">
      <alignment vertical="top"/>
    </xf>
    <xf numFmtId="0" fontId="5" fillId="8" borderId="23" xfId="0" applyFont="1" applyFill="1" applyBorder="1" applyAlignment="1" applyProtection="1">
      <alignment horizontal="left" vertical="top"/>
    </xf>
    <xf numFmtId="0" fontId="5" fillId="8" borderId="18" xfId="0" applyFont="1" applyFill="1" applyBorder="1" applyAlignment="1" applyProtection="1">
      <alignment horizontal="left" vertical="top"/>
    </xf>
    <xf numFmtId="0" fontId="5" fillId="8" borderId="20" xfId="0" applyFont="1" applyFill="1" applyBorder="1" applyAlignment="1" applyProtection="1">
      <alignment horizontal="left" vertical="top"/>
    </xf>
    <xf numFmtId="0" fontId="17" fillId="6" borderId="17" xfId="0" applyFont="1" applyFill="1" applyBorder="1" applyAlignment="1" applyProtection="1">
      <alignment vertical="top"/>
    </xf>
    <xf numFmtId="0" fontId="8" fillId="6" borderId="20" xfId="0" applyFont="1" applyFill="1" applyBorder="1" applyAlignment="1" applyProtection="1">
      <alignment vertical="top"/>
    </xf>
    <xf numFmtId="0" fontId="3" fillId="8" borderId="0" xfId="0" applyFont="1" applyFill="1" applyProtection="1"/>
    <xf numFmtId="0" fontId="8" fillId="6" borderId="11" xfId="0" applyFont="1" applyFill="1" applyBorder="1" applyAlignment="1" applyProtection="1">
      <alignment vertical="top"/>
    </xf>
    <xf numFmtId="0" fontId="8" fillId="6" borderId="12" xfId="0" applyFont="1" applyFill="1" applyBorder="1" applyAlignment="1" applyProtection="1">
      <alignment vertical="top"/>
    </xf>
    <xf numFmtId="0" fontId="8" fillId="6" borderId="13"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8" fillId="4" borderId="20" xfId="0" applyFont="1" applyFill="1" applyBorder="1" applyAlignment="1" applyProtection="1">
      <protection locked="0"/>
    </xf>
    <xf numFmtId="0" fontId="8" fillId="4" borderId="0" xfId="0" applyFont="1" applyFill="1" applyBorder="1" applyAlignment="1" applyProtection="1">
      <protection locked="0"/>
    </xf>
    <xf numFmtId="0" fontId="8" fillId="0" borderId="0" xfId="0" applyFont="1" applyFill="1" applyBorder="1" applyAlignment="1" applyProtection="1">
      <protection locked="0"/>
    </xf>
    <xf numFmtId="166" fontId="5" fillId="0" borderId="9" xfId="2" applyNumberFormat="1" applyBorder="1" applyAlignment="1">
      <alignment horizontal="left" vertical="top" wrapText="1"/>
    </xf>
    <xf numFmtId="14" fontId="5" fillId="0" borderId="9" xfId="2" applyNumberFormat="1" applyBorder="1" applyAlignment="1">
      <alignment horizontal="left" vertical="top" wrapText="1"/>
    </xf>
    <xf numFmtId="49" fontId="5" fillId="0" borderId="9" xfId="2" applyNumberFormat="1" applyBorder="1" applyAlignment="1">
      <alignment horizontal="left" vertical="top" wrapText="1"/>
    </xf>
    <xf numFmtId="0" fontId="5" fillId="0" borderId="9" xfId="0" applyFont="1" applyBorder="1" applyAlignment="1">
      <alignment horizontal="left" vertical="top"/>
    </xf>
    <xf numFmtId="0" fontId="8" fillId="4" borderId="9" xfId="0" applyFont="1" applyFill="1" applyBorder="1" applyAlignment="1">
      <alignment vertical="top"/>
    </xf>
    <xf numFmtId="49" fontId="8" fillId="4" borderId="9" xfId="0" applyNumberFormat="1" applyFont="1" applyFill="1" applyBorder="1" applyAlignment="1">
      <alignment vertical="top"/>
    </xf>
    <xf numFmtId="0" fontId="8" fillId="5" borderId="9" xfId="0" applyFont="1" applyFill="1" applyBorder="1" applyAlignment="1">
      <alignment horizontal="left" vertical="top" wrapText="1"/>
    </xf>
    <xf numFmtId="49" fontId="8" fillId="5" borderId="9" xfId="0" applyNumberFormat="1" applyFont="1" applyFill="1" applyBorder="1" applyAlignment="1">
      <alignment horizontal="left" vertical="top" wrapText="1"/>
    </xf>
    <xf numFmtId="0" fontId="5" fillId="0" borderId="9" xfId="2" applyFont="1" applyBorder="1" applyAlignment="1">
      <alignment vertical="top" wrapText="1"/>
    </xf>
    <xf numFmtId="0" fontId="5" fillId="0" borderId="9" xfId="2" applyFont="1" applyBorder="1" applyAlignment="1">
      <alignment horizontal="left" vertical="top"/>
    </xf>
    <xf numFmtId="0" fontId="5" fillId="8" borderId="10" xfId="0" applyFont="1" applyFill="1" applyBorder="1" applyAlignment="1">
      <alignment vertical="top"/>
    </xf>
    <xf numFmtId="0" fontId="5" fillId="8" borderId="11" xfId="0" applyFont="1" applyFill="1" applyBorder="1" applyAlignment="1">
      <alignment vertical="top"/>
    </xf>
    <xf numFmtId="0" fontId="5" fillId="8" borderId="12" xfId="0" applyFont="1" applyFill="1" applyBorder="1" applyAlignment="1">
      <alignment vertical="top"/>
    </xf>
    <xf numFmtId="0" fontId="7" fillId="9" borderId="0" xfId="0" applyFont="1" applyFill="1" applyBorder="1" applyAlignment="1" applyProtection="1">
      <alignment vertical="top"/>
    </xf>
    <xf numFmtId="0" fontId="7" fillId="0" borderId="9" xfId="0" applyFont="1" applyBorder="1" applyAlignment="1" applyProtection="1">
      <alignment vertical="top"/>
      <protection locked="0"/>
    </xf>
    <xf numFmtId="0" fontId="7" fillId="0" borderId="9" xfId="0" applyFont="1" applyBorder="1" applyAlignment="1" applyProtection="1">
      <alignment vertical="top" wrapText="1"/>
      <protection locked="0"/>
    </xf>
    <xf numFmtId="0" fontId="7" fillId="0" borderId="17" xfId="0" applyFont="1" applyBorder="1" applyAlignment="1" applyProtection="1">
      <alignment vertical="top" wrapText="1"/>
      <protection locked="0"/>
    </xf>
    <xf numFmtId="0" fontId="5" fillId="0" borderId="9" xfId="0" applyFont="1" applyBorder="1" applyAlignment="1" applyProtection="1">
      <alignment horizontal="left" vertical="top" wrapText="1"/>
      <protection locked="0"/>
    </xf>
    <xf numFmtId="0" fontId="5" fillId="0" borderId="9" xfId="5" applyFont="1" applyFill="1" applyBorder="1" applyAlignment="1">
      <alignment horizontal="left" vertical="top" wrapText="1"/>
    </xf>
    <xf numFmtId="0" fontId="7" fillId="0" borderId="0" xfId="0" applyFont="1" applyFill="1" applyProtection="1"/>
    <xf numFmtId="0" fontId="8" fillId="4" borderId="0" xfId="0" applyFont="1" applyFill="1" applyBorder="1" applyAlignment="1" applyProtection="1">
      <alignment wrapText="1"/>
      <protection locked="0"/>
    </xf>
    <xf numFmtId="0" fontId="0" fillId="0" borderId="0" xfId="0" applyAlignment="1" applyProtection="1">
      <alignment wrapText="1"/>
      <protection locked="0"/>
    </xf>
    <xf numFmtId="166" fontId="7" fillId="0" borderId="9" xfId="0" applyNumberFormat="1" applyFont="1" applyBorder="1" applyAlignment="1">
      <alignment horizontal="left" vertical="top"/>
    </xf>
    <xf numFmtId="14" fontId="7" fillId="0" borderId="9" xfId="0" applyNumberFormat="1" applyFont="1" applyBorder="1" applyAlignment="1">
      <alignment horizontal="left" vertical="top"/>
    </xf>
    <xf numFmtId="0" fontId="5" fillId="0" borderId="9" xfId="0" applyFont="1" applyBorder="1" applyAlignment="1">
      <alignment horizontal="left" vertical="top" wrapText="1"/>
    </xf>
    <xf numFmtId="0" fontId="0" fillId="8" borderId="13" xfId="0" applyFill="1" applyBorder="1"/>
    <xf numFmtId="0" fontId="11" fillId="8" borderId="9" xfId="0" applyFont="1" applyFill="1" applyBorder="1" applyAlignment="1">
      <alignment horizontal="center" vertical="center"/>
    </xf>
    <xf numFmtId="9" fontId="11" fillId="8" borderId="9" xfId="0" applyNumberFormat="1" applyFont="1" applyFill="1" applyBorder="1" applyAlignment="1">
      <alignment horizontal="center" vertical="center"/>
    </xf>
    <xf numFmtId="0" fontId="9" fillId="8" borderId="9" xfId="0" applyFont="1" applyFill="1" applyBorder="1" applyAlignment="1">
      <alignment horizontal="center" vertical="center"/>
    </xf>
    <xf numFmtId="0" fontId="5" fillId="8" borderId="9" xfId="0" applyFont="1" applyFill="1" applyBorder="1" applyAlignment="1">
      <alignment horizontal="center" vertical="center" wrapText="1"/>
    </xf>
    <xf numFmtId="2" fontId="8" fillId="8" borderId="20" xfId="0" applyNumberFormat="1" applyFont="1" applyFill="1" applyBorder="1" applyAlignment="1">
      <alignment horizontal="center" vertical="center"/>
    </xf>
    <xf numFmtId="0" fontId="5" fillId="8" borderId="9" xfId="0" applyFont="1" applyFill="1" applyBorder="1" applyAlignment="1">
      <alignment horizontal="center" vertical="center"/>
    </xf>
    <xf numFmtId="0" fontId="9" fillId="8" borderId="9" xfId="0" applyFont="1" applyFill="1" applyBorder="1" applyAlignment="1">
      <alignment horizontal="center" vertical="center" wrapText="1"/>
    </xf>
    <xf numFmtId="0" fontId="0" fillId="8" borderId="3" xfId="0" applyFill="1" applyBorder="1"/>
    <xf numFmtId="0" fontId="8" fillId="4" borderId="20" xfId="0" applyFont="1" applyFill="1" applyBorder="1" applyAlignment="1"/>
    <xf numFmtId="0" fontId="18" fillId="8" borderId="0" xfId="0" applyFont="1" applyFill="1" applyBorder="1"/>
    <xf numFmtId="0" fontId="19" fillId="8" borderId="0" xfId="0" applyFont="1" applyFill="1" applyBorder="1"/>
    <xf numFmtId="0" fontId="8" fillId="9" borderId="12" xfId="0" applyFont="1" applyFill="1" applyBorder="1" applyAlignment="1"/>
    <xf numFmtId="0" fontId="8" fillId="9" borderId="18" xfId="0" applyFont="1" applyFill="1" applyBorder="1" applyAlignment="1"/>
    <xf numFmtId="0" fontId="8" fillId="9" borderId="20" xfId="0" applyFont="1" applyFill="1" applyBorder="1" applyAlignment="1"/>
    <xf numFmtId="0" fontId="8" fillId="9" borderId="24" xfId="0" applyFont="1" applyFill="1" applyBorder="1" applyAlignment="1"/>
    <xf numFmtId="0" fontId="8" fillId="9" borderId="25" xfId="0" applyFont="1" applyFill="1" applyBorder="1" applyAlignment="1"/>
    <xf numFmtId="0" fontId="8" fillId="9" borderId="26" xfId="0" applyFont="1" applyFill="1" applyBorder="1" applyAlignment="1"/>
    <xf numFmtId="0" fontId="8" fillId="9" borderId="11" xfId="0" applyFont="1" applyFill="1" applyBorder="1" applyAlignment="1"/>
    <xf numFmtId="0" fontId="8" fillId="9" borderId="17" xfId="0" applyFont="1" applyFill="1" applyBorder="1" applyAlignment="1"/>
    <xf numFmtId="49" fontId="0" fillId="8" borderId="0" xfId="0" applyNumberFormat="1" applyFill="1"/>
    <xf numFmtId="0" fontId="7" fillId="0" borderId="9" xfId="0" applyFont="1" applyFill="1" applyBorder="1" applyAlignment="1" applyProtection="1">
      <alignment vertical="top" wrapText="1"/>
      <protection locked="0"/>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8" fillId="7" borderId="9" xfId="0" applyFont="1" applyFill="1" applyBorder="1" applyAlignment="1" applyProtection="1">
      <alignment horizontal="left" vertical="top" wrapText="1"/>
    </xf>
    <xf numFmtId="0" fontId="5" fillId="0" borderId="21" xfId="0" applyFont="1" applyFill="1" applyBorder="1" applyAlignment="1" applyProtection="1">
      <alignment horizontal="left" vertical="top" wrapText="1"/>
      <protection locked="0"/>
    </xf>
    <xf numFmtId="0" fontId="5" fillId="0" borderId="9" xfId="2" applyNumberFormat="1" applyFill="1" applyBorder="1" applyAlignment="1" applyProtection="1">
      <alignment horizontal="center" vertical="top"/>
    </xf>
    <xf numFmtId="0" fontId="7" fillId="0" borderId="9" xfId="0" applyFont="1" applyFill="1" applyBorder="1" applyAlignment="1" applyProtection="1">
      <alignment vertical="top"/>
      <protection locked="0"/>
    </xf>
    <xf numFmtId="0" fontId="12" fillId="0" borderId="0" xfId="0" applyFont="1" applyFill="1" applyBorder="1" applyAlignment="1" applyProtection="1">
      <alignment horizontal="left" vertical="top" wrapText="1"/>
    </xf>
    <xf numFmtId="0" fontId="12" fillId="10" borderId="9" xfId="0" applyFont="1" applyFill="1" applyBorder="1" applyAlignment="1" applyProtection="1">
      <alignment horizontal="left" vertical="top" wrapText="1"/>
    </xf>
    <xf numFmtId="0" fontId="20" fillId="0" borderId="9" xfId="0" applyFont="1" applyFill="1" applyBorder="1" applyAlignment="1" applyProtection="1">
      <alignment horizontal="left" vertical="top" wrapText="1"/>
    </xf>
    <xf numFmtId="0" fontId="21" fillId="0" borderId="9" xfId="0" applyFont="1" applyFill="1" applyBorder="1" applyAlignment="1" applyProtection="1">
      <alignment horizontal="left" vertical="top" wrapText="1"/>
    </xf>
    <xf numFmtId="10" fontId="5" fillId="0" borderId="9" xfId="0" applyNumberFormat="1" applyFont="1" applyFill="1" applyBorder="1" applyAlignment="1" applyProtection="1">
      <alignment horizontal="left" vertical="top" wrapText="1"/>
    </xf>
    <xf numFmtId="0" fontId="5" fillId="0" borderId="9" xfId="10" applyFont="1" applyFill="1" applyBorder="1" applyAlignment="1" applyProtection="1">
      <alignment horizontal="left" vertical="top" wrapText="1"/>
    </xf>
    <xf numFmtId="10" fontId="5" fillId="0" borderId="9" xfId="10" applyNumberFormat="1" applyFont="1" applyFill="1" applyBorder="1" applyAlignment="1" applyProtection="1">
      <alignment horizontal="left" vertical="top" wrapText="1"/>
    </xf>
    <xf numFmtId="0" fontId="5" fillId="0" borderId="9" xfId="0"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9" xfId="0" applyFont="1" applyFill="1" applyBorder="1" applyAlignment="1">
      <alignment vertical="top" wrapText="1"/>
    </xf>
    <xf numFmtId="0" fontId="5" fillId="0" borderId="9" xfId="5" applyNumberFormat="1" applyFont="1" applyFill="1" applyBorder="1" applyAlignment="1" applyProtection="1">
      <alignment vertical="top" wrapText="1"/>
      <protection locked="0"/>
    </xf>
    <xf numFmtId="0" fontId="5" fillId="0" borderId="9" xfId="0" quotePrefix="1" applyFont="1" applyFill="1" applyBorder="1" applyAlignment="1">
      <alignment horizontal="left" vertical="top" wrapText="1"/>
    </xf>
    <xf numFmtId="0" fontId="5" fillId="0" borderId="9" xfId="0" applyFont="1" applyFill="1" applyBorder="1" applyAlignment="1" applyProtection="1">
      <alignment horizontal="left" vertical="top" wrapText="1"/>
      <protection locked="0"/>
    </xf>
    <xf numFmtId="0" fontId="5" fillId="0" borderId="9" xfId="2" applyNumberFormat="1"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xf>
    <xf numFmtId="0" fontId="5" fillId="8" borderId="0" xfId="3" applyFill="1"/>
    <xf numFmtId="0" fontId="5" fillId="0" borderId="0" xfId="3"/>
    <xf numFmtId="0" fontId="7" fillId="9" borderId="0" xfId="0" applyFont="1" applyFill="1" applyBorder="1" applyProtection="1"/>
    <xf numFmtId="0" fontId="8" fillId="7" borderId="9" xfId="12"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0" fillId="0" borderId="9" xfId="0" applyFill="1" applyBorder="1" applyAlignment="1" applyProtection="1">
      <alignment horizontal="left" vertical="top" wrapText="1"/>
      <protection locked="0"/>
    </xf>
    <xf numFmtId="10" fontId="7" fillId="0" borderId="0" xfId="0" applyNumberFormat="1" applyFont="1" applyFill="1" applyAlignment="1" applyProtection="1">
      <alignment wrapText="1"/>
    </xf>
    <xf numFmtId="0" fontId="5" fillId="0" borderId="9" xfId="10" applyFont="1" applyBorder="1" applyAlignment="1">
      <alignment horizontal="left" vertical="top" wrapText="1"/>
    </xf>
    <xf numFmtId="10" fontId="5" fillId="0" borderId="9" xfId="10" applyNumberFormat="1" applyFont="1" applyBorder="1" applyAlignment="1">
      <alignment horizontal="left" vertical="top" wrapText="1"/>
    </xf>
    <xf numFmtId="0" fontId="7" fillId="10" borderId="9" xfId="0" applyFont="1" applyFill="1" applyBorder="1" applyAlignment="1" applyProtection="1">
      <alignment horizontal="left" vertical="top" wrapText="1"/>
    </xf>
    <xf numFmtId="0" fontId="22" fillId="9" borderId="0" xfId="0" applyFont="1" applyFill="1" applyProtection="1">
      <protection locked="0"/>
    </xf>
    <xf numFmtId="0" fontId="7" fillId="0" borderId="9" xfId="0" applyFont="1" applyFill="1" applyBorder="1" applyAlignment="1" applyProtection="1">
      <alignment horizontal="left" vertical="top" wrapText="1"/>
      <protection locked="0"/>
    </xf>
    <xf numFmtId="10" fontId="5" fillId="0" borderId="19" xfId="13" applyNumberFormat="1" applyFont="1" applyBorder="1" applyAlignment="1">
      <alignment horizontal="left" vertical="top" wrapText="1"/>
    </xf>
    <xf numFmtId="0" fontId="7" fillId="0" borderId="9" xfId="10" applyFont="1" applyFill="1" applyBorder="1" applyAlignment="1" applyProtection="1">
      <alignment horizontal="left" vertical="top" wrapText="1"/>
    </xf>
    <xf numFmtId="0" fontId="5" fillId="0" borderId="9" xfId="5" applyBorder="1" applyAlignment="1">
      <alignment horizontal="left" vertical="top" wrapText="1"/>
    </xf>
    <xf numFmtId="0" fontId="7" fillId="0" borderId="9" xfId="0" applyFont="1" applyBorder="1" applyAlignment="1" applyProtection="1">
      <alignment horizontal="left" vertical="top" wrapText="1"/>
      <protection locked="0"/>
    </xf>
    <xf numFmtId="0" fontId="5" fillId="0" borderId="28" xfId="4" applyFont="1" applyBorder="1" applyAlignment="1">
      <alignment vertical="top" wrapText="1"/>
    </xf>
    <xf numFmtId="0" fontId="20" fillId="0" borderId="9" xfId="0" applyFont="1" applyBorder="1" applyAlignment="1">
      <alignment horizontal="left" vertical="top" wrapText="1"/>
    </xf>
    <xf numFmtId="0" fontId="7" fillId="9" borderId="0" xfId="0" applyFont="1" applyFill="1" applyAlignment="1" applyProtection="1">
      <alignment vertical="top"/>
    </xf>
    <xf numFmtId="10" fontId="5"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0" fontId="5" fillId="0" borderId="9" xfId="2" applyBorder="1" applyAlignment="1">
      <alignment vertical="top" wrapText="1"/>
    </xf>
    <xf numFmtId="0" fontId="20" fillId="0" borderId="9" xfId="0" applyFont="1" applyFill="1" applyBorder="1" applyAlignment="1">
      <alignment horizontal="left" vertical="top" wrapText="1"/>
    </xf>
    <xf numFmtId="0" fontId="5" fillId="8" borderId="9" xfId="0" applyFont="1" applyFill="1" applyBorder="1" applyAlignment="1" applyProtection="1">
      <alignment vertical="top" wrapText="1"/>
    </xf>
    <xf numFmtId="0" fontId="5" fillId="0" borderId="0" xfId="16"/>
    <xf numFmtId="0" fontId="5" fillId="0" borderId="9" xfId="5" applyFill="1" applyBorder="1" applyAlignment="1">
      <alignment horizontal="left" vertical="top" wrapText="1"/>
    </xf>
    <xf numFmtId="0" fontId="5" fillId="0" borderId="9" xfId="0" applyFont="1" applyFill="1" applyBorder="1" applyAlignment="1" applyProtection="1"/>
    <xf numFmtId="0" fontId="5" fillId="2" borderId="29" xfId="0" applyFont="1" applyFill="1" applyBorder="1" applyProtection="1"/>
    <xf numFmtId="0" fontId="8" fillId="3" borderId="30" xfId="0" applyFont="1" applyFill="1" applyBorder="1" applyAlignment="1" applyProtection="1">
      <alignment vertical="center"/>
    </xf>
    <xf numFmtId="0" fontId="8" fillId="3" borderId="29" xfId="0" applyFont="1" applyFill="1" applyBorder="1" applyAlignment="1" applyProtection="1">
      <alignment vertical="center"/>
    </xf>
    <xf numFmtId="0" fontId="8" fillId="4" borderId="31" xfId="0" applyFont="1" applyFill="1" applyBorder="1" applyAlignment="1" applyProtection="1">
      <alignment vertical="center"/>
    </xf>
    <xf numFmtId="0" fontId="8" fillId="4" borderId="32" xfId="0" applyFont="1" applyFill="1" applyBorder="1" applyAlignment="1" applyProtection="1">
      <alignment vertical="center"/>
    </xf>
    <xf numFmtId="0" fontId="8" fillId="4" borderId="33" xfId="0" applyFont="1" applyFill="1" applyBorder="1" applyAlignment="1" applyProtection="1">
      <alignment vertical="center"/>
    </xf>
    <xf numFmtId="0" fontId="8" fillId="0" borderId="31" xfId="0" applyFont="1" applyBorder="1" applyAlignment="1" applyProtection="1">
      <alignment vertical="center"/>
    </xf>
    <xf numFmtId="0" fontId="8" fillId="0" borderId="34" xfId="0" applyFont="1" applyBorder="1" applyAlignment="1" applyProtection="1">
      <alignment vertical="center"/>
    </xf>
    <xf numFmtId="0" fontId="5" fillId="0" borderId="35" xfId="0" applyFont="1" applyBorder="1" applyAlignment="1" applyProtection="1">
      <alignment horizontal="left" vertical="top" wrapText="1"/>
      <protection locked="0"/>
    </xf>
    <xf numFmtId="0" fontId="8" fillId="8" borderId="31" xfId="0" applyFont="1" applyFill="1" applyBorder="1" applyAlignment="1" applyProtection="1">
      <alignment vertical="center"/>
    </xf>
    <xf numFmtId="0" fontId="8" fillId="8" borderId="34" xfId="0" applyFont="1" applyFill="1" applyBorder="1" applyAlignment="1" applyProtection="1">
      <alignment vertical="center"/>
    </xf>
    <xf numFmtId="14" fontId="5" fillId="0" borderId="35" xfId="0" quotePrefix="1" applyNumberFormat="1" applyFont="1" applyBorder="1" applyAlignment="1" applyProtection="1">
      <alignment horizontal="left" vertical="top" wrapText="1"/>
      <protection locked="0"/>
    </xf>
    <xf numFmtId="164" fontId="5" fillId="0" borderId="35" xfId="0" applyNumberFormat="1" applyFont="1" applyBorder="1" applyAlignment="1" applyProtection="1">
      <alignment horizontal="left" vertical="top" wrapText="1"/>
      <protection locked="0"/>
    </xf>
    <xf numFmtId="0" fontId="8" fillId="0" borderId="31" xfId="0" applyFont="1" applyBorder="1" applyAlignment="1" applyProtection="1">
      <alignment horizontal="left" vertical="center"/>
    </xf>
    <xf numFmtId="0" fontId="0" fillId="5" borderId="31" xfId="0" applyFill="1" applyBorder="1" applyAlignment="1" applyProtection="1">
      <alignment vertical="center"/>
    </xf>
    <xf numFmtId="0" fontId="0" fillId="5" borderId="32" xfId="0" applyFill="1" applyBorder="1" applyAlignment="1" applyProtection="1">
      <alignment vertical="center"/>
    </xf>
    <xf numFmtId="0" fontId="0" fillId="5" borderId="33" xfId="0" applyFill="1" applyBorder="1" applyAlignment="1" applyProtection="1">
      <alignment vertical="center"/>
    </xf>
    <xf numFmtId="0" fontId="16" fillId="8" borderId="33" xfId="0" applyFont="1" applyFill="1" applyBorder="1" applyAlignment="1" applyProtection="1">
      <alignment vertical="center" wrapText="1"/>
    </xf>
    <xf numFmtId="0" fontId="16" fillId="0" borderId="33" xfId="0" applyFont="1" applyBorder="1" applyAlignment="1" applyProtection="1">
      <alignment horizontal="left" vertical="top" wrapText="1"/>
      <protection locked="0"/>
    </xf>
    <xf numFmtId="165" fontId="16" fillId="8" borderId="33" xfId="0" applyNumberFormat="1" applyFont="1" applyFill="1" applyBorder="1" applyAlignment="1" applyProtection="1">
      <alignment vertical="center" wrapText="1"/>
    </xf>
    <xf numFmtId="165" fontId="16" fillId="0" borderId="33" xfId="0" applyNumberFormat="1" applyFont="1" applyBorder="1" applyAlignment="1" applyProtection="1">
      <alignment horizontal="left" vertical="top" wrapText="1"/>
      <protection locked="0"/>
    </xf>
    <xf numFmtId="0" fontId="8" fillId="8" borderId="36" xfId="0" applyFont="1" applyFill="1" applyBorder="1" applyAlignment="1">
      <alignment vertical="center"/>
    </xf>
    <xf numFmtId="0" fontId="8" fillId="8" borderId="37" xfId="0" applyFont="1" applyFill="1" applyBorder="1" applyAlignment="1">
      <alignment vertical="center"/>
    </xf>
    <xf numFmtId="0" fontId="0" fillId="8" borderId="38" xfId="0" applyFill="1" applyBorder="1"/>
    <xf numFmtId="0" fontId="8" fillId="5" borderId="36" xfId="0" applyFont="1" applyFill="1" applyBorder="1" applyAlignment="1"/>
    <xf numFmtId="0" fontId="8" fillId="5" borderId="37" xfId="0" applyFont="1" applyFill="1" applyBorder="1" applyAlignment="1"/>
    <xf numFmtId="0" fontId="8" fillId="5" borderId="38" xfId="0" applyFont="1" applyFill="1" applyBorder="1" applyAlignment="1"/>
    <xf numFmtId="0" fontId="5" fillId="5" borderId="39" xfId="0" applyFont="1" applyFill="1" applyBorder="1" applyAlignment="1">
      <alignment vertical="center"/>
    </xf>
    <xf numFmtId="0" fontId="0" fillId="5" borderId="34" xfId="0" applyFill="1" applyBorder="1" applyAlignment="1">
      <alignment vertical="center"/>
    </xf>
    <xf numFmtId="0" fontId="10" fillId="5" borderId="40" xfId="0" applyFont="1" applyFill="1" applyBorder="1" applyAlignment="1">
      <alignment horizontal="center" vertical="center"/>
    </xf>
    <xf numFmtId="0" fontId="10" fillId="5" borderId="35" xfId="0" applyFont="1" applyFill="1" applyBorder="1" applyAlignment="1">
      <alignment horizontal="center" vertical="center"/>
    </xf>
    <xf numFmtId="0" fontId="8" fillId="8" borderId="41" xfId="0" applyFont="1" applyFill="1" applyBorder="1" applyAlignment="1">
      <alignment vertical="center"/>
    </xf>
    <xf numFmtId="0" fontId="8" fillId="8" borderId="42" xfId="0" applyFont="1" applyFill="1" applyBorder="1" applyAlignment="1">
      <alignment vertical="center"/>
    </xf>
    <xf numFmtId="0" fontId="5" fillId="8" borderId="43" xfId="0" applyNumberFormat="1" applyFont="1" applyFill="1" applyBorder="1" applyAlignment="1">
      <alignment horizontal="center" vertical="center"/>
    </xf>
    <xf numFmtId="0" fontId="5" fillId="8" borderId="44" xfId="0" applyNumberFormat="1" applyFont="1" applyFill="1" applyBorder="1" applyAlignment="1">
      <alignment horizontal="center" vertical="center"/>
    </xf>
    <xf numFmtId="0" fontId="8" fillId="4" borderId="31" xfId="0" applyFont="1" applyFill="1" applyBorder="1" applyAlignment="1" applyProtection="1"/>
    <xf numFmtId="0" fontId="8" fillId="4" borderId="32" xfId="0" applyFont="1" applyFill="1" applyBorder="1" applyAlignment="1" applyProtection="1"/>
    <xf numFmtId="0" fontId="8" fillId="4" borderId="34" xfId="0" applyFont="1" applyFill="1" applyBorder="1" applyAlignment="1" applyProtection="1"/>
    <xf numFmtId="0" fontId="8" fillId="5" borderId="30" xfId="0" applyFont="1" applyFill="1" applyBorder="1" applyAlignment="1" applyProtection="1">
      <alignment vertical="center"/>
    </xf>
    <xf numFmtId="0" fontId="8" fillId="5" borderId="45" xfId="0" applyFont="1" applyFill="1" applyBorder="1" applyAlignment="1" applyProtection="1">
      <alignment vertical="center"/>
    </xf>
    <xf numFmtId="0" fontId="8" fillId="5" borderId="31" xfId="0" applyFont="1" applyFill="1" applyBorder="1" applyAlignment="1" applyProtection="1">
      <alignment vertical="center"/>
    </xf>
    <xf numFmtId="0" fontId="8" fillId="5" borderId="32" xfId="0" applyFont="1" applyFill="1" applyBorder="1" applyAlignment="1" applyProtection="1">
      <alignment vertical="center"/>
    </xf>
    <xf numFmtId="0" fontId="8" fillId="5" borderId="34" xfId="0" applyFont="1" applyFill="1" applyBorder="1" applyAlignment="1" applyProtection="1">
      <alignment vertical="center"/>
    </xf>
    <xf numFmtId="0" fontId="8" fillId="6" borderId="30" xfId="0" applyFont="1" applyFill="1" applyBorder="1" applyAlignment="1" applyProtection="1">
      <alignment vertical="top"/>
    </xf>
    <xf numFmtId="0" fontId="8" fillId="6" borderId="45" xfId="0" applyFont="1" applyFill="1" applyBorder="1" applyAlignment="1" applyProtection="1">
      <alignment vertical="top"/>
    </xf>
    <xf numFmtId="0" fontId="5" fillId="8" borderId="30" xfId="0" applyFont="1" applyFill="1" applyBorder="1" applyAlignment="1" applyProtection="1">
      <alignment vertical="top"/>
    </xf>
    <xf numFmtId="0" fontId="5" fillId="8" borderId="45" xfId="0" applyFont="1" applyFill="1" applyBorder="1" applyAlignment="1" applyProtection="1">
      <alignment vertical="top"/>
    </xf>
    <xf numFmtId="0" fontId="8" fillId="6" borderId="31" xfId="0" applyFont="1" applyFill="1" applyBorder="1" applyAlignment="1" applyProtection="1">
      <alignment vertical="top"/>
    </xf>
    <xf numFmtId="0" fontId="8" fillId="6" borderId="32" xfId="0" applyFont="1" applyFill="1" applyBorder="1" applyAlignment="1" applyProtection="1">
      <alignment vertical="top"/>
    </xf>
    <xf numFmtId="0" fontId="8" fillId="6" borderId="34" xfId="0" applyFont="1" applyFill="1" applyBorder="1" applyAlignment="1" applyProtection="1">
      <alignment vertical="top"/>
    </xf>
    <xf numFmtId="0" fontId="5" fillId="8" borderId="31" xfId="0" applyFont="1" applyFill="1" applyBorder="1" applyAlignment="1" applyProtection="1">
      <alignment vertical="top"/>
    </xf>
    <xf numFmtId="0" fontId="5" fillId="8" borderId="32" xfId="0" applyFont="1" applyFill="1" applyBorder="1" applyAlignment="1" applyProtection="1">
      <alignment vertical="top"/>
    </xf>
    <xf numFmtId="0" fontId="5" fillId="8" borderId="34" xfId="0" applyFont="1" applyFill="1" applyBorder="1" applyAlignment="1" applyProtection="1">
      <alignment vertical="top"/>
    </xf>
    <xf numFmtId="0" fontId="17" fillId="6" borderId="36" xfId="0" applyFont="1" applyFill="1" applyBorder="1" applyAlignment="1" applyProtection="1">
      <alignment vertical="top"/>
    </xf>
    <xf numFmtId="0" fontId="8" fillId="6" borderId="37" xfId="0" applyFont="1" applyFill="1" applyBorder="1" applyAlignment="1" applyProtection="1">
      <alignment vertical="top"/>
    </xf>
    <xf numFmtId="0" fontId="8" fillId="6" borderId="38" xfId="0" applyFont="1" applyFill="1" applyBorder="1" applyAlignment="1" applyProtection="1">
      <alignment vertical="top"/>
    </xf>
    <xf numFmtId="0" fontId="8" fillId="5" borderId="46" xfId="0" applyFont="1" applyFill="1" applyBorder="1" applyAlignment="1" applyProtection="1">
      <alignment vertical="top" wrapText="1"/>
    </xf>
    <xf numFmtId="10" fontId="8" fillId="5" borderId="46" xfId="0" applyNumberFormat="1" applyFont="1" applyFill="1" applyBorder="1" applyAlignment="1" applyProtection="1">
      <alignment vertical="top" wrapText="1"/>
    </xf>
    <xf numFmtId="0" fontId="8" fillId="5" borderId="40" xfId="0" applyFont="1" applyFill="1" applyBorder="1" applyAlignment="1" applyProtection="1">
      <alignment vertical="top" wrapText="1"/>
    </xf>
    <xf numFmtId="0" fontId="5" fillId="0" borderId="40" xfId="0" applyFont="1" applyFill="1" applyBorder="1" applyAlignment="1" applyProtection="1">
      <alignment vertical="top" wrapText="1"/>
      <protection locked="0"/>
    </xf>
    <xf numFmtId="0" fontId="5" fillId="0" borderId="34" xfId="0" applyFont="1" applyFill="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7" fillId="3" borderId="45" xfId="0" applyFont="1" applyFill="1" applyBorder="1" applyAlignment="1" applyProtection="1">
      <alignment vertical="center"/>
    </xf>
    <xf numFmtId="0" fontId="8" fillId="7" borderId="46" xfId="0" applyFont="1" applyFill="1" applyBorder="1" applyAlignment="1" applyProtection="1">
      <alignment vertical="top" wrapText="1"/>
    </xf>
    <xf numFmtId="0" fontId="8" fillId="9" borderId="46" xfId="0" applyFont="1" applyFill="1" applyBorder="1" applyAlignment="1" applyProtection="1">
      <alignment horizontal="left" vertical="top" wrapText="1"/>
    </xf>
    <xf numFmtId="0" fontId="7" fillId="0" borderId="47" xfId="0" applyFont="1" applyFill="1" applyBorder="1" applyAlignment="1" applyProtection="1">
      <alignment vertical="top" wrapText="1"/>
    </xf>
    <xf numFmtId="0" fontId="5" fillId="0" borderId="40" xfId="5"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8" fillId="4" borderId="31" xfId="16" applyFont="1" applyFill="1" applyBorder="1"/>
    <xf numFmtId="0" fontId="8" fillId="4" borderId="32" xfId="16" applyFont="1" applyFill="1" applyBorder="1"/>
    <xf numFmtId="0" fontId="8" fillId="5" borderId="40" xfId="16" applyFont="1" applyFill="1" applyBorder="1" applyAlignment="1">
      <alignment horizontal="left" vertical="center" wrapText="1"/>
    </xf>
    <xf numFmtId="166" fontId="5" fillId="0" borderId="40" xfId="16" applyNumberFormat="1" applyBorder="1" applyAlignment="1">
      <alignment horizontal="left" vertical="top"/>
    </xf>
    <xf numFmtId="14" fontId="5" fillId="0" borderId="40" xfId="16" applyNumberFormat="1" applyBorder="1" applyAlignment="1">
      <alignment horizontal="left" vertical="top"/>
    </xf>
    <xf numFmtId="0" fontId="25" fillId="12" borderId="9" xfId="0" applyFont="1" applyFill="1" applyBorder="1" applyAlignment="1" applyProtection="1">
      <alignment wrapText="1"/>
    </xf>
    <xf numFmtId="0" fontId="25" fillId="12" borderId="20" xfId="0" applyFont="1" applyFill="1" applyBorder="1" applyAlignment="1" applyProtection="1">
      <alignment wrapText="1"/>
    </xf>
    <xf numFmtId="0" fontId="26" fillId="0" borderId="0" xfId="0" applyFont="1" applyFill="1" applyBorder="1" applyAlignment="1" applyProtection="1"/>
    <xf numFmtId="14" fontId="26" fillId="0" borderId="0" xfId="0" applyNumberFormat="1" applyFont="1" applyFill="1" applyBorder="1" applyAlignment="1" applyProtection="1"/>
    <xf numFmtId="0" fontId="27" fillId="13" borderId="19" xfId="0" applyFont="1" applyFill="1" applyBorder="1" applyAlignment="1" applyProtection="1">
      <alignment wrapText="1"/>
    </xf>
    <xf numFmtId="0" fontId="27" fillId="13" borderId="13" xfId="0" applyFont="1" applyFill="1" applyBorder="1" applyAlignment="1" applyProtection="1">
      <alignment wrapText="1"/>
    </xf>
    <xf numFmtId="0" fontId="7" fillId="11" borderId="48" xfId="16" applyFont="1" applyFill="1" applyBorder="1" applyAlignment="1">
      <alignment horizontal="left" vertical="top" wrapText="1"/>
    </xf>
    <xf numFmtId="0" fontId="9" fillId="8" borderId="27" xfId="0" applyFont="1" applyFill="1" applyBorder="1" applyAlignment="1">
      <alignment horizontal="left" vertical="top" wrapText="1"/>
    </xf>
    <xf numFmtId="0" fontId="5" fillId="0" borderId="36"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5" fillId="0" borderId="38" xfId="0" applyFont="1" applyFill="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11"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13" xfId="0" applyFont="1" applyFill="1" applyBorder="1" applyAlignment="1" applyProtection="1">
      <alignment horizontal="left" vertical="top" wrapText="1"/>
    </xf>
    <xf numFmtId="0" fontId="5" fillId="8" borderId="30" xfId="0" applyFont="1" applyFill="1" applyBorder="1" applyAlignment="1" applyProtection="1">
      <alignment horizontal="left" vertical="top" wrapText="1"/>
    </xf>
    <xf numFmtId="0" fontId="5" fillId="8" borderId="1" xfId="0" applyFont="1" applyFill="1" applyBorder="1" applyAlignment="1" applyProtection="1">
      <alignment horizontal="left" vertical="top"/>
    </xf>
    <xf numFmtId="0" fontId="5" fillId="8" borderId="45" xfId="0" applyFont="1" applyFill="1" applyBorder="1" applyAlignment="1" applyProtection="1">
      <alignment horizontal="left" vertical="top"/>
    </xf>
    <xf numFmtId="0" fontId="5" fillId="8" borderId="2" xfId="0" applyFont="1" applyFill="1" applyBorder="1" applyAlignment="1" applyProtection="1">
      <alignment horizontal="left" vertical="top"/>
    </xf>
    <xf numFmtId="0" fontId="5" fillId="8" borderId="0" xfId="0" applyFont="1" applyFill="1" applyBorder="1" applyAlignment="1" applyProtection="1">
      <alignment horizontal="left" vertical="top"/>
    </xf>
    <xf numFmtId="0" fontId="5" fillId="8" borderId="8" xfId="0" applyFont="1" applyFill="1" applyBorder="1" applyAlignment="1" applyProtection="1">
      <alignment horizontal="left" vertical="top"/>
    </xf>
    <xf numFmtId="0" fontId="5" fillId="8" borderId="36" xfId="0" applyFont="1" applyFill="1" applyBorder="1" applyAlignment="1" applyProtection="1">
      <alignment horizontal="left" vertical="top" wrapText="1"/>
    </xf>
    <xf numFmtId="0" fontId="5" fillId="8" borderId="37" xfId="0" applyFont="1" applyFill="1" applyBorder="1" applyAlignment="1" applyProtection="1">
      <alignment horizontal="left" vertical="top" wrapText="1"/>
    </xf>
    <xf numFmtId="0" fontId="5" fillId="8" borderId="38" xfId="0" applyFont="1" applyFill="1" applyBorder="1" applyAlignment="1" applyProtection="1">
      <alignment horizontal="left" vertical="top" wrapText="1"/>
    </xf>
    <xf numFmtId="0" fontId="5" fillId="8" borderId="10" xfId="0" applyFont="1" applyFill="1" applyBorder="1" applyAlignment="1" applyProtection="1">
      <alignment horizontal="left" vertical="top" wrapText="1"/>
    </xf>
    <xf numFmtId="0" fontId="5" fillId="8" borderId="0" xfId="0" applyFont="1" applyFill="1" applyBorder="1" applyAlignment="1" applyProtection="1">
      <alignment horizontal="left" vertical="top" wrapText="1"/>
    </xf>
    <xf numFmtId="0" fontId="5" fillId="8" borderId="3" xfId="0" applyFont="1" applyFill="1" applyBorder="1" applyAlignment="1" applyProtection="1">
      <alignment horizontal="left" vertical="top" wrapText="1"/>
    </xf>
    <xf numFmtId="0" fontId="8" fillId="6" borderId="36" xfId="0" applyFont="1" applyFill="1" applyBorder="1" applyAlignment="1" applyProtection="1">
      <alignment horizontal="left" vertical="top"/>
    </xf>
    <xf numFmtId="0" fontId="8" fillId="6" borderId="37" xfId="0" applyFont="1" applyFill="1" applyBorder="1" applyAlignment="1" applyProtection="1">
      <alignment horizontal="left" vertical="top"/>
    </xf>
    <xf numFmtId="0" fontId="8" fillId="6" borderId="38" xfId="0" applyFont="1" applyFill="1" applyBorder="1" applyAlignment="1" applyProtection="1">
      <alignment horizontal="left" vertical="top"/>
    </xf>
    <xf numFmtId="0" fontId="8" fillId="6" borderId="11" xfId="0" applyFont="1" applyFill="1" applyBorder="1" applyAlignment="1" applyProtection="1">
      <alignment horizontal="left" vertical="top"/>
    </xf>
    <xf numFmtId="0" fontId="8" fillId="6" borderId="12" xfId="0" applyFont="1" applyFill="1" applyBorder="1" applyAlignment="1" applyProtection="1">
      <alignment horizontal="left" vertical="top"/>
    </xf>
    <xf numFmtId="0" fontId="8" fillId="6" borderId="13" xfId="0" applyFont="1" applyFill="1" applyBorder="1" applyAlignment="1" applyProtection="1">
      <alignment horizontal="left" vertical="top"/>
    </xf>
    <xf numFmtId="0" fontId="5" fillId="8" borderId="11" xfId="0" applyFont="1" applyFill="1" applyBorder="1" applyAlignment="1" applyProtection="1">
      <alignment horizontal="left" vertical="top" wrapText="1"/>
    </xf>
    <xf numFmtId="0" fontId="5" fillId="8" borderId="12" xfId="0" applyFont="1" applyFill="1" applyBorder="1" applyAlignment="1" applyProtection="1">
      <alignment horizontal="left" vertical="top" wrapText="1"/>
    </xf>
    <xf numFmtId="0" fontId="5" fillId="8" borderId="13" xfId="0" applyFont="1" applyFill="1" applyBorder="1" applyAlignment="1" applyProtection="1">
      <alignment horizontal="left" vertical="top" wrapText="1"/>
    </xf>
  </cellXfs>
  <cellStyles count="18">
    <cellStyle name="Hyperlink 2" xfId="1" xr:uid="{00000000-0005-0000-0000-000000000000}"/>
    <cellStyle name="Normal" xfId="0" builtinId="0"/>
    <cellStyle name="Normal 2" xfId="2" xr:uid="{00000000-0005-0000-0000-000002000000}"/>
    <cellStyle name="Normal 2 2" xfId="3" xr:uid="{00000000-0005-0000-0000-000003000000}"/>
    <cellStyle name="Normal 2 3" xfId="15" xr:uid="{B2EC43C2-02DE-4BC0-9298-2CD008228C48}"/>
    <cellStyle name="Normal 257" xfId="4" xr:uid="{00000000-0005-0000-0000-000004000000}"/>
    <cellStyle name="Normal 257 2" xfId="17" xr:uid="{611193BD-B3FB-484E-80D9-5202EAF444C3}"/>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6" xr:uid="{3A9AF25E-1F95-4364-A5C0-B37C5305673D}"/>
    <cellStyle name="Normal 7" xfId="14" xr:uid="{0A324C61-B4FA-494A-B5F9-BAE780C99005}"/>
    <cellStyle name="Normal_Sheet1" xfId="13" xr:uid="{00000000-0005-0000-0000-00000D000000}"/>
  </cellStyles>
  <dxfs count="157">
    <dxf>
      <font>
        <color theme="0"/>
      </font>
      <fill>
        <patternFill>
          <bgColor rgb="FF008000"/>
        </patternFill>
      </fill>
    </dxf>
    <dxf>
      <font>
        <color auto="1"/>
      </font>
      <fill>
        <patternFill>
          <bgColor rgb="FFFF0000"/>
        </patternFill>
      </fill>
    </dxf>
    <dxf>
      <font>
        <color auto="1"/>
      </font>
      <fill>
        <patternFill>
          <bgColor rgb="FFFFFF99"/>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1452</xdr:colOff>
      <xdr:row>0</xdr:row>
      <xdr:rowOff>203200</xdr:rowOff>
    </xdr:from>
    <xdr:to>
      <xdr:col>3</xdr:col>
      <xdr:colOff>1452</xdr:colOff>
      <xdr:row>7</xdr:row>
      <xdr:rowOff>38473</xdr:rowOff>
    </xdr:to>
    <xdr:pic>
      <xdr:nvPicPr>
        <xdr:cNvPr id="2" name="Picture 1" descr="The official logo of the IRS" title="IRS Logo">
          <a:extLst>
            <a:ext uri="{FF2B5EF4-FFF2-40B4-BE49-F238E27FC236}">
              <a16:creationId xmlns:a16="http://schemas.microsoft.com/office/drawing/2014/main" id="{143DDCAE-1FED-4055-9EB4-61912BCC62C3}"/>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A4" sqref="A4"/>
    </sheetView>
  </sheetViews>
  <sheetFormatPr defaultColWidth="9.26953125" defaultRowHeight="12.75" customHeight="1" x14ac:dyDescent="0.35"/>
  <cols>
    <col min="1" max="1" width="9.26953125" style="36"/>
    <col min="2" max="2" width="10" style="36" customWidth="1"/>
    <col min="3" max="3" width="113" style="36" customWidth="1"/>
    <col min="4" max="16384" width="9.26953125" style="36"/>
  </cols>
  <sheetData>
    <row r="1" spans="1:3" ht="14.5" x14ac:dyDescent="0.35">
      <c r="A1" s="2" t="s">
        <v>0</v>
      </c>
      <c r="B1" s="2"/>
      <c r="C1" s="200"/>
    </row>
    <row r="2" spans="1:3" ht="15.5" x14ac:dyDescent="0.35">
      <c r="A2" s="3" t="s">
        <v>1</v>
      </c>
      <c r="B2" s="4"/>
      <c r="C2" s="5"/>
    </row>
    <row r="3" spans="1:3" ht="14.5" x14ac:dyDescent="0.35">
      <c r="A3" s="6"/>
      <c r="B3" s="7"/>
      <c r="C3" s="8"/>
    </row>
    <row r="4" spans="1:3" ht="14.5" x14ac:dyDescent="0.35">
      <c r="A4" s="6" t="s">
        <v>2</v>
      </c>
      <c r="B4" s="9"/>
      <c r="C4" s="10"/>
    </row>
    <row r="5" spans="1:3" ht="14.5" x14ac:dyDescent="0.35">
      <c r="A5" s="6" t="s">
        <v>3</v>
      </c>
      <c r="B5" s="9"/>
      <c r="C5" s="10"/>
    </row>
    <row r="6" spans="1:3" ht="14.5" x14ac:dyDescent="0.35">
      <c r="A6" s="6" t="s">
        <v>4</v>
      </c>
      <c r="B6" s="9"/>
      <c r="C6" s="10"/>
    </row>
    <row r="7" spans="1:3" ht="14.5" x14ac:dyDescent="0.35">
      <c r="A7" s="11"/>
      <c r="B7" s="12"/>
      <c r="C7" s="13"/>
    </row>
    <row r="8" spans="1:3" ht="18" customHeight="1" x14ac:dyDescent="0.35">
      <c r="A8" s="201" t="s">
        <v>5</v>
      </c>
      <c r="B8" s="14"/>
      <c r="C8" s="202"/>
    </row>
    <row r="9" spans="1:3" ht="12.75" customHeight="1" x14ac:dyDescent="0.35">
      <c r="A9" s="15" t="s">
        <v>6</v>
      </c>
      <c r="B9" s="16"/>
      <c r="C9" s="17"/>
    </row>
    <row r="10" spans="1:3" ht="14.5" x14ac:dyDescent="0.35">
      <c r="A10" s="15" t="s">
        <v>7</v>
      </c>
      <c r="B10" s="16"/>
      <c r="C10" s="17"/>
    </row>
    <row r="11" spans="1:3" ht="14.5" x14ac:dyDescent="0.35">
      <c r="A11" s="15" t="s">
        <v>8</v>
      </c>
      <c r="B11" s="16"/>
      <c r="C11" s="17"/>
    </row>
    <row r="12" spans="1:3" ht="14.5" x14ac:dyDescent="0.35">
      <c r="A12" s="15" t="s">
        <v>9</v>
      </c>
      <c r="B12" s="16"/>
      <c r="C12" s="17"/>
    </row>
    <row r="13" spans="1:3" ht="14.5" x14ac:dyDescent="0.35">
      <c r="A13" s="15" t="s">
        <v>10</v>
      </c>
      <c r="B13" s="16"/>
      <c r="C13" s="17"/>
    </row>
    <row r="14" spans="1:3" ht="4.5" customHeight="1" x14ac:dyDescent="0.35">
      <c r="A14" s="18"/>
      <c r="B14" s="19"/>
      <c r="C14" s="20"/>
    </row>
    <row r="15" spans="1:3" ht="14.5" x14ac:dyDescent="0.35">
      <c r="C15" s="72"/>
    </row>
    <row r="16" spans="1:3" ht="14.5" x14ac:dyDescent="0.35">
      <c r="A16" s="203" t="s">
        <v>11</v>
      </c>
      <c r="B16" s="204"/>
      <c r="C16" s="205"/>
    </row>
    <row r="17" spans="1:3" ht="14.5" x14ac:dyDescent="0.35">
      <c r="A17" s="206" t="s">
        <v>12</v>
      </c>
      <c r="B17" s="207"/>
      <c r="C17" s="208"/>
    </row>
    <row r="18" spans="1:3" ht="14.5" x14ac:dyDescent="0.35">
      <c r="A18" s="206" t="s">
        <v>13</v>
      </c>
      <c r="B18" s="207"/>
      <c r="C18" s="208"/>
    </row>
    <row r="19" spans="1:3" ht="14.5" x14ac:dyDescent="0.35">
      <c r="A19" s="206" t="s">
        <v>14</v>
      </c>
      <c r="B19" s="207"/>
      <c r="C19" s="208"/>
    </row>
    <row r="20" spans="1:3" ht="14.5" x14ac:dyDescent="0.35">
      <c r="A20" s="209" t="s">
        <v>15</v>
      </c>
      <c r="B20" s="210"/>
      <c r="C20" s="211"/>
    </row>
    <row r="21" spans="1:3" ht="14.5" x14ac:dyDescent="0.35">
      <c r="A21" s="206" t="s">
        <v>16</v>
      </c>
      <c r="B21" s="207"/>
      <c r="C21" s="212"/>
    </row>
    <row r="22" spans="1:3" ht="14.5" x14ac:dyDescent="0.35">
      <c r="A22" s="206" t="s">
        <v>17</v>
      </c>
      <c r="B22" s="207"/>
      <c r="C22" s="208"/>
    </row>
    <row r="23" spans="1:3" ht="14.5" x14ac:dyDescent="0.35">
      <c r="A23" s="206" t="s">
        <v>18</v>
      </c>
      <c r="B23" s="207"/>
      <c r="C23" s="208"/>
    </row>
    <row r="24" spans="1:3" ht="14.5" x14ac:dyDescent="0.35">
      <c r="A24" s="206" t="s">
        <v>19</v>
      </c>
      <c r="B24" s="207"/>
      <c r="C24" s="208"/>
    </row>
    <row r="25" spans="1:3" ht="14.5" x14ac:dyDescent="0.35">
      <c r="A25" s="206" t="s">
        <v>20</v>
      </c>
      <c r="B25" s="207"/>
      <c r="C25" s="208"/>
    </row>
    <row r="26" spans="1:3" ht="14.5" x14ac:dyDescent="0.35">
      <c r="A26" s="213" t="s">
        <v>21</v>
      </c>
      <c r="B26" s="210"/>
      <c r="C26" s="208"/>
    </row>
    <row r="27" spans="1:3" ht="14.5" x14ac:dyDescent="0.35">
      <c r="A27" s="213" t="s">
        <v>22</v>
      </c>
      <c r="B27" s="210"/>
      <c r="C27" s="208"/>
    </row>
    <row r="28" spans="1:3" ht="14.5" x14ac:dyDescent="0.35">
      <c r="C28" s="72"/>
    </row>
    <row r="29" spans="1:3" ht="14.5" x14ac:dyDescent="0.35">
      <c r="A29" s="203" t="s">
        <v>23</v>
      </c>
      <c r="B29" s="204"/>
      <c r="C29" s="205"/>
    </row>
    <row r="30" spans="1:3" ht="14.5" x14ac:dyDescent="0.35">
      <c r="A30" s="214"/>
      <c r="B30" s="215"/>
      <c r="C30" s="216"/>
    </row>
    <row r="31" spans="1:3" ht="14.5" x14ac:dyDescent="0.35">
      <c r="A31" s="209" t="s">
        <v>24</v>
      </c>
      <c r="B31" s="217"/>
      <c r="C31" s="218"/>
    </row>
    <row r="32" spans="1:3" ht="14.5" x14ac:dyDescent="0.35">
      <c r="A32" s="209" t="s">
        <v>25</v>
      </c>
      <c r="B32" s="217"/>
      <c r="C32" s="218"/>
    </row>
    <row r="33" spans="1:3" ht="12.75" customHeight="1" x14ac:dyDescent="0.35">
      <c r="A33" s="209" t="s">
        <v>26</v>
      </c>
      <c r="B33" s="217"/>
      <c r="C33" s="218"/>
    </row>
    <row r="34" spans="1:3" ht="12.75" customHeight="1" x14ac:dyDescent="0.35">
      <c r="A34" s="209" t="s">
        <v>27</v>
      </c>
      <c r="B34" s="219"/>
      <c r="C34" s="220"/>
    </row>
    <row r="35" spans="1:3" ht="14.5" x14ac:dyDescent="0.35">
      <c r="A35" s="209" t="s">
        <v>28</v>
      </c>
      <c r="B35" s="217"/>
      <c r="C35" s="218"/>
    </row>
    <row r="36" spans="1:3" ht="14.5" x14ac:dyDescent="0.35">
      <c r="A36" s="214"/>
      <c r="B36" s="215"/>
      <c r="C36" s="216"/>
    </row>
    <row r="37" spans="1:3" ht="14.5" x14ac:dyDescent="0.35">
      <c r="A37" s="209" t="s">
        <v>24</v>
      </c>
      <c r="B37" s="217"/>
      <c r="C37" s="218"/>
    </row>
    <row r="38" spans="1:3" ht="14.5" x14ac:dyDescent="0.35">
      <c r="A38" s="209" t="s">
        <v>25</v>
      </c>
      <c r="B38" s="217"/>
      <c r="C38" s="218"/>
    </row>
    <row r="39" spans="1:3" ht="14.5" x14ac:dyDescent="0.35">
      <c r="A39" s="209" t="s">
        <v>26</v>
      </c>
      <c r="B39" s="217"/>
      <c r="C39" s="218"/>
    </row>
    <row r="40" spans="1:3" ht="14.5" x14ac:dyDescent="0.35">
      <c r="A40" s="209" t="s">
        <v>27</v>
      </c>
      <c r="B40" s="219"/>
      <c r="C40" s="220"/>
    </row>
    <row r="41" spans="1:3" ht="14.5" x14ac:dyDescent="0.35">
      <c r="A41" s="209" t="s">
        <v>28</v>
      </c>
      <c r="B41" s="217"/>
      <c r="C41" s="218"/>
    </row>
    <row r="42" spans="1:3" ht="14.5" x14ac:dyDescent="0.35"/>
    <row r="43" spans="1:3" ht="14.5" x14ac:dyDescent="0.35">
      <c r="A43" s="73" t="s">
        <v>29</v>
      </c>
    </row>
    <row r="44" spans="1:3" ht="14.5" x14ac:dyDescent="0.35">
      <c r="A44" s="73" t="s">
        <v>30</v>
      </c>
    </row>
    <row r="45" spans="1:3" ht="14.5" x14ac:dyDescent="0.35">
      <c r="A45" s="73" t="s">
        <v>31</v>
      </c>
    </row>
    <row r="46" spans="1:3" ht="14.5" x14ac:dyDescent="0.35"/>
    <row r="47" spans="1:3" ht="12.75" hidden="1" customHeight="1" x14ac:dyDescent="0.35">
      <c r="A47" s="95" t="s">
        <v>32</v>
      </c>
    </row>
    <row r="48" spans="1:3" ht="12.75" hidden="1" customHeight="1" x14ac:dyDescent="0.35">
      <c r="A48" s="95" t="s">
        <v>33</v>
      </c>
    </row>
    <row r="49" spans="1:1" ht="12.75" hidden="1" customHeight="1" x14ac:dyDescent="0.35">
      <c r="A49" s="95" t="s">
        <v>34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5"/>
  <sheetViews>
    <sheetView zoomScale="90" zoomScaleNormal="90" workbookViewId="0">
      <selection activeCell="D12" sqref="D12"/>
    </sheetView>
  </sheetViews>
  <sheetFormatPr defaultColWidth="9.26953125" defaultRowHeight="12.75" customHeight="1" x14ac:dyDescent="0.35"/>
  <cols>
    <col min="1" max="1" width="20.7265625" style="38" customWidth="1"/>
    <col min="2" max="2" width="12.54296875" style="38" customWidth="1"/>
    <col min="3" max="3" width="11.7265625" style="38" customWidth="1"/>
    <col min="4" max="4" width="12.26953125" style="38" customWidth="1"/>
    <col min="5" max="5" width="11.26953125" style="38" customWidth="1"/>
    <col min="6" max="6" width="13" style="38" customWidth="1"/>
    <col min="7" max="7" width="11.26953125" style="38" customWidth="1"/>
    <col min="8" max="9" width="14.26953125" style="38" hidden="1" customWidth="1"/>
    <col min="10" max="12" width="9.26953125" style="38"/>
    <col min="13" max="15" width="10.26953125" style="38" customWidth="1"/>
    <col min="16" max="16384" width="9.26953125" style="38"/>
  </cols>
  <sheetData>
    <row r="1" spans="1:16" ht="14.5" x14ac:dyDescent="0.35">
      <c r="A1" s="60" t="s">
        <v>35</v>
      </c>
      <c r="B1" s="61"/>
      <c r="C1" s="61"/>
      <c r="D1" s="61"/>
      <c r="E1" s="61"/>
      <c r="F1" s="61"/>
      <c r="G1" s="61"/>
      <c r="H1" s="61"/>
      <c r="I1" s="61"/>
      <c r="J1" s="61"/>
      <c r="K1" s="61"/>
      <c r="L1" s="61"/>
      <c r="M1" s="61"/>
      <c r="N1" s="61"/>
      <c r="O1" s="61"/>
      <c r="P1" s="138"/>
    </row>
    <row r="2" spans="1:16" ht="18" customHeight="1" x14ac:dyDescent="0.35">
      <c r="A2" s="221" t="s">
        <v>36</v>
      </c>
      <c r="B2" s="222"/>
      <c r="C2" s="222"/>
      <c r="D2" s="222"/>
      <c r="E2" s="222"/>
      <c r="F2" s="222"/>
      <c r="G2" s="222"/>
      <c r="H2" s="222"/>
      <c r="I2" s="222"/>
      <c r="J2" s="222"/>
      <c r="K2" s="222"/>
      <c r="L2" s="222"/>
      <c r="M2" s="222"/>
      <c r="N2" s="222"/>
      <c r="O2" s="222"/>
      <c r="P2" s="223"/>
    </row>
    <row r="3" spans="1:16" ht="12.75" customHeight="1" x14ac:dyDescent="0.35">
      <c r="A3" s="114" t="s">
        <v>37</v>
      </c>
      <c r="B3" s="39"/>
      <c r="C3" s="39"/>
      <c r="D3" s="39"/>
      <c r="E3" s="39"/>
      <c r="F3" s="39"/>
      <c r="G3" s="39"/>
      <c r="H3" s="39"/>
      <c r="I3" s="39"/>
      <c r="J3" s="39"/>
      <c r="K3" s="39"/>
      <c r="L3" s="39"/>
      <c r="M3" s="39"/>
      <c r="N3" s="39"/>
      <c r="O3" s="39"/>
      <c r="P3" s="137"/>
    </row>
    <row r="4" spans="1:16" ht="14.5" x14ac:dyDescent="0.35">
      <c r="A4" s="114"/>
      <c r="B4" s="39"/>
      <c r="C4" s="39"/>
      <c r="D4" s="39"/>
      <c r="E4" s="39"/>
      <c r="F4" s="39"/>
      <c r="G4" s="39"/>
      <c r="H4" s="39"/>
      <c r="I4" s="39"/>
      <c r="J4" s="39"/>
      <c r="K4" s="39"/>
      <c r="L4" s="39"/>
      <c r="M4" s="39"/>
      <c r="N4" s="39"/>
      <c r="O4" s="39"/>
      <c r="P4" s="137"/>
    </row>
    <row r="5" spans="1:16" ht="14.5" x14ac:dyDescent="0.35">
      <c r="A5" s="114" t="s">
        <v>38</v>
      </c>
      <c r="B5" s="39"/>
      <c r="C5" s="39"/>
      <c r="D5" s="39"/>
      <c r="E5" s="39"/>
      <c r="F5" s="39"/>
      <c r="G5" s="39"/>
      <c r="H5" s="39"/>
      <c r="I5" s="39"/>
      <c r="J5" s="39"/>
      <c r="K5" s="39"/>
      <c r="L5" s="39"/>
      <c r="M5" s="39"/>
      <c r="N5" s="39"/>
      <c r="O5" s="39"/>
      <c r="P5" s="137"/>
    </row>
    <row r="6" spans="1:16" ht="14.5" x14ac:dyDescent="0.35">
      <c r="A6" s="114" t="s">
        <v>39</v>
      </c>
      <c r="B6" s="39"/>
      <c r="C6" s="39"/>
      <c r="D6" s="39"/>
      <c r="E6" s="39"/>
      <c r="F6" s="39"/>
      <c r="G6" s="39"/>
      <c r="H6" s="39"/>
      <c r="I6" s="39"/>
      <c r="J6" s="39"/>
      <c r="K6" s="39"/>
      <c r="L6" s="39"/>
      <c r="M6" s="39"/>
      <c r="N6" s="39"/>
      <c r="O6" s="39"/>
      <c r="P6" s="137"/>
    </row>
    <row r="7" spans="1:16" ht="20.9" customHeight="1" x14ac:dyDescent="0.35">
      <c r="A7" s="115"/>
      <c r="B7" s="116"/>
      <c r="C7" s="116"/>
      <c r="D7" s="116"/>
      <c r="E7" s="116"/>
      <c r="F7" s="116"/>
      <c r="G7" s="116"/>
      <c r="H7" s="116"/>
      <c r="I7" s="116"/>
      <c r="J7" s="116"/>
      <c r="K7" s="116"/>
      <c r="L7" s="116"/>
      <c r="M7" s="116"/>
      <c r="N7" s="116"/>
      <c r="O7" s="116"/>
      <c r="P7" s="129"/>
    </row>
    <row r="8" spans="1:16" ht="14.5" x14ac:dyDescent="0.35">
      <c r="A8" s="47"/>
      <c r="B8" s="224" t="s">
        <v>40</v>
      </c>
      <c r="C8" s="225"/>
      <c r="D8" s="225"/>
      <c r="E8" s="225"/>
      <c r="F8" s="225"/>
      <c r="G8" s="226"/>
      <c r="H8" s="40"/>
      <c r="I8" s="40"/>
      <c r="J8" s="40"/>
      <c r="K8" s="40"/>
      <c r="L8" s="40"/>
      <c r="M8" s="40"/>
      <c r="N8" s="40"/>
      <c r="O8" s="40"/>
      <c r="P8" s="137"/>
    </row>
    <row r="9" spans="1:16" ht="12.75" customHeight="1" x14ac:dyDescent="0.35">
      <c r="A9" s="47"/>
      <c r="B9" s="48" t="s">
        <v>41</v>
      </c>
      <c r="C9" s="49"/>
      <c r="D9" s="49"/>
      <c r="E9" s="49"/>
      <c r="F9" s="49"/>
      <c r="G9" s="50"/>
      <c r="H9" s="40"/>
      <c r="I9" s="40"/>
      <c r="J9" s="40"/>
      <c r="K9" s="40"/>
      <c r="L9" s="40"/>
      <c r="M9" s="40"/>
      <c r="N9" s="40"/>
      <c r="O9" s="40"/>
      <c r="P9" s="137"/>
    </row>
    <row r="10" spans="1:16" ht="14.5" x14ac:dyDescent="0.35">
      <c r="A10" s="281" t="s">
        <v>42</v>
      </c>
      <c r="B10" s="147" t="s">
        <v>43</v>
      </c>
      <c r="C10" s="51"/>
      <c r="D10" s="141"/>
      <c r="E10" s="141"/>
      <c r="F10" s="141"/>
      <c r="G10" s="52"/>
      <c r="H10" s="40"/>
      <c r="I10" s="40"/>
      <c r="J10" s="40"/>
      <c r="K10" s="144" t="s">
        <v>44</v>
      </c>
      <c r="L10" s="145"/>
      <c r="M10" s="145"/>
      <c r="N10" s="145"/>
      <c r="O10" s="146"/>
      <c r="P10" s="137"/>
    </row>
    <row r="11" spans="1:16" ht="36" x14ac:dyDescent="0.35">
      <c r="A11" s="281"/>
      <c r="B11" s="53" t="s">
        <v>45</v>
      </c>
      <c r="C11" s="54" t="s">
        <v>46</v>
      </c>
      <c r="D11" s="54" t="s">
        <v>47</v>
      </c>
      <c r="E11" s="54" t="s">
        <v>48</v>
      </c>
      <c r="F11" s="54" t="s">
        <v>49</v>
      </c>
      <c r="G11" s="55" t="s">
        <v>50</v>
      </c>
      <c r="H11" s="40"/>
      <c r="I11" s="40"/>
      <c r="J11" s="40"/>
      <c r="K11" s="227" t="s">
        <v>51</v>
      </c>
      <c r="L11" s="228"/>
      <c r="M11" s="229" t="s">
        <v>52</v>
      </c>
      <c r="N11" s="229" t="s">
        <v>53</v>
      </c>
      <c r="O11" s="230" t="s">
        <v>54</v>
      </c>
      <c r="P11" s="137"/>
    </row>
    <row r="12" spans="1:16" ht="14.5" x14ac:dyDescent="0.35">
      <c r="A12" s="42"/>
      <c r="B12" s="130">
        <f>COUNTIF('Gen Test Cases'!$I$3:$I$12,"Pass")+COUNTIF('Rocky 9 Test Cases'!J3:J203,"Pass")</f>
        <v>0</v>
      </c>
      <c r="C12" s="130">
        <f>COUNTIF('Gen Test Cases'!$I$3:$I$12,"Fail")+COUNTIF('Rocky 9 Test Cases'!J3:J203,"Fail")</f>
        <v>0</v>
      </c>
      <c r="D12" s="130">
        <f>COUNTIF('Gen Test Cases'!$I$3:$I$12,"Info")+COUNTIF('Rocky 9 Test Cases'!J3:J203,"Info")</f>
        <v>0</v>
      </c>
      <c r="E12" s="130">
        <f>COUNTIF('Gen Test Cases'!$I$3:$I$12,"N/A")+COUNTIF('Rocky 9 Test Cases'!J3:J203,"N/A")</f>
        <v>0</v>
      </c>
      <c r="F12" s="130">
        <f>B12+C12</f>
        <v>0</v>
      </c>
      <c r="G12" s="131">
        <f>D24/100</f>
        <v>0</v>
      </c>
      <c r="H12" s="40"/>
      <c r="I12" s="40"/>
      <c r="J12" s="40"/>
      <c r="K12" s="231" t="s">
        <v>55</v>
      </c>
      <c r="L12" s="232"/>
      <c r="M12" s="233">
        <f>COUNTA('Gen Test Cases'!I3:I12)+COUNTA('Rocky 9 Test Cases'!J3:J203)</f>
        <v>0</v>
      </c>
      <c r="N12" s="233">
        <f>O12-M12</f>
        <v>211</v>
      </c>
      <c r="O12" s="234">
        <f>COUNTA('Gen Test Cases'!A3:A12)+COUNTA('Rocky 9 Test Cases'!A3:A203)</f>
        <v>211</v>
      </c>
      <c r="P12" s="137"/>
    </row>
    <row r="13" spans="1:16" ht="12.75" customHeight="1" x14ac:dyDescent="0.35">
      <c r="A13" s="42"/>
      <c r="B13" s="56"/>
      <c r="C13" s="40"/>
      <c r="D13" s="40"/>
      <c r="E13" s="40"/>
      <c r="F13" s="40"/>
      <c r="G13" s="40"/>
      <c r="H13" s="40"/>
      <c r="I13" s="40"/>
      <c r="J13" s="40"/>
      <c r="K13" s="43"/>
      <c r="L13" s="43"/>
      <c r="M13" s="43"/>
      <c r="N13" s="43"/>
      <c r="O13" s="43"/>
      <c r="P13" s="137"/>
    </row>
    <row r="14" spans="1:16" ht="12.75" customHeight="1" x14ac:dyDescent="0.35">
      <c r="A14" s="42"/>
      <c r="B14" s="148" t="s">
        <v>56</v>
      </c>
      <c r="C14" s="142"/>
      <c r="D14" s="142"/>
      <c r="E14" s="142"/>
      <c r="F14" s="142"/>
      <c r="G14" s="143"/>
      <c r="H14" s="40"/>
      <c r="I14" s="40"/>
      <c r="J14" s="40"/>
      <c r="K14" s="43"/>
      <c r="L14" s="43"/>
      <c r="M14" s="43"/>
      <c r="N14" s="43"/>
      <c r="O14" s="43"/>
      <c r="P14" s="137"/>
    </row>
    <row r="15" spans="1:16" ht="12.75" customHeight="1" x14ac:dyDescent="0.35">
      <c r="A15" s="41"/>
      <c r="B15" s="57" t="s">
        <v>57</v>
      </c>
      <c r="C15" s="57" t="s">
        <v>58</v>
      </c>
      <c r="D15" s="57" t="s">
        <v>59</v>
      </c>
      <c r="E15" s="57" t="s">
        <v>60</v>
      </c>
      <c r="F15" s="57" t="s">
        <v>48</v>
      </c>
      <c r="G15" s="57" t="s">
        <v>61</v>
      </c>
      <c r="H15" s="58" t="s">
        <v>62</v>
      </c>
      <c r="I15" s="58" t="s">
        <v>63</v>
      </c>
      <c r="J15" s="40"/>
      <c r="K15" s="44"/>
      <c r="L15" s="44"/>
      <c r="M15" s="44"/>
      <c r="N15" s="44"/>
      <c r="O15" s="44"/>
      <c r="P15" s="137"/>
    </row>
    <row r="16" spans="1:16" ht="12.75" customHeight="1" x14ac:dyDescent="0.35">
      <c r="A16" s="41"/>
      <c r="B16" s="135">
        <v>8</v>
      </c>
      <c r="C16" s="136">
        <f>COUNTIF('Gen Test Cases'!$AA:$AA,$B16)+COUNTIF('Rocky 9 Test Cases'!AA:AA,$B16)</f>
        <v>1</v>
      </c>
      <c r="D16" s="132">
        <f>COUNTIFS('Gen Test Cases'!$AA:$AA,$B16,'Gen Test Cases'!$I:$I,D$15)+COUNTIFS('Rocky 9 Test Cases'!AA:AA,$B16,'Rocky 9 Test Cases'!J:J,D$15)</f>
        <v>0</v>
      </c>
      <c r="E16" s="132">
        <f>COUNTIFS('Gen Test Cases'!$AA:$AA,$B16,'Gen Test Cases'!$I:$I,E$15)+COUNTIFS('Rocky 9 Test Cases'!AA:AA,$B16,'Rocky 9 Test Cases'!J:J,E$15)</f>
        <v>0</v>
      </c>
      <c r="F16" s="132">
        <f>COUNTIFS('Gen Test Cases'!$AA:$AA,$B16,'Gen Test Cases'!$I:$I,F$15)+COUNTIFS('Rocky 9 Test Cases'!AA:AA,$B16,'Rocky 9 Test Cases'!J:J,F$15)</f>
        <v>0</v>
      </c>
      <c r="G16" s="133">
        <v>1500</v>
      </c>
      <c r="H16" s="40">
        <f>(C16-F16)*(G16)</f>
        <v>1500</v>
      </c>
      <c r="I16" s="40">
        <f>D16*G16</f>
        <v>0</v>
      </c>
      <c r="J16" s="139">
        <f>D12+N12</f>
        <v>211</v>
      </c>
      <c r="K16" s="140" t="str">
        <f>"WARNING: THERE IS AT LEAST ONE TEST CASE WITH"</f>
        <v>WARNING: THERE IS AT LEAST ONE TEST CASE WITH</v>
      </c>
      <c r="L16" s="40"/>
      <c r="M16" s="40"/>
      <c r="N16" s="40"/>
      <c r="O16" s="40"/>
      <c r="P16" s="137"/>
    </row>
    <row r="17" spans="1:16" ht="12.75" customHeight="1" x14ac:dyDescent="0.35">
      <c r="A17" s="41"/>
      <c r="B17" s="135">
        <v>7</v>
      </c>
      <c r="C17" s="136">
        <f>COUNTIF('Gen Test Cases'!$AA:$AA,$B17)+COUNTIF('Rocky 9 Test Cases'!AA:AA,$B17)</f>
        <v>2</v>
      </c>
      <c r="D17" s="132">
        <f>COUNTIFS('Gen Test Cases'!$AA:$AA,$B17,'Gen Test Cases'!$I:$I,D$15)+COUNTIFS('Rocky 9 Test Cases'!AA:AA,$B17,'Rocky 9 Test Cases'!J:J,D$15)</f>
        <v>0</v>
      </c>
      <c r="E17" s="132">
        <f>COUNTIFS('Gen Test Cases'!$AA:$AA,$B17,'Gen Test Cases'!$I:$I,E$15)+COUNTIFS('Rocky 9 Test Cases'!AA:AA,$B17,'Rocky 9 Test Cases'!J:J,E$15)</f>
        <v>0</v>
      </c>
      <c r="F17" s="132">
        <f>COUNTIFS('Gen Test Cases'!$AA:$AA,$B17,'Gen Test Cases'!$I:$I,F$15)+COUNTIFS('Rocky 9 Test Cases'!AA:AA,$B17,'Rocky 9 Test Cases'!J:J,F$15)</f>
        <v>0</v>
      </c>
      <c r="G17" s="133">
        <v>750</v>
      </c>
      <c r="H17" s="40">
        <f t="shared" ref="H17:H23" si="0">(C17-F17)*(G17)</f>
        <v>1500</v>
      </c>
      <c r="I17" s="40">
        <f t="shared" ref="I17:I23" si="1">D17*G17</f>
        <v>0</v>
      </c>
      <c r="J17" s="40"/>
      <c r="K17" s="140" t="str">
        <f>"AN 'INFO' OR BLANK STATUS (SEE ABOVE)"</f>
        <v>AN 'INFO' OR BLANK STATUS (SEE ABOVE)</v>
      </c>
      <c r="L17" s="40"/>
      <c r="M17" s="40"/>
      <c r="N17" s="40"/>
      <c r="O17" s="40"/>
      <c r="P17" s="137"/>
    </row>
    <row r="18" spans="1:16" ht="12.75" customHeight="1" x14ac:dyDescent="0.35">
      <c r="A18" s="41"/>
      <c r="B18" s="135">
        <v>6</v>
      </c>
      <c r="C18" s="136">
        <f>COUNTIF('Gen Test Cases'!$AA:$AA,$B18)+COUNTIF('Rocky 9 Test Cases'!AA:AA,$B18)</f>
        <v>8</v>
      </c>
      <c r="D18" s="132">
        <f>COUNTIFS('Gen Test Cases'!$AA:$AA,$B18,'Gen Test Cases'!$I:$I,D$15)+COUNTIFS('Rocky 9 Test Cases'!AA:AA,$B18,'Rocky 9 Test Cases'!J:J,D$15)</f>
        <v>0</v>
      </c>
      <c r="E18" s="132">
        <f>COUNTIFS('Gen Test Cases'!$AA:$AA,$B18,'Gen Test Cases'!$I:$I,E$15)+COUNTIFS('Rocky 9 Test Cases'!AA:AA,$B18,'Rocky 9 Test Cases'!J:J,E$15)</f>
        <v>0</v>
      </c>
      <c r="F18" s="132">
        <f>COUNTIFS('Gen Test Cases'!$AA:$AA,$B18,'Gen Test Cases'!$I:$I,F$15)+COUNTIFS('Rocky 9 Test Cases'!AA:AA,$B18,'Rocky 9 Test Cases'!J:J,F$15)</f>
        <v>0</v>
      </c>
      <c r="G18" s="133">
        <v>100</v>
      </c>
      <c r="H18" s="40">
        <f t="shared" si="0"/>
        <v>800</v>
      </c>
      <c r="I18" s="40">
        <f t="shared" si="1"/>
        <v>0</v>
      </c>
      <c r="J18" s="40"/>
      <c r="K18" s="40"/>
      <c r="L18" s="40"/>
      <c r="M18" s="40"/>
      <c r="N18" s="40"/>
      <c r="O18" s="40"/>
      <c r="P18" s="137"/>
    </row>
    <row r="19" spans="1:16" ht="12.75" customHeight="1" x14ac:dyDescent="0.35">
      <c r="A19" s="41"/>
      <c r="B19" s="135">
        <v>5</v>
      </c>
      <c r="C19" s="136">
        <f>COUNTIF('Gen Test Cases'!$AA:$AA,$B19)+COUNTIF('Rocky 9 Test Cases'!AA:AA,$B19)</f>
        <v>123</v>
      </c>
      <c r="D19" s="132">
        <f>COUNTIFS('Gen Test Cases'!$AA:$AA,$B19,'Gen Test Cases'!$I:$I,D$15)+COUNTIFS('Rocky 9 Test Cases'!AA:AA,$B19,'Rocky 9 Test Cases'!J:J,D$15)</f>
        <v>0</v>
      </c>
      <c r="E19" s="132">
        <f>COUNTIFS('Gen Test Cases'!$AA:$AA,$B19,'Gen Test Cases'!$I:$I,E$15)+COUNTIFS('Rocky 9 Test Cases'!AA:AA,$B19,'Rocky 9 Test Cases'!J:J,E$15)</f>
        <v>0</v>
      </c>
      <c r="F19" s="132">
        <f>COUNTIFS('Gen Test Cases'!$AA:$AA,$B19,'Gen Test Cases'!$I:$I,F$15)+COUNTIFS('Rocky 9 Test Cases'!AA:AA,$B19,'Rocky 9 Test Cases'!J:J,F$15)</f>
        <v>0</v>
      </c>
      <c r="G19" s="133">
        <v>50</v>
      </c>
      <c r="H19" s="40">
        <f t="shared" si="0"/>
        <v>6150</v>
      </c>
      <c r="I19" s="40">
        <f t="shared" si="1"/>
        <v>0</v>
      </c>
      <c r="J19" s="40"/>
      <c r="K19" s="40"/>
      <c r="L19" s="40"/>
      <c r="M19" s="40"/>
      <c r="N19" s="40"/>
      <c r="O19" s="40"/>
      <c r="P19" s="137"/>
    </row>
    <row r="20" spans="1:16" ht="12.75" customHeight="1" x14ac:dyDescent="0.35">
      <c r="A20" s="41"/>
      <c r="B20" s="135">
        <v>4</v>
      </c>
      <c r="C20" s="136">
        <f>COUNTIF('Gen Test Cases'!$AA:$AA,$B20)+COUNTIF('Rocky 9 Test Cases'!AA:AA,$B20)</f>
        <v>56</v>
      </c>
      <c r="D20" s="132">
        <f>COUNTIFS('Gen Test Cases'!$AA:$AA,$B20,'Gen Test Cases'!$I:$I,D$15)+COUNTIFS('Rocky 9 Test Cases'!AA:AA,$B20,'Rocky 9 Test Cases'!J:J,D$15)</f>
        <v>0</v>
      </c>
      <c r="E20" s="132">
        <f>COUNTIFS('Gen Test Cases'!$AA:$AA,$B20,'Gen Test Cases'!$I:$I,E$15)+COUNTIFS('Rocky 9 Test Cases'!AA:AA,$B20,'Rocky 9 Test Cases'!J:J,E$15)</f>
        <v>0</v>
      </c>
      <c r="F20" s="132">
        <f>COUNTIFS('Gen Test Cases'!$AA:$AA,$B20,'Gen Test Cases'!$I:$I,F$15)+COUNTIFS('Rocky 9 Test Cases'!AA:AA,$B20,'Rocky 9 Test Cases'!J:J,F$15)</f>
        <v>0</v>
      </c>
      <c r="G20" s="133">
        <v>10</v>
      </c>
      <c r="H20" s="40">
        <f t="shared" si="0"/>
        <v>560</v>
      </c>
      <c r="I20" s="40">
        <f t="shared" si="1"/>
        <v>0</v>
      </c>
      <c r="J20" s="139">
        <v>3</v>
      </c>
      <c r="K20" s="140" t="str">
        <f>"WARNING: THERE IS AT LEAST ONE TEST CASE WITH"</f>
        <v>WARNING: THERE IS AT LEAST ONE TEST CASE WITH</v>
      </c>
      <c r="L20" s="40"/>
      <c r="M20" s="40"/>
      <c r="N20" s="40"/>
      <c r="O20" s="40"/>
      <c r="P20" s="137"/>
    </row>
    <row r="21" spans="1:16" ht="12.75" customHeight="1" x14ac:dyDescent="0.35">
      <c r="A21" s="41"/>
      <c r="B21" s="135">
        <v>3</v>
      </c>
      <c r="C21" s="136">
        <f>COUNTIF('Gen Test Cases'!$AA:$AA,$B21)+COUNTIF('Rocky 9 Test Cases'!AA:AA,$B21)</f>
        <v>7</v>
      </c>
      <c r="D21" s="132">
        <f>COUNTIFS('Gen Test Cases'!$AA:$AA,$B21,'Gen Test Cases'!$I:$I,D$15)+COUNTIFS('Rocky 9 Test Cases'!AA:AA,$B21,'Rocky 9 Test Cases'!J:J,D$15)</f>
        <v>0</v>
      </c>
      <c r="E21" s="132">
        <f>COUNTIFS('Gen Test Cases'!$AA:$AA,$B21,'Gen Test Cases'!$I:$I,E$15)+COUNTIFS('Rocky 9 Test Cases'!AA:AA,$B21,'Rocky 9 Test Cases'!J:J,E$15)</f>
        <v>0</v>
      </c>
      <c r="F21" s="132">
        <f>COUNTIFS('Gen Test Cases'!$AA:$AA,$B21,'Gen Test Cases'!$I:$I,F$15)+COUNTIFS('Rocky 9 Test Cases'!AA:AA,$B21,'Rocky 9 Test Cases'!J:J,F$15)</f>
        <v>0</v>
      </c>
      <c r="G21" s="133">
        <v>5</v>
      </c>
      <c r="H21" s="40">
        <f t="shared" si="0"/>
        <v>35</v>
      </c>
      <c r="I21" s="40">
        <f t="shared" si="1"/>
        <v>0</v>
      </c>
      <c r="J21" s="40"/>
      <c r="K21" s="140" t="str">
        <f>"MULTIPLE OR INVALID ISSUE CODES (SEE TEST CASES TABS)"</f>
        <v>MULTIPLE OR INVALID ISSUE CODES (SEE TEST CASES TABS)</v>
      </c>
      <c r="L21" s="40"/>
      <c r="M21" s="40"/>
      <c r="N21" s="40"/>
      <c r="O21" s="40"/>
      <c r="P21" s="137"/>
    </row>
    <row r="22" spans="1:16" ht="14.5" x14ac:dyDescent="0.35">
      <c r="A22" s="41"/>
      <c r="B22" s="135">
        <v>2</v>
      </c>
      <c r="C22" s="136">
        <f>COUNTIF('Gen Test Cases'!$AA:$AA,$B22)+COUNTIF('Rocky 9 Test Cases'!AA:AA,$B22)</f>
        <v>3</v>
      </c>
      <c r="D22" s="132">
        <f>COUNTIFS('Gen Test Cases'!$AA:$AA,$B22,'Gen Test Cases'!$I:$I,D$15)+COUNTIFS('Rocky 9 Test Cases'!AA:AA,$B22,'Rocky 9 Test Cases'!J:J,D$15)</f>
        <v>0</v>
      </c>
      <c r="E22" s="132">
        <f>COUNTIFS('Gen Test Cases'!$AA:$AA,$B22,'Gen Test Cases'!$I:$I,E$15)+COUNTIFS('Rocky 9 Test Cases'!AA:AA,$B22,'Rocky 9 Test Cases'!J:J,E$15)</f>
        <v>0</v>
      </c>
      <c r="F22" s="132">
        <f>COUNTIFS('Gen Test Cases'!$AA:$AA,$B22,'Gen Test Cases'!$I:$I,F$15)+COUNTIFS('Rocky 9 Test Cases'!AA:AA,$B22,'Rocky 9 Test Cases'!J:J,F$15)</f>
        <v>0</v>
      </c>
      <c r="G22" s="133">
        <v>2</v>
      </c>
      <c r="H22" s="40">
        <f t="shared" si="0"/>
        <v>6</v>
      </c>
      <c r="I22" s="40">
        <f t="shared" si="1"/>
        <v>0</v>
      </c>
      <c r="J22" s="40"/>
      <c r="K22" s="40"/>
      <c r="L22" s="40"/>
      <c r="M22" s="40"/>
      <c r="N22" s="40"/>
      <c r="O22" s="40"/>
      <c r="P22" s="137"/>
    </row>
    <row r="23" spans="1:16" ht="14.5" x14ac:dyDescent="0.35">
      <c r="A23" s="41"/>
      <c r="B23" s="135">
        <v>1</v>
      </c>
      <c r="C23" s="136">
        <f>COUNTIF('Gen Test Cases'!$AA:$AA,$B23)+COUNTIF('Rocky 9 Test Cases'!AA:AA,$B23)</f>
        <v>1</v>
      </c>
      <c r="D23" s="132">
        <f>COUNTIFS('Gen Test Cases'!$AA:$AA,$B23,'Gen Test Cases'!$I:$I,D$15)+COUNTIFS('Rocky 9 Test Cases'!AA:AA,$B23,'Rocky 9 Test Cases'!J:J,D$15)</f>
        <v>0</v>
      </c>
      <c r="E23" s="132">
        <f>COUNTIFS('Gen Test Cases'!$AA:$AA,$B23,'Gen Test Cases'!$I:$I,E$15)+COUNTIFS('Rocky 9 Test Cases'!AA:AA,$B23,'Rocky 9 Test Cases'!J:J,E$15)</f>
        <v>0</v>
      </c>
      <c r="F23" s="132">
        <f>COUNTIFS('Gen Test Cases'!$AA:$AA,$B23,'Gen Test Cases'!$I:$I,F$15)+COUNTIFS('Rocky 9 Test Cases'!AA:AA,$B23,'Rocky 9 Test Cases'!J:J,F$15)</f>
        <v>0</v>
      </c>
      <c r="G23" s="133">
        <v>1</v>
      </c>
      <c r="H23" s="40">
        <f t="shared" si="0"/>
        <v>1</v>
      </c>
      <c r="I23" s="40">
        <f t="shared" si="1"/>
        <v>0</v>
      </c>
      <c r="J23" s="40"/>
      <c r="K23" s="40"/>
      <c r="L23" s="40"/>
      <c r="M23" s="40"/>
      <c r="N23" s="40"/>
      <c r="O23" s="40"/>
      <c r="P23" s="137"/>
    </row>
    <row r="24" spans="1:16" ht="14.25" hidden="1" customHeight="1" x14ac:dyDescent="0.35">
      <c r="A24" s="41"/>
      <c r="B24" s="84" t="s">
        <v>64</v>
      </c>
      <c r="C24" s="85"/>
      <c r="D24" s="134">
        <f>SUM(I16:I23)/SUM(H16:H23)*100</f>
        <v>0</v>
      </c>
      <c r="E24" s="132"/>
      <c r="F24" s="40"/>
      <c r="G24" s="40"/>
      <c r="H24" s="40"/>
      <c r="I24" s="40"/>
      <c r="J24" s="40"/>
      <c r="K24" s="40"/>
      <c r="L24" s="40"/>
      <c r="M24" s="40"/>
      <c r="N24" s="40"/>
      <c r="O24" s="40"/>
      <c r="P24" s="137"/>
    </row>
    <row r="25" spans="1:16" ht="12.75" customHeight="1" x14ac:dyDescent="0.35">
      <c r="A25" s="45"/>
      <c r="B25" s="46"/>
      <c r="C25" s="46"/>
      <c r="D25" s="46"/>
      <c r="E25" s="46"/>
      <c r="F25" s="46"/>
      <c r="G25" s="46"/>
      <c r="H25" s="46"/>
      <c r="I25" s="46"/>
      <c r="J25" s="46"/>
      <c r="K25" s="59"/>
      <c r="L25" s="59"/>
      <c r="M25" s="59"/>
      <c r="N25" s="59"/>
      <c r="O25" s="59"/>
      <c r="P25" s="129"/>
    </row>
  </sheetData>
  <mergeCells count="1">
    <mergeCell ref="A10:A11"/>
  </mergeCells>
  <conditionalFormatting sqref="N12">
    <cfRule type="cellIs" dxfId="156" priority="7" stopIfTrue="1" operator="greaterThan">
      <formula>0</formula>
    </cfRule>
    <cfRule type="cellIs" dxfId="155" priority="8" stopIfTrue="1" operator="lessThan">
      <formula>0</formula>
    </cfRule>
  </conditionalFormatting>
  <conditionalFormatting sqref="K16:K17">
    <cfRule type="expression" dxfId="154" priority="5" stopIfTrue="1">
      <formula>#REF!=0</formula>
    </cfRule>
  </conditionalFormatting>
  <conditionalFormatting sqref="K20:K21">
    <cfRule type="expression" dxfId="153" priority="6" stopIfTrue="1">
      <formula>#REF!=0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80" zoomScaleNormal="80" workbookViewId="0">
      <selection activeCell="U29" sqref="U29"/>
    </sheetView>
  </sheetViews>
  <sheetFormatPr defaultColWidth="11.26953125" defaultRowHeight="12.75" customHeight="1" x14ac:dyDescent="0.35"/>
  <cols>
    <col min="1" max="13" width="11.26953125" style="76" customWidth="1"/>
    <col min="14" max="14" width="9.26953125" style="76" customWidth="1"/>
    <col min="15" max="16384" width="11.26953125" style="76"/>
  </cols>
  <sheetData>
    <row r="1" spans="1:14" ht="14.5" x14ac:dyDescent="0.35">
      <c r="A1" s="235" t="s">
        <v>65</v>
      </c>
      <c r="B1" s="236"/>
      <c r="C1" s="236"/>
      <c r="D1" s="236"/>
      <c r="E1" s="236"/>
      <c r="F1" s="236"/>
      <c r="G1" s="236"/>
      <c r="H1" s="236"/>
      <c r="I1" s="236"/>
      <c r="J1" s="236"/>
      <c r="K1" s="236"/>
      <c r="L1" s="236"/>
      <c r="M1" s="236"/>
      <c r="N1" s="237"/>
    </row>
    <row r="2" spans="1:14" ht="12.75" customHeight="1" x14ac:dyDescent="0.35">
      <c r="A2" s="238" t="s">
        <v>66</v>
      </c>
      <c r="B2" s="33"/>
      <c r="C2" s="33"/>
      <c r="D2" s="33"/>
      <c r="E2" s="33"/>
      <c r="F2" s="33"/>
      <c r="G2" s="33"/>
      <c r="H2" s="33"/>
      <c r="I2" s="33"/>
      <c r="J2" s="33"/>
      <c r="K2" s="33"/>
      <c r="L2" s="33"/>
      <c r="M2" s="33"/>
      <c r="N2" s="239"/>
    </row>
    <row r="3" spans="1:14" s="75" customFormat="1" ht="12.75" customHeight="1" x14ac:dyDescent="0.25">
      <c r="A3" s="282" t="s">
        <v>67</v>
      </c>
      <c r="B3" s="283"/>
      <c r="C3" s="283"/>
      <c r="D3" s="283"/>
      <c r="E3" s="283"/>
      <c r="F3" s="283"/>
      <c r="G3" s="283"/>
      <c r="H3" s="283"/>
      <c r="I3" s="283"/>
      <c r="J3" s="283"/>
      <c r="K3" s="283"/>
      <c r="L3" s="283"/>
      <c r="M3" s="283"/>
      <c r="N3" s="284"/>
    </row>
    <row r="4" spans="1:14" s="75" customFormat="1" ht="12.5" x14ac:dyDescent="0.25">
      <c r="A4" s="285"/>
      <c r="B4" s="286"/>
      <c r="C4" s="286"/>
      <c r="D4" s="286"/>
      <c r="E4" s="286"/>
      <c r="F4" s="286"/>
      <c r="G4" s="286"/>
      <c r="H4" s="286"/>
      <c r="I4" s="286"/>
      <c r="J4" s="286"/>
      <c r="K4" s="286"/>
      <c r="L4" s="286"/>
      <c r="M4" s="286"/>
      <c r="N4" s="287"/>
    </row>
    <row r="5" spans="1:14" s="75" customFormat="1" ht="12.5" x14ac:dyDescent="0.25">
      <c r="A5" s="285"/>
      <c r="B5" s="286"/>
      <c r="C5" s="286"/>
      <c r="D5" s="286"/>
      <c r="E5" s="286"/>
      <c r="F5" s="286"/>
      <c r="G5" s="286"/>
      <c r="H5" s="286"/>
      <c r="I5" s="286"/>
      <c r="J5" s="286"/>
      <c r="K5" s="286"/>
      <c r="L5" s="286"/>
      <c r="M5" s="286"/>
      <c r="N5" s="287"/>
    </row>
    <row r="6" spans="1:14" s="75" customFormat="1" ht="12.5" x14ac:dyDescent="0.25">
      <c r="A6" s="285"/>
      <c r="B6" s="286"/>
      <c r="C6" s="286"/>
      <c r="D6" s="286"/>
      <c r="E6" s="286"/>
      <c r="F6" s="286"/>
      <c r="G6" s="286"/>
      <c r="H6" s="286"/>
      <c r="I6" s="286"/>
      <c r="J6" s="286"/>
      <c r="K6" s="286"/>
      <c r="L6" s="286"/>
      <c r="M6" s="286"/>
      <c r="N6" s="287"/>
    </row>
    <row r="7" spans="1:14" s="75" customFormat="1" ht="12.5" x14ac:dyDescent="0.25">
      <c r="A7" s="285"/>
      <c r="B7" s="286"/>
      <c r="C7" s="286"/>
      <c r="D7" s="286"/>
      <c r="E7" s="286"/>
      <c r="F7" s="286"/>
      <c r="G7" s="286"/>
      <c r="H7" s="286"/>
      <c r="I7" s="286"/>
      <c r="J7" s="286"/>
      <c r="K7" s="286"/>
      <c r="L7" s="286"/>
      <c r="M7" s="286"/>
      <c r="N7" s="287"/>
    </row>
    <row r="8" spans="1:14" s="75" customFormat="1" ht="12.5" x14ac:dyDescent="0.25">
      <c r="A8" s="285"/>
      <c r="B8" s="286"/>
      <c r="C8" s="286"/>
      <c r="D8" s="286"/>
      <c r="E8" s="286"/>
      <c r="F8" s="286"/>
      <c r="G8" s="286"/>
      <c r="H8" s="286"/>
      <c r="I8" s="286"/>
      <c r="J8" s="286"/>
      <c r="K8" s="286"/>
      <c r="L8" s="286"/>
      <c r="M8" s="286"/>
      <c r="N8" s="287"/>
    </row>
    <row r="9" spans="1:14" s="75" customFormat="1" ht="12.5" x14ac:dyDescent="0.25">
      <c r="A9" s="285"/>
      <c r="B9" s="286"/>
      <c r="C9" s="286"/>
      <c r="D9" s="286"/>
      <c r="E9" s="286"/>
      <c r="F9" s="286"/>
      <c r="G9" s="286"/>
      <c r="H9" s="286"/>
      <c r="I9" s="286"/>
      <c r="J9" s="286"/>
      <c r="K9" s="286"/>
      <c r="L9" s="286"/>
      <c r="M9" s="286"/>
      <c r="N9" s="287"/>
    </row>
    <row r="10" spans="1:14" s="75" customFormat="1" ht="12.5" x14ac:dyDescent="0.25">
      <c r="A10" s="285"/>
      <c r="B10" s="286"/>
      <c r="C10" s="286"/>
      <c r="D10" s="286"/>
      <c r="E10" s="286"/>
      <c r="F10" s="286"/>
      <c r="G10" s="286"/>
      <c r="H10" s="286"/>
      <c r="I10" s="286"/>
      <c r="J10" s="286"/>
      <c r="K10" s="286"/>
      <c r="L10" s="286"/>
      <c r="M10" s="286"/>
      <c r="N10" s="287"/>
    </row>
    <row r="11" spans="1:14" s="75" customFormat="1" ht="12.5" x14ac:dyDescent="0.25">
      <c r="A11" s="285"/>
      <c r="B11" s="286"/>
      <c r="C11" s="286"/>
      <c r="D11" s="286"/>
      <c r="E11" s="286"/>
      <c r="F11" s="286"/>
      <c r="G11" s="286"/>
      <c r="H11" s="286"/>
      <c r="I11" s="286"/>
      <c r="J11" s="286"/>
      <c r="K11" s="286"/>
      <c r="L11" s="286"/>
      <c r="M11" s="286"/>
      <c r="N11" s="287"/>
    </row>
    <row r="12" spans="1:14" s="75" customFormat="1" ht="12.5" x14ac:dyDescent="0.25">
      <c r="A12" s="285"/>
      <c r="B12" s="286"/>
      <c r="C12" s="286"/>
      <c r="D12" s="286"/>
      <c r="E12" s="286"/>
      <c r="F12" s="286"/>
      <c r="G12" s="286"/>
      <c r="H12" s="286"/>
      <c r="I12" s="286"/>
      <c r="J12" s="286"/>
      <c r="K12" s="286"/>
      <c r="L12" s="286"/>
      <c r="M12" s="286"/>
      <c r="N12" s="287"/>
    </row>
    <row r="13" spans="1:14" s="75" customFormat="1" ht="12.75" customHeight="1" x14ac:dyDescent="0.25">
      <c r="A13" s="285"/>
      <c r="B13" s="286"/>
      <c r="C13" s="286"/>
      <c r="D13" s="286"/>
      <c r="E13" s="286"/>
      <c r="F13" s="286"/>
      <c r="G13" s="286"/>
      <c r="H13" s="286"/>
      <c r="I13" s="286"/>
      <c r="J13" s="286"/>
      <c r="K13" s="286"/>
      <c r="L13" s="286"/>
      <c r="M13" s="286"/>
      <c r="N13" s="287"/>
    </row>
    <row r="14" spans="1:14" s="75" customFormat="1" ht="12.75" customHeight="1" x14ac:dyDescent="0.25">
      <c r="A14" s="285"/>
      <c r="B14" s="286"/>
      <c r="C14" s="286"/>
      <c r="D14" s="286"/>
      <c r="E14" s="286"/>
      <c r="F14" s="286"/>
      <c r="G14" s="286"/>
      <c r="H14" s="286"/>
      <c r="I14" s="286"/>
      <c r="J14" s="286"/>
      <c r="K14" s="286"/>
      <c r="L14" s="286"/>
      <c r="M14" s="286"/>
      <c r="N14" s="287"/>
    </row>
    <row r="15" spans="1:14" s="75" customFormat="1" ht="12.5" x14ac:dyDescent="0.25">
      <c r="A15" s="285"/>
      <c r="B15" s="286"/>
      <c r="C15" s="286"/>
      <c r="D15" s="286"/>
      <c r="E15" s="286"/>
      <c r="F15" s="286"/>
      <c r="G15" s="286"/>
      <c r="H15" s="286"/>
      <c r="I15" s="286"/>
      <c r="J15" s="286"/>
      <c r="K15" s="286"/>
      <c r="L15" s="286"/>
      <c r="M15" s="286"/>
      <c r="N15" s="287"/>
    </row>
    <row r="16" spans="1:14" s="75" customFormat="1" ht="12.75" customHeight="1" x14ac:dyDescent="0.25">
      <c r="A16" s="285"/>
      <c r="B16" s="286"/>
      <c r="C16" s="286"/>
      <c r="D16" s="286"/>
      <c r="E16" s="286"/>
      <c r="F16" s="286"/>
      <c r="G16" s="286"/>
      <c r="H16" s="286"/>
      <c r="I16" s="286"/>
      <c r="J16" s="286"/>
      <c r="K16" s="286"/>
      <c r="L16" s="286"/>
      <c r="M16" s="286"/>
      <c r="N16" s="287"/>
    </row>
    <row r="17" spans="1:14" ht="10.5" customHeight="1" x14ac:dyDescent="0.35">
      <c r="A17" s="288"/>
      <c r="B17" s="289"/>
      <c r="C17" s="289"/>
      <c r="D17" s="289"/>
      <c r="E17" s="289"/>
      <c r="F17" s="289"/>
      <c r="G17" s="289"/>
      <c r="H17" s="289"/>
      <c r="I17" s="289"/>
      <c r="J17" s="289"/>
      <c r="K17" s="289"/>
      <c r="L17" s="289"/>
      <c r="M17" s="289"/>
      <c r="N17" s="290"/>
    </row>
    <row r="18" spans="1:14" s="75" customFormat="1" ht="12.75" hidden="1" customHeight="1" x14ac:dyDescent="0.25">
      <c r="A18" s="74"/>
      <c r="B18" s="74"/>
      <c r="C18" s="74"/>
      <c r="D18" s="74"/>
      <c r="E18" s="74"/>
      <c r="F18" s="74"/>
      <c r="G18" s="74"/>
      <c r="H18" s="74"/>
      <c r="I18" s="74"/>
      <c r="J18" s="74"/>
      <c r="K18" s="74"/>
      <c r="L18" s="74"/>
      <c r="M18" s="74"/>
      <c r="N18" s="74"/>
    </row>
    <row r="19" spans="1:14" s="75" customFormat="1" ht="13" x14ac:dyDescent="0.25">
      <c r="A19" s="240" t="s">
        <v>68</v>
      </c>
      <c r="B19" s="241"/>
      <c r="C19" s="241"/>
      <c r="D19" s="241"/>
      <c r="E19" s="241"/>
      <c r="F19" s="241"/>
      <c r="G19" s="241"/>
      <c r="H19" s="241"/>
      <c r="I19" s="241"/>
      <c r="J19" s="241"/>
      <c r="K19" s="241"/>
      <c r="L19" s="241"/>
      <c r="M19" s="241"/>
      <c r="N19" s="242"/>
    </row>
    <row r="20" spans="1:14" s="75" customFormat="1" ht="12.75" customHeight="1" x14ac:dyDescent="0.25">
      <c r="A20" s="243" t="s">
        <v>69</v>
      </c>
      <c r="B20" s="22"/>
      <c r="C20" s="244"/>
      <c r="D20" s="245" t="s">
        <v>70</v>
      </c>
      <c r="E20" s="77"/>
      <c r="F20" s="77"/>
      <c r="G20" s="77"/>
      <c r="H20" s="77"/>
      <c r="I20" s="77"/>
      <c r="J20" s="77"/>
      <c r="K20" s="77"/>
      <c r="L20" s="77"/>
      <c r="M20" s="77"/>
      <c r="N20" s="246"/>
    </row>
    <row r="21" spans="1:14" ht="12.75" customHeight="1" x14ac:dyDescent="0.35">
      <c r="A21" s="23"/>
      <c r="B21" s="24"/>
      <c r="C21" s="25"/>
      <c r="D21" s="78" t="s">
        <v>71</v>
      </c>
      <c r="E21" s="79"/>
      <c r="F21" s="79"/>
      <c r="G21" s="79"/>
      <c r="H21" s="79"/>
      <c r="I21" s="79"/>
      <c r="J21" s="79"/>
      <c r="K21" s="79"/>
      <c r="L21" s="79"/>
      <c r="M21" s="79"/>
      <c r="N21" s="80"/>
    </row>
    <row r="22" spans="1:14" ht="14.5" x14ac:dyDescent="0.35">
      <c r="A22" s="247" t="s">
        <v>72</v>
      </c>
      <c r="B22" s="248"/>
      <c r="C22" s="249"/>
      <c r="D22" s="250" t="s">
        <v>73</v>
      </c>
      <c r="E22" s="251"/>
      <c r="F22" s="251"/>
      <c r="G22" s="251"/>
      <c r="H22" s="251"/>
      <c r="I22" s="251"/>
      <c r="J22" s="251"/>
      <c r="K22" s="251"/>
      <c r="L22" s="251"/>
      <c r="M22" s="251"/>
      <c r="N22" s="252"/>
    </row>
    <row r="23" spans="1:14" ht="12.75" customHeight="1" x14ac:dyDescent="0.35">
      <c r="A23" s="243" t="s">
        <v>74</v>
      </c>
      <c r="B23" s="22"/>
      <c r="C23" s="244"/>
      <c r="D23" s="245" t="s">
        <v>75</v>
      </c>
      <c r="E23" s="77"/>
      <c r="F23" s="77"/>
      <c r="G23" s="77"/>
      <c r="H23" s="77"/>
      <c r="I23" s="77"/>
      <c r="J23" s="77"/>
      <c r="K23" s="77"/>
      <c r="L23" s="77"/>
      <c r="M23" s="77"/>
      <c r="N23" s="246"/>
    </row>
    <row r="24" spans="1:14" ht="14.5" x14ac:dyDescent="0.35">
      <c r="A24" s="243" t="s">
        <v>76</v>
      </c>
      <c r="B24" s="22"/>
      <c r="C24" s="244"/>
      <c r="D24" s="291" t="s">
        <v>77</v>
      </c>
      <c r="E24" s="292"/>
      <c r="F24" s="292"/>
      <c r="G24" s="292"/>
      <c r="H24" s="292"/>
      <c r="I24" s="292"/>
      <c r="J24" s="292"/>
      <c r="K24" s="292"/>
      <c r="L24" s="292"/>
      <c r="M24" s="292"/>
      <c r="N24" s="293"/>
    </row>
    <row r="25" spans="1:14" ht="12.75" customHeight="1" x14ac:dyDescent="0.35">
      <c r="A25" s="26"/>
      <c r="B25" s="27"/>
      <c r="C25" s="28"/>
      <c r="D25" s="294"/>
      <c r="E25" s="295"/>
      <c r="F25" s="295"/>
      <c r="G25" s="295"/>
      <c r="H25" s="295"/>
      <c r="I25" s="295"/>
      <c r="J25" s="295"/>
      <c r="K25" s="295"/>
      <c r="L25" s="295"/>
      <c r="M25" s="295"/>
      <c r="N25" s="296"/>
    </row>
    <row r="26" spans="1:14" ht="12.75" customHeight="1" x14ac:dyDescent="0.35">
      <c r="A26" s="87" t="s">
        <v>78</v>
      </c>
      <c r="B26" s="88"/>
      <c r="C26" s="89"/>
      <c r="D26" s="90" t="s">
        <v>79</v>
      </c>
      <c r="E26" s="91"/>
      <c r="F26" s="91"/>
      <c r="G26" s="91"/>
      <c r="H26" s="91"/>
      <c r="I26" s="91"/>
      <c r="J26" s="91"/>
      <c r="K26" s="91"/>
      <c r="L26" s="91"/>
      <c r="M26" s="91"/>
      <c r="N26" s="92"/>
    </row>
    <row r="27" spans="1:14" ht="14.5" x14ac:dyDescent="0.35">
      <c r="A27" s="26" t="s">
        <v>80</v>
      </c>
      <c r="B27" s="27"/>
      <c r="C27" s="28"/>
      <c r="D27" s="81" t="s">
        <v>81</v>
      </c>
      <c r="E27" s="82"/>
      <c r="F27" s="82"/>
      <c r="G27" s="82"/>
      <c r="H27" s="82"/>
      <c r="I27" s="82"/>
      <c r="J27" s="82"/>
      <c r="K27" s="82"/>
      <c r="L27" s="82"/>
      <c r="M27" s="82"/>
      <c r="N27" s="83"/>
    </row>
    <row r="28" spans="1:14" ht="12.75" customHeight="1" x14ac:dyDescent="0.35">
      <c r="A28" s="23"/>
      <c r="B28" s="24"/>
      <c r="C28" s="25"/>
      <c r="D28" s="78" t="s">
        <v>82</v>
      </c>
      <c r="E28" s="79"/>
      <c r="F28" s="79"/>
      <c r="G28" s="79"/>
      <c r="H28" s="79"/>
      <c r="I28" s="79"/>
      <c r="J28" s="79"/>
      <c r="K28" s="79"/>
      <c r="L28" s="79"/>
      <c r="M28" s="79"/>
      <c r="N28" s="80"/>
    </row>
    <row r="29" spans="1:14" ht="14.5" x14ac:dyDescent="0.35">
      <c r="A29" s="243" t="s">
        <v>83</v>
      </c>
      <c r="B29" s="22"/>
      <c r="C29" s="244"/>
      <c r="D29" s="245" t="s">
        <v>84</v>
      </c>
      <c r="E29" s="77"/>
      <c r="F29" s="77"/>
      <c r="G29" s="77"/>
      <c r="H29" s="77"/>
      <c r="I29" s="77"/>
      <c r="J29" s="77"/>
      <c r="K29" s="77"/>
      <c r="L29" s="77"/>
      <c r="M29" s="77"/>
      <c r="N29" s="246"/>
    </row>
    <row r="30" spans="1:14" ht="14.5" x14ac:dyDescent="0.35">
      <c r="A30" s="23"/>
      <c r="B30" s="24"/>
      <c r="C30" s="25"/>
      <c r="D30" s="78" t="s">
        <v>85</v>
      </c>
      <c r="E30" s="79"/>
      <c r="F30" s="79"/>
      <c r="G30" s="79"/>
      <c r="H30" s="79"/>
      <c r="I30" s="79"/>
      <c r="J30" s="79"/>
      <c r="K30" s="79"/>
      <c r="L30" s="79"/>
      <c r="M30" s="79"/>
      <c r="N30" s="80"/>
    </row>
    <row r="31" spans="1:14" ht="14.5" x14ac:dyDescent="0.35">
      <c r="A31" s="247" t="s">
        <v>86</v>
      </c>
      <c r="B31" s="248"/>
      <c r="C31" s="249"/>
      <c r="D31" s="250" t="s">
        <v>87</v>
      </c>
      <c r="E31" s="251"/>
      <c r="F31" s="251"/>
      <c r="G31" s="251"/>
      <c r="H31" s="251"/>
      <c r="I31" s="251"/>
      <c r="J31" s="251"/>
      <c r="K31" s="251"/>
      <c r="L31" s="251"/>
      <c r="M31" s="251"/>
      <c r="N31" s="252"/>
    </row>
    <row r="32" spans="1:14" ht="14.5" x14ac:dyDescent="0.35">
      <c r="A32" s="243" t="s">
        <v>88</v>
      </c>
      <c r="B32" s="22"/>
      <c r="C32" s="244"/>
      <c r="D32" s="245" t="s">
        <v>89</v>
      </c>
      <c r="E32" s="77"/>
      <c r="F32" s="77"/>
      <c r="G32" s="77"/>
      <c r="H32" s="77"/>
      <c r="I32" s="77"/>
      <c r="J32" s="77"/>
      <c r="K32" s="77"/>
      <c r="L32" s="77"/>
      <c r="M32" s="77"/>
      <c r="N32" s="246"/>
    </row>
    <row r="33" spans="1:14" ht="12.75" customHeight="1" x14ac:dyDescent="0.35">
      <c r="A33" s="23"/>
      <c r="B33" s="24"/>
      <c r="C33" s="25"/>
      <c r="D33" s="78" t="s">
        <v>90</v>
      </c>
      <c r="E33" s="79"/>
      <c r="F33" s="79"/>
      <c r="G33" s="79"/>
      <c r="H33" s="79"/>
      <c r="I33" s="79"/>
      <c r="J33" s="79"/>
      <c r="K33" s="79"/>
      <c r="L33" s="79"/>
      <c r="M33" s="79"/>
      <c r="N33" s="80"/>
    </row>
    <row r="34" spans="1:14" ht="14.5" x14ac:dyDescent="0.35">
      <c r="A34" s="243" t="s">
        <v>91</v>
      </c>
      <c r="B34" s="22"/>
      <c r="C34" s="244"/>
      <c r="D34" s="245" t="s">
        <v>92</v>
      </c>
      <c r="E34" s="77"/>
      <c r="F34" s="77"/>
      <c r="G34" s="77"/>
      <c r="H34" s="77"/>
      <c r="I34" s="77"/>
      <c r="J34" s="77"/>
      <c r="K34" s="77"/>
      <c r="L34" s="77"/>
      <c r="M34" s="77"/>
      <c r="N34" s="246"/>
    </row>
    <row r="35" spans="1:14" ht="15" customHeight="1" x14ac:dyDescent="0.35">
      <c r="A35" s="26"/>
      <c r="B35" s="27"/>
      <c r="C35" s="28"/>
      <c r="D35" s="81" t="s">
        <v>93</v>
      </c>
      <c r="E35" s="82"/>
      <c r="F35" s="82"/>
      <c r="G35" s="82"/>
      <c r="H35" s="82"/>
      <c r="I35" s="82"/>
      <c r="J35" s="82"/>
      <c r="K35" s="82"/>
      <c r="L35" s="82"/>
      <c r="M35" s="82"/>
      <c r="N35" s="83"/>
    </row>
    <row r="36" spans="1:14" ht="14.5" x14ac:dyDescent="0.35">
      <c r="A36" s="26"/>
      <c r="B36" s="27"/>
      <c r="C36" s="28"/>
      <c r="D36" s="81" t="s">
        <v>94</v>
      </c>
      <c r="E36" s="82"/>
      <c r="F36" s="82"/>
      <c r="G36" s="82"/>
      <c r="H36" s="82"/>
      <c r="I36" s="82"/>
      <c r="J36" s="82"/>
      <c r="K36" s="82"/>
      <c r="L36" s="82"/>
      <c r="M36" s="82"/>
      <c r="N36" s="83"/>
    </row>
    <row r="37" spans="1:14" ht="14.5" x14ac:dyDescent="0.35">
      <c r="A37" s="26"/>
      <c r="B37" s="27"/>
      <c r="C37" s="28"/>
      <c r="D37" s="81" t="s">
        <v>95</v>
      </c>
      <c r="E37" s="82"/>
      <c r="F37" s="82"/>
      <c r="G37" s="82"/>
      <c r="H37" s="82"/>
      <c r="I37" s="82"/>
      <c r="J37" s="82"/>
      <c r="K37" s="82"/>
      <c r="L37" s="82"/>
      <c r="M37" s="82"/>
      <c r="N37" s="83"/>
    </row>
    <row r="38" spans="1:14" ht="14.5" x14ac:dyDescent="0.35">
      <c r="A38" s="23"/>
      <c r="B38" s="24"/>
      <c r="C38" s="25"/>
      <c r="D38" s="78" t="s">
        <v>96</v>
      </c>
      <c r="E38" s="79"/>
      <c r="F38" s="79"/>
      <c r="G38" s="79"/>
      <c r="H38" s="79"/>
      <c r="I38" s="79"/>
      <c r="J38" s="79"/>
      <c r="K38" s="79"/>
      <c r="L38" s="79"/>
      <c r="M38" s="79"/>
      <c r="N38" s="80"/>
    </row>
    <row r="39" spans="1:14" ht="14.5" x14ac:dyDescent="0.35">
      <c r="A39" s="243" t="s">
        <v>97</v>
      </c>
      <c r="B39" s="22"/>
      <c r="C39" s="244"/>
      <c r="D39" s="245" t="s">
        <v>98</v>
      </c>
      <c r="E39" s="77"/>
      <c r="F39" s="77"/>
      <c r="G39" s="77"/>
      <c r="H39" s="77"/>
      <c r="I39" s="77"/>
      <c r="J39" s="77"/>
      <c r="K39" s="77"/>
      <c r="L39" s="77"/>
      <c r="M39" s="77"/>
      <c r="N39" s="246"/>
    </row>
    <row r="40" spans="1:14" ht="14.5" x14ac:dyDescent="0.35">
      <c r="A40" s="23"/>
      <c r="B40" s="24"/>
      <c r="C40" s="25"/>
      <c r="D40" s="78" t="s">
        <v>99</v>
      </c>
      <c r="E40" s="79"/>
      <c r="F40" s="79"/>
      <c r="G40" s="79"/>
      <c r="H40" s="79"/>
      <c r="I40" s="79"/>
      <c r="J40" s="79"/>
      <c r="K40" s="79"/>
      <c r="L40" s="79"/>
      <c r="M40" s="79"/>
      <c r="N40" s="80"/>
    </row>
    <row r="41" spans="1:14" ht="14.5" x14ac:dyDescent="0.35">
      <c r="A41" s="253" t="s">
        <v>100</v>
      </c>
      <c r="B41" s="254"/>
      <c r="C41" s="255"/>
      <c r="D41" s="297" t="s">
        <v>101</v>
      </c>
      <c r="E41" s="298"/>
      <c r="F41" s="298"/>
      <c r="G41" s="298"/>
      <c r="H41" s="298"/>
      <c r="I41" s="298"/>
      <c r="J41" s="298"/>
      <c r="K41" s="298"/>
      <c r="L41" s="298"/>
      <c r="M41" s="298"/>
      <c r="N41" s="299"/>
    </row>
    <row r="42" spans="1:14" ht="14.5" x14ac:dyDescent="0.35">
      <c r="A42" s="62"/>
      <c r="B42" s="27"/>
      <c r="C42" s="63"/>
      <c r="D42" s="300"/>
      <c r="E42" s="301"/>
      <c r="F42" s="301"/>
      <c r="G42" s="301"/>
      <c r="H42" s="301"/>
      <c r="I42" s="301"/>
      <c r="J42" s="301"/>
      <c r="K42" s="301"/>
      <c r="L42" s="301"/>
      <c r="M42" s="301"/>
      <c r="N42" s="302"/>
    </row>
    <row r="43" spans="1:14" ht="14.5" x14ac:dyDescent="0.35">
      <c r="A43" s="93" t="s">
        <v>102</v>
      </c>
      <c r="B43" s="88"/>
      <c r="C43" s="94"/>
      <c r="D43" s="250" t="s">
        <v>103</v>
      </c>
      <c r="E43" s="251"/>
      <c r="F43" s="251"/>
      <c r="G43" s="251"/>
      <c r="H43" s="251"/>
      <c r="I43" s="251"/>
      <c r="J43" s="251"/>
      <c r="K43" s="251"/>
      <c r="L43" s="251"/>
      <c r="M43" s="251"/>
      <c r="N43" s="252"/>
    </row>
    <row r="44" spans="1:14" ht="14.5" x14ac:dyDescent="0.35">
      <c r="A44" s="87" t="s">
        <v>104</v>
      </c>
      <c r="B44" s="88"/>
      <c r="C44" s="94"/>
      <c r="D44" s="250" t="s">
        <v>105</v>
      </c>
      <c r="E44" s="251"/>
      <c r="F44" s="251"/>
      <c r="G44" s="251"/>
      <c r="H44" s="251"/>
      <c r="I44" s="251"/>
      <c r="J44" s="251"/>
      <c r="K44" s="251"/>
      <c r="L44" s="251"/>
      <c r="M44" s="251"/>
      <c r="N44" s="252"/>
    </row>
    <row r="45" spans="1:14" ht="14.5" x14ac:dyDescent="0.35">
      <c r="A45" s="303" t="s">
        <v>106</v>
      </c>
      <c r="B45" s="304"/>
      <c r="C45" s="305"/>
      <c r="D45" s="297" t="s">
        <v>107</v>
      </c>
      <c r="E45" s="298"/>
      <c r="F45" s="298"/>
      <c r="G45" s="298"/>
      <c r="H45" s="298"/>
      <c r="I45" s="298"/>
      <c r="J45" s="298"/>
      <c r="K45" s="298"/>
      <c r="L45" s="298"/>
      <c r="M45" s="298"/>
      <c r="N45" s="299"/>
    </row>
    <row r="46" spans="1:14" ht="14.5" x14ac:dyDescent="0.35">
      <c r="A46" s="306"/>
      <c r="B46" s="307"/>
      <c r="C46" s="308"/>
      <c r="D46" s="309"/>
      <c r="E46" s="310"/>
      <c r="F46" s="310"/>
      <c r="G46" s="310"/>
      <c r="H46" s="310"/>
      <c r="I46" s="310"/>
      <c r="J46" s="310"/>
      <c r="K46" s="310"/>
      <c r="L46" s="310"/>
      <c r="M46" s="310"/>
      <c r="N46" s="311"/>
    </row>
    <row r="47" spans="1:14" ht="14.5" x14ac:dyDescent="0.35">
      <c r="A47" s="303" t="s">
        <v>108</v>
      </c>
      <c r="B47" s="304"/>
      <c r="C47" s="305"/>
      <c r="D47" s="297" t="s">
        <v>109</v>
      </c>
      <c r="E47" s="298"/>
      <c r="F47" s="298"/>
      <c r="G47" s="298"/>
      <c r="H47" s="298"/>
      <c r="I47" s="298"/>
      <c r="J47" s="298"/>
      <c r="K47" s="298"/>
      <c r="L47" s="298"/>
      <c r="M47" s="298"/>
      <c r="N47" s="299"/>
    </row>
    <row r="48" spans="1:14" ht="14.5" x14ac:dyDescent="0.35">
      <c r="A48" s="306"/>
      <c r="B48" s="307"/>
      <c r="C48" s="308"/>
      <c r="D48" s="309"/>
      <c r="E48" s="310"/>
      <c r="F48" s="310"/>
      <c r="G48" s="310"/>
      <c r="H48" s="310"/>
      <c r="I48" s="310"/>
      <c r="J48" s="310"/>
      <c r="K48" s="310"/>
      <c r="L48" s="310"/>
      <c r="M48" s="310"/>
      <c r="N48" s="311"/>
    </row>
    <row r="49" spans="1:14" ht="14.5" x14ac:dyDescent="0.35">
      <c r="A49" s="253" t="s">
        <v>110</v>
      </c>
      <c r="B49" s="254"/>
      <c r="C49" s="255"/>
      <c r="D49" s="282" t="s">
        <v>111</v>
      </c>
      <c r="E49" s="283"/>
      <c r="F49" s="283"/>
      <c r="G49" s="283"/>
      <c r="H49" s="283"/>
      <c r="I49" s="283"/>
      <c r="J49" s="283"/>
      <c r="K49" s="283"/>
      <c r="L49" s="283"/>
      <c r="M49" s="283"/>
      <c r="N49" s="284"/>
    </row>
    <row r="50" spans="1:14" ht="14.5" x14ac:dyDescent="0.35">
      <c r="A50" s="96"/>
      <c r="B50" s="97"/>
      <c r="C50" s="98"/>
      <c r="D50" s="288"/>
      <c r="E50" s="289"/>
      <c r="F50" s="289"/>
      <c r="G50" s="289"/>
      <c r="H50" s="289"/>
      <c r="I50" s="289"/>
      <c r="J50" s="289"/>
      <c r="K50" s="289"/>
      <c r="L50" s="289"/>
      <c r="M50" s="289"/>
      <c r="N50" s="290"/>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0"/>
  <sheetViews>
    <sheetView zoomScale="80" zoomScaleNormal="80" workbookViewId="0">
      <pane ySplit="2" topLeftCell="A3" activePane="bottomLeft" state="frozen"/>
      <selection activeCell="AA1" sqref="AA1:AA65536"/>
      <selection pane="bottomLeft" activeCell="I3" sqref="I3:I12"/>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33.26953125" customWidth="1"/>
    <col min="7" max="7" width="23" customWidth="1"/>
    <col min="8" max="8" width="23.26953125" customWidth="1"/>
    <col min="9" max="9" width="17.7265625" customWidth="1"/>
    <col min="10" max="10" width="22.453125" customWidth="1"/>
    <col min="11" max="12" width="12.7265625" style="66" customWidth="1"/>
    <col min="13" max="13" width="79.7265625" style="66" customWidth="1"/>
    <col min="14" max="14" width="9.26953125" style="66" customWidth="1"/>
    <col min="15" max="19" width="9.26953125" customWidth="1"/>
    <col min="25" max="25" width="18.26953125" customWidth="1"/>
    <col min="27" max="27" width="11" style="1" customWidth="1"/>
  </cols>
  <sheetData>
    <row r="1" spans="1:27" s="1" customFormat="1" ht="14.5" x14ac:dyDescent="0.35">
      <c r="A1" s="235" t="s">
        <v>58</v>
      </c>
      <c r="B1" s="236"/>
      <c r="C1" s="236"/>
      <c r="D1" s="236"/>
      <c r="E1" s="236"/>
      <c r="F1" s="236"/>
      <c r="G1" s="236"/>
      <c r="H1" s="236"/>
      <c r="I1" s="236"/>
      <c r="J1" s="236"/>
      <c r="K1" s="101"/>
      <c r="L1" s="102"/>
      <c r="M1" s="102"/>
      <c r="N1" s="103"/>
      <c r="O1" s="103"/>
      <c r="P1" s="103"/>
      <c r="Q1" s="103"/>
      <c r="R1" s="103"/>
      <c r="S1" s="103"/>
      <c r="T1" s="103"/>
      <c r="Y1" s="21"/>
      <c r="AA1" s="236"/>
    </row>
    <row r="2" spans="1:27" ht="42.75" customHeight="1" x14ac:dyDescent="0.35">
      <c r="A2" s="256" t="s">
        <v>112</v>
      </c>
      <c r="B2" s="256" t="s">
        <v>113</v>
      </c>
      <c r="C2" s="257" t="s">
        <v>114</v>
      </c>
      <c r="D2" s="256" t="s">
        <v>115</v>
      </c>
      <c r="E2" s="256" t="s">
        <v>116</v>
      </c>
      <c r="F2" s="256" t="s">
        <v>117</v>
      </c>
      <c r="G2" s="258" t="s">
        <v>118</v>
      </c>
      <c r="H2" s="256" t="s">
        <v>119</v>
      </c>
      <c r="I2" s="256" t="s">
        <v>120</v>
      </c>
      <c r="J2" s="258" t="s">
        <v>121</v>
      </c>
      <c r="K2" s="64" t="s">
        <v>122</v>
      </c>
      <c r="L2" s="65" t="s">
        <v>123</v>
      </c>
      <c r="M2" s="65" t="s">
        <v>124</v>
      </c>
      <c r="AA2" s="65" t="s">
        <v>125</v>
      </c>
    </row>
    <row r="3" spans="1:27" ht="137.5" x14ac:dyDescent="0.35">
      <c r="A3" s="170" t="s">
        <v>126</v>
      </c>
      <c r="B3" s="165" t="s">
        <v>127</v>
      </c>
      <c r="C3" s="165" t="s">
        <v>128</v>
      </c>
      <c r="D3" s="171" t="s">
        <v>129</v>
      </c>
      <c r="E3" s="122" t="s">
        <v>130</v>
      </c>
      <c r="F3" s="166" t="s">
        <v>131</v>
      </c>
      <c r="G3" s="166" t="s">
        <v>132</v>
      </c>
      <c r="H3" s="121"/>
      <c r="I3" s="259"/>
      <c r="J3" s="121" t="s">
        <v>133</v>
      </c>
      <c r="K3" s="121" t="s">
        <v>134</v>
      </c>
      <c r="L3" s="121" t="s">
        <v>135</v>
      </c>
      <c r="M3" s="166" t="s">
        <v>136</v>
      </c>
      <c r="AA3" s="86" t="e">
        <f>IF(OR(I3="Fail",ISBLANK(I3)),INDEX('Issue Code Table'!C:C,MATCH(L:L,'Issue Code Table'!A:A,0)),IF(K3="Critical",6,IF(K3="Significant",5,IF(K3="Moderate",3,2))))</f>
        <v>#N/A</v>
      </c>
    </row>
    <row r="4" spans="1:27" ht="212.25" customHeight="1" x14ac:dyDescent="0.35">
      <c r="A4" s="170" t="s">
        <v>137</v>
      </c>
      <c r="B4" s="167" t="s">
        <v>138</v>
      </c>
      <c r="C4" s="165" t="s">
        <v>139</v>
      </c>
      <c r="D4" s="171" t="s">
        <v>140</v>
      </c>
      <c r="E4" s="122" t="s">
        <v>141</v>
      </c>
      <c r="F4" s="168" t="s">
        <v>142</v>
      </c>
      <c r="G4" s="122" t="s">
        <v>143</v>
      </c>
      <c r="H4" s="121"/>
      <c r="I4" s="259"/>
      <c r="J4" s="121"/>
      <c r="K4" s="121" t="s">
        <v>144</v>
      </c>
      <c r="L4" s="121" t="s">
        <v>145</v>
      </c>
      <c r="M4" s="121" t="s">
        <v>146</v>
      </c>
      <c r="N4"/>
      <c r="AA4" s="86" t="e">
        <f>IF(OR(I4="Fail",ISBLANK(I4)),INDEX('Issue Code Table'!C:C,MATCH(L:L,'Issue Code Table'!A:A,0)),IF(K4="Critical",6,IF(K4="Significant",5,IF(K4="Moderate",3,2))))</f>
        <v>#N/A</v>
      </c>
    </row>
    <row r="5" spans="1:27" ht="75.75" customHeight="1" x14ac:dyDescent="0.35">
      <c r="A5" s="170" t="s">
        <v>147</v>
      </c>
      <c r="B5" s="165" t="s">
        <v>148</v>
      </c>
      <c r="C5" s="165" t="s">
        <v>149</v>
      </c>
      <c r="D5" s="165" t="s">
        <v>150</v>
      </c>
      <c r="E5" s="121" t="s">
        <v>151</v>
      </c>
      <c r="F5" s="121" t="s">
        <v>152</v>
      </c>
      <c r="G5" s="121" t="s">
        <v>153</v>
      </c>
      <c r="H5" s="34"/>
      <c r="I5" s="259"/>
      <c r="J5" s="260" t="s">
        <v>154</v>
      </c>
      <c r="K5" s="261" t="s">
        <v>155</v>
      </c>
      <c r="L5" s="119" t="s">
        <v>156</v>
      </c>
      <c r="M5" s="119" t="s">
        <v>157</v>
      </c>
      <c r="AA5" s="86">
        <f>IF(OR(I5="Fail",ISBLANK(I5)),INDEX('Issue Code Table'!C:C,MATCH(L:L,'Issue Code Table'!A:A,0)),IF(K5="Critical",6,IF(K5="Significant",5,IF(K5="Moderate",3,2))))</f>
        <v>2</v>
      </c>
    </row>
    <row r="6" spans="1:27" ht="75.75" customHeight="1" x14ac:dyDescent="0.35">
      <c r="A6" s="170" t="s">
        <v>158</v>
      </c>
      <c r="B6" s="121" t="s">
        <v>159</v>
      </c>
      <c r="C6" s="121" t="s">
        <v>160</v>
      </c>
      <c r="D6" s="165" t="s">
        <v>150</v>
      </c>
      <c r="E6" s="121" t="s">
        <v>161</v>
      </c>
      <c r="F6" s="121" t="s">
        <v>162</v>
      </c>
      <c r="G6" s="121" t="s">
        <v>163</v>
      </c>
      <c r="H6" s="34"/>
      <c r="I6" s="259"/>
      <c r="J6" s="260" t="s">
        <v>164</v>
      </c>
      <c r="K6" s="107" t="s">
        <v>144</v>
      </c>
      <c r="L6" s="189" t="s">
        <v>165</v>
      </c>
      <c r="M6" s="128" t="s">
        <v>166</v>
      </c>
      <c r="AA6" s="86" t="e">
        <f>IF(OR(I6="Fail",ISBLANK(I6)),INDEX('Issue Code Table'!C:C,MATCH(L:L,'Issue Code Table'!A:A,0)),IF(K6="Critical",6,IF(K6="Significant",5,IF(K6="Moderate",3,2))))</f>
        <v>#N/A</v>
      </c>
    </row>
    <row r="7" spans="1:27" ht="75.75" customHeight="1" x14ac:dyDescent="0.35">
      <c r="A7" s="170" t="s">
        <v>167</v>
      </c>
      <c r="B7" s="121" t="s">
        <v>168</v>
      </c>
      <c r="C7" s="121" t="s">
        <v>169</v>
      </c>
      <c r="D7" s="165" t="s">
        <v>150</v>
      </c>
      <c r="E7" s="121" t="s">
        <v>170</v>
      </c>
      <c r="F7" s="121" t="s">
        <v>171</v>
      </c>
      <c r="G7" s="121" t="s">
        <v>172</v>
      </c>
      <c r="H7" s="34"/>
      <c r="I7" s="259"/>
      <c r="J7" s="260"/>
      <c r="K7" s="107" t="s">
        <v>144</v>
      </c>
      <c r="L7" s="128" t="s">
        <v>173</v>
      </c>
      <c r="M7" s="128" t="s">
        <v>174</v>
      </c>
      <c r="AA7" s="86">
        <f>IF(OR(I7="Fail",ISBLANK(I7)),INDEX('Issue Code Table'!C:C,MATCH(L:L,'Issue Code Table'!A:A,0)),IF(K7="Critical",6,IF(K7="Significant",5,IF(K7="Moderate",3,2))))</f>
        <v>6</v>
      </c>
    </row>
    <row r="8" spans="1:27" ht="199.5" customHeight="1" x14ac:dyDescent="0.35">
      <c r="A8" s="170" t="s">
        <v>175</v>
      </c>
      <c r="B8" s="167" t="s">
        <v>176</v>
      </c>
      <c r="C8" s="165" t="s">
        <v>177</v>
      </c>
      <c r="D8" s="165" t="s">
        <v>150</v>
      </c>
      <c r="E8" s="165" t="s">
        <v>178</v>
      </c>
      <c r="F8" s="165" t="s">
        <v>179</v>
      </c>
      <c r="G8" s="165" t="s">
        <v>180</v>
      </c>
      <c r="H8" s="34"/>
      <c r="I8" s="259"/>
      <c r="J8" s="260" t="s">
        <v>154</v>
      </c>
      <c r="K8" s="261" t="s">
        <v>155</v>
      </c>
      <c r="L8" s="118" t="s">
        <v>181</v>
      </c>
      <c r="M8" s="118" t="s">
        <v>182</v>
      </c>
      <c r="AA8" s="86">
        <f>IF(OR(I8="Fail",ISBLANK(I8)),INDEX('Issue Code Table'!C:C,MATCH(L:L,'Issue Code Table'!A:A,0)),IF(K8="Critical",6,IF(K8="Significant",5,IF(K8="Moderate",3,2))))</f>
        <v>5</v>
      </c>
    </row>
    <row r="9" spans="1:27" ht="186" customHeight="1" x14ac:dyDescent="0.35">
      <c r="A9" s="170" t="s">
        <v>183</v>
      </c>
      <c r="B9" s="167" t="s">
        <v>184</v>
      </c>
      <c r="C9" s="165" t="s">
        <v>185</v>
      </c>
      <c r="D9" s="165" t="s">
        <v>186</v>
      </c>
      <c r="E9" s="165" t="s">
        <v>187</v>
      </c>
      <c r="F9" s="165" t="s">
        <v>188</v>
      </c>
      <c r="G9" s="165" t="s">
        <v>189</v>
      </c>
      <c r="H9" s="34"/>
      <c r="I9" s="259"/>
      <c r="J9" s="260" t="s">
        <v>154</v>
      </c>
      <c r="K9" s="261" t="s">
        <v>155</v>
      </c>
      <c r="L9" s="119" t="s">
        <v>190</v>
      </c>
      <c r="M9" s="118" t="s">
        <v>191</v>
      </c>
      <c r="AA9" s="86">
        <f>IF(OR(I9="Fail",ISBLANK(I9)),INDEX('Issue Code Table'!C:C,MATCH(L:L,'Issue Code Table'!A:A,0)),IF(K9="Critical",6,IF(K9="Significant",5,IF(K9="Moderate",3,2))))</f>
        <v>4</v>
      </c>
    </row>
    <row r="10" spans="1:27" ht="74.25" customHeight="1" x14ac:dyDescent="0.35">
      <c r="A10" s="170" t="s">
        <v>192</v>
      </c>
      <c r="B10" s="167" t="s">
        <v>193</v>
      </c>
      <c r="C10" s="165" t="s">
        <v>194</v>
      </c>
      <c r="D10" s="165" t="s">
        <v>150</v>
      </c>
      <c r="E10" s="165" t="s">
        <v>195</v>
      </c>
      <c r="F10" s="169" t="s">
        <v>196</v>
      </c>
      <c r="G10" s="165" t="s">
        <v>197</v>
      </c>
      <c r="H10" s="34"/>
      <c r="I10" s="259"/>
      <c r="J10" s="260" t="s">
        <v>154</v>
      </c>
      <c r="K10" s="261" t="s">
        <v>155</v>
      </c>
      <c r="L10" s="118" t="s">
        <v>198</v>
      </c>
      <c r="M10" s="118" t="s">
        <v>199</v>
      </c>
      <c r="AA10" s="86">
        <f>IF(OR(I10="Fail",ISBLANK(I10)),INDEX('Issue Code Table'!C:C,MATCH(L:L,'Issue Code Table'!A:A,0)),IF(K10="Critical",6,IF(K10="Significant",5,IF(K10="Moderate",3,2))))</f>
        <v>4</v>
      </c>
    </row>
    <row r="11" spans="1:27" ht="137.5" x14ac:dyDescent="0.35">
      <c r="A11" s="170" t="s">
        <v>200</v>
      </c>
      <c r="B11" s="167" t="s">
        <v>201</v>
      </c>
      <c r="C11" s="165" t="s">
        <v>202</v>
      </c>
      <c r="D11" s="165" t="s">
        <v>150</v>
      </c>
      <c r="E11" s="165" t="s">
        <v>203</v>
      </c>
      <c r="F11" s="165" t="s">
        <v>204</v>
      </c>
      <c r="G11" s="165" t="s">
        <v>205</v>
      </c>
      <c r="H11" s="34"/>
      <c r="I11" s="259"/>
      <c r="J11" s="260" t="s">
        <v>154</v>
      </c>
      <c r="K11" s="261" t="s">
        <v>144</v>
      </c>
      <c r="L11" s="119" t="s">
        <v>206</v>
      </c>
      <c r="M11" s="119" t="s">
        <v>207</v>
      </c>
      <c r="AA11" s="86">
        <f>IF(OR(I11="Fail",ISBLANK(I11)),INDEX('Issue Code Table'!C:C,MATCH(L:L,'Issue Code Table'!A:A,0)),IF(K11="Critical",6,IF(K11="Significant",5,IF(K11="Moderate",3,2))))</f>
        <v>5</v>
      </c>
    </row>
    <row r="12" spans="1:27" ht="144.75" customHeight="1" x14ac:dyDescent="0.35">
      <c r="A12" s="170" t="s">
        <v>208</v>
      </c>
      <c r="B12" s="165" t="s">
        <v>209</v>
      </c>
      <c r="C12" s="165" t="s">
        <v>210</v>
      </c>
      <c r="D12" s="165" t="s">
        <v>150</v>
      </c>
      <c r="E12" s="166" t="s">
        <v>211</v>
      </c>
      <c r="F12" s="166" t="s">
        <v>212</v>
      </c>
      <c r="G12" s="166" t="s">
        <v>213</v>
      </c>
      <c r="H12" s="34"/>
      <c r="I12" s="259"/>
      <c r="J12" s="260" t="s">
        <v>154</v>
      </c>
      <c r="K12" s="262" t="s">
        <v>155</v>
      </c>
      <c r="L12" s="120" t="s">
        <v>214</v>
      </c>
      <c r="M12" s="118" t="s">
        <v>215</v>
      </c>
      <c r="N12" s="99"/>
      <c r="O12" s="100"/>
      <c r="P12" s="100"/>
      <c r="Q12" s="100"/>
      <c r="R12" s="100"/>
      <c r="S12" s="100"/>
      <c r="AA12" s="86">
        <f>IF(OR(I12="Fail",ISBLANK(I12)),INDEX('Issue Code Table'!C:C,MATCH(L:L,'Issue Code Table'!A:A,0)),IF(K12="Critical",6,IF(K12="Significant",5,IF(K12="Moderate",3,2))))</f>
        <v>2</v>
      </c>
    </row>
    <row r="13" spans="1:27" ht="14.5" x14ac:dyDescent="0.35">
      <c r="A13" s="68"/>
      <c r="B13" s="263" t="s">
        <v>216</v>
      </c>
      <c r="C13" s="68"/>
      <c r="D13" s="68"/>
      <c r="E13" s="68"/>
      <c r="F13" s="68"/>
      <c r="G13" s="68"/>
      <c r="H13" s="68"/>
      <c r="I13" s="68"/>
      <c r="J13" s="68"/>
      <c r="K13" s="68"/>
      <c r="L13" s="68"/>
      <c r="M13" s="68"/>
      <c r="O13" s="66"/>
      <c r="P13" s="66"/>
      <c r="Q13" s="66"/>
      <c r="R13" s="66"/>
      <c r="S13" s="66"/>
      <c r="AA13" s="68"/>
    </row>
    <row r="14" spans="1:27" ht="14.5" hidden="1" x14ac:dyDescent="0.35">
      <c r="G14" s="32" t="s">
        <v>59</v>
      </c>
      <c r="K14" s="69"/>
      <c r="L14" s="69"/>
      <c r="M14" s="69"/>
      <c r="N14" s="70"/>
      <c r="O14" s="70"/>
      <c r="P14" s="70"/>
      <c r="Q14" s="70"/>
      <c r="R14" s="70"/>
      <c r="S14" s="70"/>
      <c r="AA14" s="70"/>
    </row>
    <row r="15" spans="1:27" ht="14.5" hidden="1" x14ac:dyDescent="0.35">
      <c r="G15" s="32" t="s">
        <v>60</v>
      </c>
      <c r="K15"/>
      <c r="L15"/>
      <c r="M15"/>
      <c r="N15"/>
      <c r="AA15"/>
    </row>
    <row r="16" spans="1:27" ht="14.5" hidden="1" x14ac:dyDescent="0.35">
      <c r="G16" s="32" t="s">
        <v>48</v>
      </c>
      <c r="K16"/>
      <c r="L16"/>
      <c r="M16"/>
      <c r="N16"/>
      <c r="AA16"/>
    </row>
    <row r="17" spans="7:27" ht="14.5" hidden="1" x14ac:dyDescent="0.35">
      <c r="G17" s="32" t="s">
        <v>217</v>
      </c>
      <c r="K17"/>
      <c r="L17"/>
      <c r="M17"/>
      <c r="N17"/>
      <c r="AA17"/>
    </row>
    <row r="18" spans="7:27" ht="14.5" hidden="1" x14ac:dyDescent="0.35">
      <c r="K18"/>
      <c r="L18"/>
      <c r="M18"/>
      <c r="N18"/>
      <c r="AA18"/>
    </row>
    <row r="19" spans="7:27" ht="14.5" hidden="1" x14ac:dyDescent="0.35">
      <c r="G19" s="32" t="s">
        <v>218</v>
      </c>
      <c r="K19"/>
      <c r="L19"/>
      <c r="M19"/>
      <c r="N19"/>
      <c r="AA19"/>
    </row>
    <row r="20" spans="7:27" ht="14.5" hidden="1" x14ac:dyDescent="0.35">
      <c r="G20" s="32" t="s">
        <v>134</v>
      </c>
      <c r="K20"/>
      <c r="L20"/>
      <c r="M20"/>
      <c r="N20"/>
      <c r="AA20"/>
    </row>
    <row r="21" spans="7:27" ht="14.5" hidden="1" x14ac:dyDescent="0.35">
      <c r="G21" s="32" t="s">
        <v>144</v>
      </c>
      <c r="K21"/>
      <c r="L21"/>
      <c r="M21"/>
      <c r="N21"/>
      <c r="AA21"/>
    </row>
    <row r="22" spans="7:27" ht="14.5" hidden="1" x14ac:dyDescent="0.35">
      <c r="G22" s="32" t="s">
        <v>155</v>
      </c>
      <c r="K22"/>
      <c r="L22"/>
      <c r="M22"/>
      <c r="N22"/>
      <c r="AA22"/>
    </row>
    <row r="23" spans="7:27" ht="14.5" hidden="1" x14ac:dyDescent="0.35">
      <c r="G23" s="32" t="s">
        <v>219</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row r="30" spans="7:27" ht="12.75" hidden="1" customHeight="1" x14ac:dyDescent="0.35"/>
  </sheetData>
  <protectedRanges>
    <protectedRange password="E1A2" sqref="AA2 L2 AA15:AA26 L15:L26 N15:N26 L5 N2:N3 N5:N12 L8:L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M6" name="Range1_1_2_1"/>
  </protectedRanges>
  <autoFilter ref="A2:AA2" xr:uid="{541A0DDA-C30E-4073-B962-1D6E60B5777F}"/>
  <phoneticPr fontId="23" type="noConversion"/>
  <conditionalFormatting sqref="L3:L12">
    <cfRule type="expression" dxfId="152" priority="20" stopIfTrue="1">
      <formula>ISERROR(AA3)</formula>
    </cfRule>
  </conditionalFormatting>
  <conditionalFormatting sqref="M11">
    <cfRule type="expression" dxfId="151" priority="13" stopIfTrue="1">
      <formula>ISERROR(AA11)</formula>
    </cfRule>
  </conditionalFormatting>
  <conditionalFormatting sqref="I3:I12">
    <cfRule type="cellIs" dxfId="150" priority="3" operator="equal">
      <formula>"Fail"</formula>
    </cfRule>
    <cfRule type="cellIs" dxfId="149" priority="4" operator="equal">
      <formula>"Pass"</formula>
    </cfRule>
    <cfRule type="cellIs" dxfId="148" priority="5"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671C-CAC7-401D-9084-F5FDCEE02ACA}">
  <dimension ref="A1:AA215"/>
  <sheetViews>
    <sheetView zoomScaleNormal="100" workbookViewId="0">
      <pane ySplit="2" topLeftCell="A200" activePane="bottomLeft" state="frozen"/>
      <selection activeCell="H1" sqref="H1"/>
      <selection pane="bottomLeft" activeCell="J3" sqref="J3:J203"/>
    </sheetView>
  </sheetViews>
  <sheetFormatPr defaultColWidth="9.26953125" defaultRowHeight="51.75" customHeight="1" x14ac:dyDescent="0.35"/>
  <cols>
    <col min="1" max="1" width="13.81640625" style="123" customWidth="1"/>
    <col min="2" max="2" width="10" style="123" customWidth="1"/>
    <col min="3" max="3" width="14" style="179" customWidth="1"/>
    <col min="4" max="4" width="12.26953125" style="123" customWidth="1"/>
    <col min="5" max="5" width="28.26953125" style="123" customWidth="1"/>
    <col min="6" max="6" width="31.26953125" style="123" customWidth="1"/>
    <col min="7" max="7" width="48.26953125" style="123" customWidth="1"/>
    <col min="8" max="8" width="27" style="123" customWidth="1"/>
    <col min="9" max="10" width="23" style="123" customWidth="1"/>
    <col min="11" max="11" width="29.26953125" style="123" hidden="1" customWidth="1"/>
    <col min="12" max="12" width="23" style="123" customWidth="1"/>
    <col min="13" max="14" width="12.7265625" style="66" customWidth="1"/>
    <col min="15" max="15" width="40" style="125" customWidth="1"/>
    <col min="16" max="16" width="4.26953125" style="123" customWidth="1"/>
    <col min="17" max="17" width="14.7265625" style="123" customWidth="1"/>
    <col min="18" max="18" width="29.453125" style="123" customWidth="1"/>
    <col min="19" max="19" width="43.7265625" style="123" customWidth="1"/>
    <col min="20" max="20" width="60.7265625" style="123" customWidth="1"/>
    <col min="21" max="21" width="54.453125" style="172" hidden="1" customWidth="1"/>
    <col min="22" max="22" width="49.81640625" style="158" hidden="1" customWidth="1"/>
    <col min="23" max="23" width="8.7265625" style="151" customWidth="1"/>
    <col min="24" max="24" width="33.7265625" style="153" customWidth="1"/>
    <col min="25" max="25" width="9.26953125" customWidth="1"/>
    <col min="26" max="26" width="8.7265625" customWidth="1"/>
    <col min="27" max="27" width="11" style="1" hidden="1" customWidth="1"/>
    <col min="28" max="16384" width="9.26953125" style="123"/>
  </cols>
  <sheetData>
    <row r="1" spans="1:27" s="1" customFormat="1" ht="14.5" x14ac:dyDescent="0.35">
      <c r="A1" s="235" t="s">
        <v>58</v>
      </c>
      <c r="B1" s="236"/>
      <c r="C1" s="236"/>
      <c r="D1" s="236"/>
      <c r="E1" s="236"/>
      <c r="F1" s="236"/>
      <c r="G1" s="236"/>
      <c r="H1" s="236"/>
      <c r="I1" s="236"/>
      <c r="J1" s="236"/>
      <c r="K1" s="101"/>
      <c r="L1" s="102"/>
      <c r="M1" s="102"/>
      <c r="N1" s="102"/>
      <c r="O1" s="124"/>
      <c r="P1" s="102" t="s">
        <v>220</v>
      </c>
      <c r="Q1" s="102"/>
      <c r="R1" s="102"/>
      <c r="S1" s="102"/>
      <c r="T1" s="102"/>
      <c r="U1" s="182"/>
      <c r="V1" s="159"/>
      <c r="W1" s="151"/>
      <c r="X1" s="152"/>
      <c r="Z1" s="21"/>
      <c r="AA1" s="236"/>
    </row>
    <row r="2" spans="1:27" ht="39" x14ac:dyDescent="0.35">
      <c r="A2" s="256" t="s">
        <v>112</v>
      </c>
      <c r="B2" s="256" t="s">
        <v>113</v>
      </c>
      <c r="C2" s="257" t="s">
        <v>114</v>
      </c>
      <c r="D2" s="256" t="s">
        <v>115</v>
      </c>
      <c r="E2" s="256" t="s">
        <v>221</v>
      </c>
      <c r="F2" s="256" t="s">
        <v>116</v>
      </c>
      <c r="G2" s="256" t="s">
        <v>117</v>
      </c>
      <c r="H2" s="258" t="s">
        <v>118</v>
      </c>
      <c r="I2" s="258" t="s">
        <v>119</v>
      </c>
      <c r="J2" s="258" t="s">
        <v>120</v>
      </c>
      <c r="K2" s="264" t="s">
        <v>222</v>
      </c>
      <c r="L2" s="258" t="s">
        <v>121</v>
      </c>
      <c r="M2" s="65" t="s">
        <v>122</v>
      </c>
      <c r="N2" s="65" t="s">
        <v>123</v>
      </c>
      <c r="O2" s="65" t="s">
        <v>124</v>
      </c>
      <c r="P2" s="175"/>
      <c r="Q2" s="265" t="s">
        <v>223</v>
      </c>
      <c r="R2" s="265" t="s">
        <v>224</v>
      </c>
      <c r="S2" s="265" t="s">
        <v>225</v>
      </c>
      <c r="T2" s="265" t="s">
        <v>226</v>
      </c>
      <c r="U2" s="154" t="s">
        <v>227</v>
      </c>
      <c r="V2" s="176" t="s">
        <v>228</v>
      </c>
      <c r="AA2" s="65" t="s">
        <v>125</v>
      </c>
    </row>
    <row r="3" spans="1:27" ht="128.65" customHeight="1" x14ac:dyDescent="0.35">
      <c r="A3" s="37" t="s">
        <v>229</v>
      </c>
      <c r="B3" s="37" t="s">
        <v>138</v>
      </c>
      <c r="C3" s="162" t="s">
        <v>139</v>
      </c>
      <c r="D3" s="37" t="s">
        <v>230</v>
      </c>
      <c r="E3" s="37" t="s">
        <v>231</v>
      </c>
      <c r="F3" s="128" t="s">
        <v>232</v>
      </c>
      <c r="G3" s="128" t="s">
        <v>233</v>
      </c>
      <c r="H3" s="37" t="s">
        <v>234</v>
      </c>
      <c r="I3" s="29"/>
      <c r="J3" s="259"/>
      <c r="K3" s="160" t="s">
        <v>235</v>
      </c>
      <c r="L3" s="150"/>
      <c r="M3" s="155" t="s">
        <v>144</v>
      </c>
      <c r="N3" s="150" t="s">
        <v>145</v>
      </c>
      <c r="O3" s="150" t="s">
        <v>236</v>
      </c>
      <c r="P3" s="117"/>
      <c r="Q3" s="29" t="s">
        <v>237</v>
      </c>
      <c r="R3" s="29" t="s">
        <v>238</v>
      </c>
      <c r="S3" s="37" t="s">
        <v>239</v>
      </c>
      <c r="T3" s="128" t="s">
        <v>240</v>
      </c>
      <c r="U3" s="37" t="s">
        <v>241</v>
      </c>
      <c r="V3" s="37" t="s">
        <v>242</v>
      </c>
      <c r="W3" s="172"/>
      <c r="X3" s="177"/>
      <c r="AA3" s="156" t="e">
        <f>IF(OR(J3="Fail",ISBLANK(J3)),INDEX('Issue Code Table'!C:C,MATCH(N:N,'Issue Code Table'!A:A,0)),IF(M3="Critical",6,IF(M3="Significant",5,IF(M3="Moderate",3,2))))</f>
        <v>#N/A</v>
      </c>
    </row>
    <row r="4" spans="1:27" ht="128.65" customHeight="1" x14ac:dyDescent="0.35">
      <c r="A4" s="37" t="s">
        <v>243</v>
      </c>
      <c r="B4" s="163" t="s">
        <v>244</v>
      </c>
      <c r="C4" s="164" t="s">
        <v>245</v>
      </c>
      <c r="D4" s="37" t="s">
        <v>246</v>
      </c>
      <c r="E4" s="37" t="s">
        <v>247</v>
      </c>
      <c r="F4" s="128" t="s">
        <v>248</v>
      </c>
      <c r="G4" s="128" t="s">
        <v>249</v>
      </c>
      <c r="H4" s="37" t="s">
        <v>250</v>
      </c>
      <c r="I4" s="29"/>
      <c r="J4" s="259"/>
      <c r="K4" s="160" t="s">
        <v>251</v>
      </c>
      <c r="L4" s="150"/>
      <c r="M4" s="155" t="s">
        <v>144</v>
      </c>
      <c r="N4" s="150" t="s">
        <v>252</v>
      </c>
      <c r="O4" s="150" t="s">
        <v>253</v>
      </c>
      <c r="P4" s="117"/>
      <c r="Q4" s="29" t="s">
        <v>237</v>
      </c>
      <c r="R4" s="29" t="s">
        <v>254</v>
      </c>
      <c r="S4" s="37" t="s">
        <v>255</v>
      </c>
      <c r="T4" s="128" t="s">
        <v>256</v>
      </c>
      <c r="U4" s="37" t="s">
        <v>257</v>
      </c>
      <c r="V4" s="37" t="s">
        <v>258</v>
      </c>
      <c r="W4" s="172"/>
      <c r="X4" s="177"/>
      <c r="AA4" s="156">
        <f>IF(OR(J4="Fail",ISBLANK(J4)),INDEX('Issue Code Table'!C:C,MATCH(N:N,'Issue Code Table'!A:A,0)),IF(M4="Critical",6,IF(M4="Significant",5,IF(M4="Moderate",3,2))))</f>
        <v>5</v>
      </c>
    </row>
    <row r="5" spans="1:27" ht="128.65" customHeight="1" x14ac:dyDescent="0.35">
      <c r="A5" s="37" t="s">
        <v>259</v>
      </c>
      <c r="B5" s="163" t="s">
        <v>201</v>
      </c>
      <c r="C5" s="164" t="s">
        <v>202</v>
      </c>
      <c r="D5" s="37" t="s">
        <v>246</v>
      </c>
      <c r="E5" s="37" t="s">
        <v>260</v>
      </c>
      <c r="F5" s="128" t="s">
        <v>261</v>
      </c>
      <c r="G5" s="128" t="s">
        <v>262</v>
      </c>
      <c r="H5" s="37" t="s">
        <v>263</v>
      </c>
      <c r="I5" s="29"/>
      <c r="J5" s="259"/>
      <c r="K5" s="160" t="s">
        <v>264</v>
      </c>
      <c r="L5" s="29"/>
      <c r="M5" s="155" t="s">
        <v>144</v>
      </c>
      <c r="N5" s="150" t="s">
        <v>206</v>
      </c>
      <c r="O5" s="184" t="s">
        <v>265</v>
      </c>
      <c r="P5" s="117"/>
      <c r="Q5" s="29" t="s">
        <v>266</v>
      </c>
      <c r="R5" s="29" t="s">
        <v>267</v>
      </c>
      <c r="S5" s="37" t="s">
        <v>268</v>
      </c>
      <c r="T5" s="128" t="s">
        <v>269</v>
      </c>
      <c r="U5" s="37" t="s">
        <v>270</v>
      </c>
      <c r="V5" s="37" t="s">
        <v>271</v>
      </c>
      <c r="W5" s="172"/>
      <c r="X5" s="177"/>
      <c r="AA5" s="156">
        <f>IF(OR(J5="Fail",ISBLANK(J5)),INDEX('Issue Code Table'!C:C,MATCH(N:N,'Issue Code Table'!A:A,0)),IF(M5="Critical",6,IF(M5="Significant",5,IF(M5="Moderate",3,2))))</f>
        <v>5</v>
      </c>
    </row>
    <row r="6" spans="1:27" ht="128.65" customHeight="1" x14ac:dyDescent="0.35">
      <c r="A6" s="37" t="s">
        <v>272</v>
      </c>
      <c r="B6" s="163" t="s">
        <v>201</v>
      </c>
      <c r="C6" s="164" t="s">
        <v>202</v>
      </c>
      <c r="D6" s="37" t="s">
        <v>246</v>
      </c>
      <c r="E6" s="37" t="s">
        <v>273</v>
      </c>
      <c r="F6" s="128" t="s">
        <v>274</v>
      </c>
      <c r="G6" s="128" t="s">
        <v>3497</v>
      </c>
      <c r="H6" s="37" t="s">
        <v>275</v>
      </c>
      <c r="I6" s="29"/>
      <c r="J6" s="259"/>
      <c r="K6" s="160" t="s">
        <v>276</v>
      </c>
      <c r="L6" s="29"/>
      <c r="M6" s="155" t="s">
        <v>144</v>
      </c>
      <c r="N6" s="150" t="s">
        <v>206</v>
      </c>
      <c r="O6" s="150" t="s">
        <v>265</v>
      </c>
      <c r="P6" s="117"/>
      <c r="Q6" s="29" t="s">
        <v>277</v>
      </c>
      <c r="R6" s="29" t="s">
        <v>278</v>
      </c>
      <c r="S6" s="37" t="s">
        <v>279</v>
      </c>
      <c r="T6" s="128" t="s">
        <v>280</v>
      </c>
      <c r="U6" s="37" t="s">
        <v>281</v>
      </c>
      <c r="V6" s="37" t="s">
        <v>282</v>
      </c>
      <c r="AA6" s="156">
        <f>IF(OR(J6="Fail",ISBLANK(J6)),INDEX('Issue Code Table'!C:C,MATCH(N:N,'Issue Code Table'!A:A,0)),IF(M6="Critical",6,IF(M6="Significant",5,IF(M6="Moderate",3,2))))</f>
        <v>5</v>
      </c>
    </row>
    <row r="7" spans="1:27" ht="128.65" customHeight="1" x14ac:dyDescent="0.35">
      <c r="A7" s="37" t="s">
        <v>283</v>
      </c>
      <c r="B7" s="163" t="s">
        <v>201</v>
      </c>
      <c r="C7" s="164" t="s">
        <v>202</v>
      </c>
      <c r="D7" s="37" t="s">
        <v>246</v>
      </c>
      <c r="E7" s="37" t="s">
        <v>284</v>
      </c>
      <c r="F7" s="128" t="s">
        <v>285</v>
      </c>
      <c r="G7" s="128" t="s">
        <v>286</v>
      </c>
      <c r="H7" s="128" t="s">
        <v>287</v>
      </c>
      <c r="I7" s="163"/>
      <c r="J7" s="259"/>
      <c r="K7" s="163" t="s">
        <v>288</v>
      </c>
      <c r="L7" s="29"/>
      <c r="M7" s="29" t="s">
        <v>144</v>
      </c>
      <c r="N7" s="150" t="s">
        <v>206</v>
      </c>
      <c r="O7" s="150" t="s">
        <v>265</v>
      </c>
      <c r="P7" s="117"/>
      <c r="Q7" s="29" t="s">
        <v>277</v>
      </c>
      <c r="R7" s="29" t="s">
        <v>289</v>
      </c>
      <c r="S7" s="37" t="s">
        <v>290</v>
      </c>
      <c r="T7" s="128" t="s">
        <v>291</v>
      </c>
      <c r="U7" s="160" t="s">
        <v>292</v>
      </c>
      <c r="V7" s="37" t="s">
        <v>293</v>
      </c>
      <c r="AA7" s="156">
        <f>IF(OR(J7="Fail",ISBLANK(J7)),INDEX('Issue Code Table'!C:C,MATCH(N:N,'Issue Code Table'!A:A,0)),IF(M7="Critical",6,IF(M7="Significant",5,IF(M7="Moderate",3,2))))</f>
        <v>5</v>
      </c>
    </row>
    <row r="8" spans="1:27" ht="128.65" customHeight="1" x14ac:dyDescent="0.35">
      <c r="A8" s="37" t="s">
        <v>294</v>
      </c>
      <c r="B8" s="163" t="s">
        <v>201</v>
      </c>
      <c r="C8" s="164" t="s">
        <v>202</v>
      </c>
      <c r="D8" s="37" t="s">
        <v>246</v>
      </c>
      <c r="E8" s="37" t="s">
        <v>295</v>
      </c>
      <c r="F8" s="128" t="s">
        <v>296</v>
      </c>
      <c r="G8" s="128" t="s">
        <v>297</v>
      </c>
      <c r="H8" s="37" t="s">
        <v>298</v>
      </c>
      <c r="I8" s="29"/>
      <c r="J8" s="259"/>
      <c r="K8" s="160" t="s">
        <v>299</v>
      </c>
      <c r="L8" s="29"/>
      <c r="M8" s="155" t="s">
        <v>144</v>
      </c>
      <c r="N8" s="150" t="s">
        <v>206</v>
      </c>
      <c r="O8" s="150" t="s">
        <v>265</v>
      </c>
      <c r="P8" s="117"/>
      <c r="Q8" s="29" t="s">
        <v>277</v>
      </c>
      <c r="R8" s="29" t="s">
        <v>300</v>
      </c>
      <c r="S8" s="37" t="s">
        <v>301</v>
      </c>
      <c r="T8" s="128" t="s">
        <v>302</v>
      </c>
      <c r="U8" s="160" t="s">
        <v>303</v>
      </c>
      <c r="V8" s="37" t="s">
        <v>304</v>
      </c>
      <c r="AA8" s="156">
        <f>IF(OR(J8="Fail",ISBLANK(J8)),INDEX('Issue Code Table'!C:C,MATCH(N:N,'Issue Code Table'!A:A,0)),IF(M8="Critical",6,IF(M8="Significant",5,IF(M8="Moderate",3,2))))</f>
        <v>5</v>
      </c>
    </row>
    <row r="9" spans="1:27" ht="128.65" customHeight="1" x14ac:dyDescent="0.35">
      <c r="A9" s="37" t="s">
        <v>305</v>
      </c>
      <c r="B9" s="163" t="s">
        <v>201</v>
      </c>
      <c r="C9" s="164" t="s">
        <v>202</v>
      </c>
      <c r="D9" s="37" t="s">
        <v>246</v>
      </c>
      <c r="E9" s="29" t="s">
        <v>265</v>
      </c>
      <c r="F9" s="128" t="s">
        <v>306</v>
      </c>
      <c r="G9" s="128" t="s">
        <v>307</v>
      </c>
      <c r="H9" s="128" t="s">
        <v>308</v>
      </c>
      <c r="I9" s="163"/>
      <c r="J9" s="259"/>
      <c r="K9" s="163" t="s">
        <v>309</v>
      </c>
      <c r="L9" s="29"/>
      <c r="M9" s="29" t="s">
        <v>144</v>
      </c>
      <c r="N9" s="150" t="s">
        <v>206</v>
      </c>
      <c r="O9" s="150" t="s">
        <v>265</v>
      </c>
      <c r="P9" s="117"/>
      <c r="Q9" s="29" t="s">
        <v>277</v>
      </c>
      <c r="R9" s="29" t="s">
        <v>310</v>
      </c>
      <c r="S9" s="37" t="s">
        <v>311</v>
      </c>
      <c r="T9" s="128" t="s">
        <v>312</v>
      </c>
      <c r="U9" s="160" t="s">
        <v>313</v>
      </c>
      <c r="V9" s="37" t="s">
        <v>314</v>
      </c>
      <c r="AA9" s="156">
        <f>IF(OR(J9="Fail",ISBLANK(J9)),INDEX('Issue Code Table'!C:C,MATCH(N:N,'Issue Code Table'!A:A,0)),IF(M9="Critical",6,IF(M9="Significant",5,IF(M9="Moderate",3,2))))</f>
        <v>5</v>
      </c>
    </row>
    <row r="10" spans="1:27" ht="128.65" customHeight="1" x14ac:dyDescent="0.35">
      <c r="A10" s="37" t="s">
        <v>315</v>
      </c>
      <c r="B10" s="37" t="s">
        <v>316</v>
      </c>
      <c r="C10" s="162" t="s">
        <v>317</v>
      </c>
      <c r="D10" s="37" t="s">
        <v>246</v>
      </c>
      <c r="E10" s="37" t="s">
        <v>318</v>
      </c>
      <c r="F10" s="128" t="s">
        <v>285</v>
      </c>
      <c r="G10" s="128" t="s">
        <v>319</v>
      </c>
      <c r="H10" s="160" t="s">
        <v>320</v>
      </c>
      <c r="I10" s="160"/>
      <c r="J10" s="259"/>
      <c r="K10" s="160" t="s">
        <v>321</v>
      </c>
      <c r="L10" s="29"/>
      <c r="M10" s="29" t="s">
        <v>144</v>
      </c>
      <c r="N10" s="150" t="s">
        <v>206</v>
      </c>
      <c r="O10" s="150" t="s">
        <v>265</v>
      </c>
      <c r="P10" s="117"/>
      <c r="Q10" s="29" t="s">
        <v>322</v>
      </c>
      <c r="R10" s="29" t="s">
        <v>323</v>
      </c>
      <c r="S10" s="37" t="s">
        <v>324</v>
      </c>
      <c r="T10" s="128" t="s">
        <v>325</v>
      </c>
      <c r="U10" s="160" t="s">
        <v>326</v>
      </c>
      <c r="V10" s="37" t="s">
        <v>327</v>
      </c>
      <c r="AA10" s="156">
        <f>IF(OR(J10="Fail",ISBLANK(J10)),INDEX('Issue Code Table'!C:C,MATCH(N:N,'Issue Code Table'!A:A,0)),IF(M10="Critical",6,IF(M10="Significant",5,IF(M10="Moderate",3,2))))</f>
        <v>5</v>
      </c>
    </row>
    <row r="11" spans="1:27" ht="128.65" customHeight="1" x14ac:dyDescent="0.35">
      <c r="A11" s="37" t="s">
        <v>328</v>
      </c>
      <c r="B11" s="37" t="s">
        <v>316</v>
      </c>
      <c r="C11" s="162" t="s">
        <v>317</v>
      </c>
      <c r="D11" s="37" t="s">
        <v>246</v>
      </c>
      <c r="E11" s="37" t="s">
        <v>329</v>
      </c>
      <c r="F11" s="128" t="s">
        <v>306</v>
      </c>
      <c r="G11" s="128" t="s">
        <v>330</v>
      </c>
      <c r="H11" s="160" t="s">
        <v>331</v>
      </c>
      <c r="I11" s="160"/>
      <c r="J11" s="259"/>
      <c r="K11" s="160" t="s">
        <v>332</v>
      </c>
      <c r="M11" s="29" t="s">
        <v>144</v>
      </c>
      <c r="N11" s="150" t="s">
        <v>206</v>
      </c>
      <c r="O11" s="150" t="s">
        <v>265</v>
      </c>
      <c r="P11" s="117"/>
      <c r="Q11" s="29" t="s">
        <v>322</v>
      </c>
      <c r="R11" s="29" t="s">
        <v>333</v>
      </c>
      <c r="S11" s="37" t="s">
        <v>334</v>
      </c>
      <c r="T11" s="128" t="s">
        <v>335</v>
      </c>
      <c r="U11" s="160" t="s">
        <v>336</v>
      </c>
      <c r="V11" s="37" t="s">
        <v>337</v>
      </c>
      <c r="AA11" s="156">
        <f>IF(OR(J11="Fail",ISBLANK(J11)),INDEX('Issue Code Table'!C:C,MATCH(N:N,'Issue Code Table'!A:A,0)),IF(M11="Critical",6,IF(M11="Significant",5,IF(M11="Moderate",3,2))))</f>
        <v>5</v>
      </c>
    </row>
    <row r="12" spans="1:27" ht="128.65" customHeight="1" x14ac:dyDescent="0.35">
      <c r="A12" s="37" t="s">
        <v>338</v>
      </c>
      <c r="B12" s="37" t="s">
        <v>316</v>
      </c>
      <c r="C12" s="162" t="s">
        <v>317</v>
      </c>
      <c r="D12" s="37" t="s">
        <v>246</v>
      </c>
      <c r="E12" s="37" t="s">
        <v>339</v>
      </c>
      <c r="F12" s="128" t="s">
        <v>296</v>
      </c>
      <c r="G12" s="128" t="s">
        <v>340</v>
      </c>
      <c r="H12" s="160" t="s">
        <v>341</v>
      </c>
      <c r="I12" s="160"/>
      <c r="J12" s="259"/>
      <c r="K12" s="160" t="s">
        <v>342</v>
      </c>
      <c r="L12" s="29"/>
      <c r="M12" s="29" t="s">
        <v>144</v>
      </c>
      <c r="N12" s="150" t="s">
        <v>206</v>
      </c>
      <c r="O12" s="150" t="s">
        <v>265</v>
      </c>
      <c r="P12" s="117"/>
      <c r="Q12" s="29" t="s">
        <v>343</v>
      </c>
      <c r="R12" s="29" t="s">
        <v>344</v>
      </c>
      <c r="S12" s="37" t="s">
        <v>345</v>
      </c>
      <c r="T12" s="128" t="s">
        <v>346</v>
      </c>
      <c r="U12" s="160" t="s">
        <v>347</v>
      </c>
      <c r="V12" s="37" t="s">
        <v>348</v>
      </c>
      <c r="AA12" s="156">
        <f>IF(OR(J12="Fail",ISBLANK(J12)),INDEX('Issue Code Table'!C:C,MATCH(N:N,'Issue Code Table'!A:A,0)),IF(M12="Critical",6,IF(M12="Significant",5,IF(M12="Moderate",3,2))))</f>
        <v>5</v>
      </c>
    </row>
    <row r="13" spans="1:27" ht="128.65" customHeight="1" x14ac:dyDescent="0.35">
      <c r="A13" s="37" t="s">
        <v>349</v>
      </c>
      <c r="B13" s="37" t="s">
        <v>316</v>
      </c>
      <c r="C13" s="162" t="s">
        <v>317</v>
      </c>
      <c r="D13" s="37" t="s">
        <v>246</v>
      </c>
      <c r="E13" s="37" t="s">
        <v>350</v>
      </c>
      <c r="F13" s="128" t="s">
        <v>306</v>
      </c>
      <c r="G13" s="128" t="s">
        <v>351</v>
      </c>
      <c r="H13" s="37" t="s">
        <v>352</v>
      </c>
      <c r="I13" s="29"/>
      <c r="J13" s="259"/>
      <c r="K13" s="160" t="s">
        <v>353</v>
      </c>
      <c r="L13" s="29"/>
      <c r="M13" s="29" t="s">
        <v>144</v>
      </c>
      <c r="N13" s="150" t="s">
        <v>206</v>
      </c>
      <c r="O13" s="150" t="s">
        <v>265</v>
      </c>
      <c r="P13" s="117"/>
      <c r="Q13" s="29" t="s">
        <v>343</v>
      </c>
      <c r="R13" s="29" t="s">
        <v>354</v>
      </c>
      <c r="S13" s="37" t="s">
        <v>355</v>
      </c>
      <c r="T13" s="128" t="s">
        <v>356</v>
      </c>
      <c r="U13" s="160" t="s">
        <v>357</v>
      </c>
      <c r="V13" s="37" t="s">
        <v>358</v>
      </c>
      <c r="AA13" s="156">
        <f>IF(OR(J13="Fail",ISBLANK(J13)),INDEX('Issue Code Table'!C:C,MATCH(N:N,'Issue Code Table'!A:A,0)),IF(M13="Critical",6,IF(M13="Significant",5,IF(M13="Moderate",3,2))))</f>
        <v>5</v>
      </c>
    </row>
    <row r="14" spans="1:27" ht="128.65" customHeight="1" x14ac:dyDescent="0.35">
      <c r="A14" s="37" t="s">
        <v>359</v>
      </c>
      <c r="B14" s="37" t="s">
        <v>316</v>
      </c>
      <c r="C14" s="162" t="s">
        <v>317</v>
      </c>
      <c r="D14" s="37" t="s">
        <v>246</v>
      </c>
      <c r="E14" s="37" t="s">
        <v>360</v>
      </c>
      <c r="F14" s="128" t="s">
        <v>285</v>
      </c>
      <c r="G14" s="128" t="s">
        <v>361</v>
      </c>
      <c r="H14" s="37" t="s">
        <v>362</v>
      </c>
      <c r="I14" s="29"/>
      <c r="J14" s="259"/>
      <c r="K14" s="160" t="s">
        <v>363</v>
      </c>
      <c r="L14" s="29"/>
      <c r="M14" s="29" t="s">
        <v>144</v>
      </c>
      <c r="N14" s="150" t="s">
        <v>206</v>
      </c>
      <c r="O14" s="150" t="s">
        <v>265</v>
      </c>
      <c r="P14" s="117"/>
      <c r="Q14" s="29" t="s">
        <v>343</v>
      </c>
      <c r="R14" s="29" t="s">
        <v>364</v>
      </c>
      <c r="S14" s="37" t="s">
        <v>365</v>
      </c>
      <c r="T14" s="128" t="s">
        <v>366</v>
      </c>
      <c r="U14" s="160" t="s">
        <v>367</v>
      </c>
      <c r="V14" s="37" t="s">
        <v>368</v>
      </c>
      <c r="AA14" s="156">
        <f>IF(OR(J14="Fail",ISBLANK(J14)),INDEX('Issue Code Table'!C:C,MATCH(N:N,'Issue Code Table'!A:A,0)),IF(M14="Critical",6,IF(M14="Significant",5,IF(M14="Moderate",3,2))))</f>
        <v>5</v>
      </c>
    </row>
    <row r="15" spans="1:27" ht="128.65" customHeight="1" x14ac:dyDescent="0.35">
      <c r="A15" s="37" t="s">
        <v>369</v>
      </c>
      <c r="B15" s="37" t="s">
        <v>316</v>
      </c>
      <c r="C15" s="162" t="s">
        <v>317</v>
      </c>
      <c r="D15" s="37" t="s">
        <v>246</v>
      </c>
      <c r="E15" s="37" t="s">
        <v>370</v>
      </c>
      <c r="F15" s="128" t="s">
        <v>285</v>
      </c>
      <c r="G15" s="128" t="s">
        <v>371</v>
      </c>
      <c r="H15" s="37" t="s">
        <v>372</v>
      </c>
      <c r="I15" s="29"/>
      <c r="J15" s="259"/>
      <c r="K15" s="160" t="s">
        <v>373</v>
      </c>
      <c r="L15" s="29"/>
      <c r="M15" s="29" t="s">
        <v>144</v>
      </c>
      <c r="N15" s="150" t="s">
        <v>206</v>
      </c>
      <c r="O15" s="150" t="s">
        <v>265</v>
      </c>
      <c r="P15" s="117"/>
      <c r="Q15" s="29" t="s">
        <v>374</v>
      </c>
      <c r="R15" s="29" t="s">
        <v>375</v>
      </c>
      <c r="S15" s="37" t="s">
        <v>376</v>
      </c>
      <c r="T15" s="128" t="s">
        <v>377</v>
      </c>
      <c r="U15" s="160" t="s">
        <v>378</v>
      </c>
      <c r="V15" s="37" t="s">
        <v>379</v>
      </c>
      <c r="AA15" s="156">
        <f>IF(OR(J15="Fail",ISBLANK(J15)),INDEX('Issue Code Table'!C:C,MATCH(N:N,'Issue Code Table'!A:A,0)),IF(M15="Critical",6,IF(M15="Significant",5,IF(M15="Moderate",3,2))))</f>
        <v>5</v>
      </c>
    </row>
    <row r="16" spans="1:27" ht="128.65" customHeight="1" x14ac:dyDescent="0.35">
      <c r="A16" s="37" t="s">
        <v>380</v>
      </c>
      <c r="B16" s="37" t="s">
        <v>316</v>
      </c>
      <c r="C16" s="162" t="s">
        <v>317</v>
      </c>
      <c r="D16" s="37" t="s">
        <v>246</v>
      </c>
      <c r="E16" s="37" t="s">
        <v>381</v>
      </c>
      <c r="F16" s="128" t="s">
        <v>296</v>
      </c>
      <c r="G16" s="128" t="s">
        <v>382</v>
      </c>
      <c r="H16" s="37" t="s">
        <v>383</v>
      </c>
      <c r="I16" s="29"/>
      <c r="J16" s="259"/>
      <c r="K16" s="160" t="s">
        <v>384</v>
      </c>
      <c r="L16" s="29"/>
      <c r="M16" s="29" t="s">
        <v>144</v>
      </c>
      <c r="N16" s="150" t="s">
        <v>206</v>
      </c>
      <c r="O16" s="150" t="s">
        <v>265</v>
      </c>
      <c r="P16" s="117"/>
      <c r="Q16" s="29" t="s">
        <v>374</v>
      </c>
      <c r="R16" s="29" t="s">
        <v>385</v>
      </c>
      <c r="S16" s="37" t="s">
        <v>386</v>
      </c>
      <c r="T16" s="128" t="s">
        <v>387</v>
      </c>
      <c r="U16" s="160" t="s">
        <v>388</v>
      </c>
      <c r="V16" s="37" t="s">
        <v>389</v>
      </c>
      <c r="AA16" s="156">
        <f>IF(OR(J16="Fail",ISBLANK(J16)),INDEX('Issue Code Table'!C:C,MATCH(N:N,'Issue Code Table'!A:A,0)),IF(M16="Critical",6,IF(M16="Significant",5,IF(M16="Moderate",3,2))))</f>
        <v>5</v>
      </c>
    </row>
    <row r="17" spans="1:27" ht="128.65" customHeight="1" x14ac:dyDescent="0.35">
      <c r="A17" s="37" t="s">
        <v>390</v>
      </c>
      <c r="B17" s="37" t="s">
        <v>316</v>
      </c>
      <c r="C17" s="162" t="s">
        <v>317</v>
      </c>
      <c r="D17" s="37" t="s">
        <v>246</v>
      </c>
      <c r="E17" s="37" t="s">
        <v>391</v>
      </c>
      <c r="F17" s="128" t="s">
        <v>306</v>
      </c>
      <c r="G17" s="128" t="s">
        <v>392</v>
      </c>
      <c r="H17" s="37" t="s">
        <v>393</v>
      </c>
      <c r="I17" s="29"/>
      <c r="J17" s="259"/>
      <c r="K17" s="160" t="s">
        <v>394</v>
      </c>
      <c r="L17" s="29"/>
      <c r="M17" s="29" t="s">
        <v>144</v>
      </c>
      <c r="N17" s="150" t="s">
        <v>206</v>
      </c>
      <c r="O17" s="150" t="s">
        <v>265</v>
      </c>
      <c r="P17" s="117"/>
      <c r="Q17" s="29" t="s">
        <v>374</v>
      </c>
      <c r="R17" s="29" t="s">
        <v>395</v>
      </c>
      <c r="S17" s="37" t="s">
        <v>396</v>
      </c>
      <c r="T17" s="128" t="s">
        <v>397</v>
      </c>
      <c r="U17" s="160" t="s">
        <v>398</v>
      </c>
      <c r="V17" s="37" t="s">
        <v>399</v>
      </c>
      <c r="AA17" s="156">
        <f>IF(OR(J17="Fail",ISBLANK(J17)),INDEX('Issue Code Table'!C:C,MATCH(N:N,'Issue Code Table'!A:A,0)),IF(M17="Critical",6,IF(M17="Significant",5,IF(M17="Moderate",3,2))))</f>
        <v>5</v>
      </c>
    </row>
    <row r="18" spans="1:27" ht="128.65" customHeight="1" x14ac:dyDescent="0.35">
      <c r="A18" s="37" t="s">
        <v>400</v>
      </c>
      <c r="B18" s="37" t="s">
        <v>316</v>
      </c>
      <c r="C18" s="162" t="s">
        <v>317</v>
      </c>
      <c r="D18" s="37" t="s">
        <v>246</v>
      </c>
      <c r="E18" s="37" t="s">
        <v>401</v>
      </c>
      <c r="F18" s="128" t="s">
        <v>296</v>
      </c>
      <c r="G18" s="128" t="s">
        <v>402</v>
      </c>
      <c r="H18" s="37" t="s">
        <v>403</v>
      </c>
      <c r="I18" s="29"/>
      <c r="J18" s="259"/>
      <c r="K18" s="160" t="s">
        <v>404</v>
      </c>
      <c r="L18" s="29"/>
      <c r="M18" s="29" t="s">
        <v>144</v>
      </c>
      <c r="N18" s="150" t="s">
        <v>206</v>
      </c>
      <c r="O18" s="150" t="s">
        <v>265</v>
      </c>
      <c r="P18" s="117"/>
      <c r="Q18" s="29" t="s">
        <v>405</v>
      </c>
      <c r="R18" s="29" t="s">
        <v>406</v>
      </c>
      <c r="S18" s="37" t="s">
        <v>407</v>
      </c>
      <c r="T18" s="128" t="s">
        <v>408</v>
      </c>
      <c r="U18" s="160" t="s">
        <v>409</v>
      </c>
      <c r="V18" s="37" t="s">
        <v>410</v>
      </c>
      <c r="AA18" s="156">
        <f>IF(OR(J18="Fail",ISBLANK(J18)),INDEX('Issue Code Table'!C:C,MATCH(N:N,'Issue Code Table'!A:A,0)),IF(M18="Critical",6,IF(M18="Significant",5,IF(M18="Moderate",3,2))))</f>
        <v>5</v>
      </c>
    </row>
    <row r="19" spans="1:27" ht="128.65" customHeight="1" x14ac:dyDescent="0.35">
      <c r="A19" s="37" t="s">
        <v>411</v>
      </c>
      <c r="B19" s="37" t="s">
        <v>316</v>
      </c>
      <c r="C19" s="162" t="s">
        <v>317</v>
      </c>
      <c r="D19" s="37" t="s">
        <v>246</v>
      </c>
      <c r="E19" s="37" t="s">
        <v>412</v>
      </c>
      <c r="F19" s="128" t="s">
        <v>285</v>
      </c>
      <c r="G19" s="128" t="s">
        <v>413</v>
      </c>
      <c r="H19" s="37" t="s">
        <v>414</v>
      </c>
      <c r="I19" s="29"/>
      <c r="J19" s="259"/>
      <c r="K19" s="160" t="s">
        <v>415</v>
      </c>
      <c r="L19" s="29"/>
      <c r="M19" s="29" t="s">
        <v>144</v>
      </c>
      <c r="N19" s="150" t="s">
        <v>206</v>
      </c>
      <c r="O19" s="150" t="s">
        <v>265</v>
      </c>
      <c r="P19" s="117"/>
      <c r="Q19" s="29" t="s">
        <v>405</v>
      </c>
      <c r="R19" s="29" t="s">
        <v>416</v>
      </c>
      <c r="S19" s="37" t="s">
        <v>417</v>
      </c>
      <c r="T19" s="128" t="s">
        <v>418</v>
      </c>
      <c r="U19" s="160" t="s">
        <v>419</v>
      </c>
      <c r="V19" s="37" t="s">
        <v>420</v>
      </c>
      <c r="AA19" s="156">
        <f>IF(OR(J19="Fail",ISBLANK(J19)),INDEX('Issue Code Table'!C:C,MATCH(N:N,'Issue Code Table'!A:A,0)),IF(M19="Critical",6,IF(M19="Significant",5,IF(M19="Moderate",3,2))))</f>
        <v>5</v>
      </c>
    </row>
    <row r="20" spans="1:27" ht="128.65" customHeight="1" x14ac:dyDescent="0.35">
      <c r="A20" s="37" t="s">
        <v>421</v>
      </c>
      <c r="B20" s="37" t="s">
        <v>316</v>
      </c>
      <c r="C20" s="162" t="s">
        <v>317</v>
      </c>
      <c r="D20" s="37" t="s">
        <v>246</v>
      </c>
      <c r="E20" s="37" t="s">
        <v>422</v>
      </c>
      <c r="F20" s="128" t="s">
        <v>306</v>
      </c>
      <c r="G20" s="128" t="s">
        <v>423</v>
      </c>
      <c r="H20" s="37" t="s">
        <v>424</v>
      </c>
      <c r="I20" s="29"/>
      <c r="J20" s="259"/>
      <c r="K20" s="160" t="s">
        <v>425</v>
      </c>
      <c r="L20" s="29"/>
      <c r="M20" s="29" t="s">
        <v>144</v>
      </c>
      <c r="N20" s="150" t="s">
        <v>206</v>
      </c>
      <c r="O20" s="150" t="s">
        <v>265</v>
      </c>
      <c r="P20" s="117"/>
      <c r="Q20" s="29" t="s">
        <v>405</v>
      </c>
      <c r="R20" s="29" t="s">
        <v>426</v>
      </c>
      <c r="S20" s="37" t="s">
        <v>427</v>
      </c>
      <c r="T20" s="128" t="s">
        <v>428</v>
      </c>
      <c r="U20" s="160" t="s">
        <v>429</v>
      </c>
      <c r="V20" s="37" t="s">
        <v>430</v>
      </c>
      <c r="AA20" s="156">
        <f>IF(OR(J20="Fail",ISBLANK(J20)),INDEX('Issue Code Table'!C:C,MATCH(N:N,'Issue Code Table'!A:A,0)),IF(M20="Critical",6,IF(M20="Significant",5,IF(M20="Moderate",3,2))))</f>
        <v>5</v>
      </c>
    </row>
    <row r="21" spans="1:27" ht="128.65" customHeight="1" x14ac:dyDescent="0.35">
      <c r="A21" s="37" t="s">
        <v>431</v>
      </c>
      <c r="B21" s="37" t="s">
        <v>316</v>
      </c>
      <c r="C21" s="162" t="s">
        <v>317</v>
      </c>
      <c r="D21" s="37" t="s">
        <v>246</v>
      </c>
      <c r="E21" s="37" t="s">
        <v>432</v>
      </c>
      <c r="F21" s="128" t="s">
        <v>285</v>
      </c>
      <c r="G21" s="128" t="s">
        <v>433</v>
      </c>
      <c r="H21" s="37" t="s">
        <v>434</v>
      </c>
      <c r="I21" s="29"/>
      <c r="J21" s="259"/>
      <c r="K21" s="160" t="s">
        <v>435</v>
      </c>
      <c r="L21" s="29"/>
      <c r="M21" s="29" t="s">
        <v>144</v>
      </c>
      <c r="N21" s="150" t="s">
        <v>206</v>
      </c>
      <c r="O21" s="150" t="s">
        <v>265</v>
      </c>
      <c r="P21" s="117"/>
      <c r="Q21" s="29" t="s">
        <v>436</v>
      </c>
      <c r="R21" s="29" t="s">
        <v>437</v>
      </c>
      <c r="S21" s="37" t="s">
        <v>438</v>
      </c>
      <c r="T21" s="128" t="s">
        <v>439</v>
      </c>
      <c r="U21" s="37" t="s">
        <v>440</v>
      </c>
      <c r="V21" s="37" t="s">
        <v>441</v>
      </c>
      <c r="AA21" s="156">
        <f>IF(OR(J21="Fail",ISBLANK(J21)),INDEX('Issue Code Table'!C:C,MATCH(N:N,'Issue Code Table'!A:A,0)),IF(M21="Critical",6,IF(M21="Significant",5,IF(M21="Moderate",3,2))))</f>
        <v>5</v>
      </c>
    </row>
    <row r="22" spans="1:27" ht="128.65" customHeight="1" x14ac:dyDescent="0.35">
      <c r="A22" s="37" t="s">
        <v>442</v>
      </c>
      <c r="B22" s="37" t="s">
        <v>316</v>
      </c>
      <c r="C22" s="162" t="s">
        <v>317</v>
      </c>
      <c r="D22" s="37" t="s">
        <v>246</v>
      </c>
      <c r="E22" s="37" t="s">
        <v>443</v>
      </c>
      <c r="F22" s="128" t="s">
        <v>306</v>
      </c>
      <c r="G22" s="128" t="s">
        <v>444</v>
      </c>
      <c r="H22" s="37" t="s">
        <v>445</v>
      </c>
      <c r="I22" s="29"/>
      <c r="J22" s="259"/>
      <c r="K22" s="160" t="s">
        <v>446</v>
      </c>
      <c r="L22" s="29"/>
      <c r="M22" s="29" t="s">
        <v>144</v>
      </c>
      <c r="N22" s="150" t="s">
        <v>206</v>
      </c>
      <c r="O22" s="150" t="s">
        <v>265</v>
      </c>
      <c r="P22" s="117"/>
      <c r="Q22" s="29" t="s">
        <v>436</v>
      </c>
      <c r="R22" s="29" t="s">
        <v>447</v>
      </c>
      <c r="S22" s="37" t="s">
        <v>448</v>
      </c>
      <c r="T22" s="128" t="s">
        <v>449</v>
      </c>
      <c r="U22" s="37" t="s">
        <v>450</v>
      </c>
      <c r="V22" s="37" t="s">
        <v>451</v>
      </c>
      <c r="AA22" s="156">
        <f>IF(OR(J22="Fail",ISBLANK(J22)),INDEX('Issue Code Table'!C:C,MATCH(N:N,'Issue Code Table'!A:A,0)),IF(M22="Critical",6,IF(M22="Significant",5,IF(M22="Moderate",3,2))))</f>
        <v>5</v>
      </c>
    </row>
    <row r="23" spans="1:27" ht="128.65" customHeight="1" x14ac:dyDescent="0.35">
      <c r="A23" s="37" t="s">
        <v>452</v>
      </c>
      <c r="B23" s="37" t="s">
        <v>316</v>
      </c>
      <c r="C23" s="162" t="s">
        <v>317</v>
      </c>
      <c r="D23" s="37" t="s">
        <v>246</v>
      </c>
      <c r="E23" s="37" t="s">
        <v>453</v>
      </c>
      <c r="F23" s="128" t="s">
        <v>454</v>
      </c>
      <c r="G23" s="128" t="s">
        <v>455</v>
      </c>
      <c r="H23" s="37" t="s">
        <v>456</v>
      </c>
      <c r="I23" s="29"/>
      <c r="J23" s="259"/>
      <c r="K23" s="160" t="s">
        <v>457</v>
      </c>
      <c r="L23" s="29"/>
      <c r="M23" s="29" t="s">
        <v>144</v>
      </c>
      <c r="N23" s="150" t="s">
        <v>206</v>
      </c>
      <c r="O23" s="150" t="s">
        <v>265</v>
      </c>
      <c r="P23" s="117"/>
      <c r="Q23" s="29" t="s">
        <v>458</v>
      </c>
      <c r="R23" s="29" t="s">
        <v>459</v>
      </c>
      <c r="S23" s="37" t="s">
        <v>460</v>
      </c>
      <c r="T23" s="128" t="s">
        <v>461</v>
      </c>
      <c r="U23" s="37" t="s">
        <v>462</v>
      </c>
      <c r="V23" s="37" t="s">
        <v>463</v>
      </c>
      <c r="AA23" s="156">
        <f>IF(OR(J23="Fail",ISBLANK(J23)),INDEX('Issue Code Table'!C:C,MATCH(N:N,'Issue Code Table'!A:A,0)),IF(M23="Critical",6,IF(M23="Significant",5,IF(M23="Moderate",3,2))))</f>
        <v>5</v>
      </c>
    </row>
    <row r="24" spans="1:27" ht="128.65" customHeight="1" x14ac:dyDescent="0.35">
      <c r="A24" s="37" t="s">
        <v>464</v>
      </c>
      <c r="B24" s="37" t="s">
        <v>316</v>
      </c>
      <c r="C24" s="162" t="s">
        <v>317</v>
      </c>
      <c r="D24" s="37" t="s">
        <v>246</v>
      </c>
      <c r="E24" s="37" t="s">
        <v>465</v>
      </c>
      <c r="F24" s="128" t="s">
        <v>285</v>
      </c>
      <c r="G24" s="128" t="s">
        <v>466</v>
      </c>
      <c r="H24" s="37" t="s">
        <v>467</v>
      </c>
      <c r="I24" s="29"/>
      <c r="J24" s="259"/>
      <c r="K24" s="160" t="s">
        <v>468</v>
      </c>
      <c r="L24" s="29"/>
      <c r="M24" s="29" t="s">
        <v>144</v>
      </c>
      <c r="N24" s="150" t="s">
        <v>206</v>
      </c>
      <c r="O24" s="150" t="s">
        <v>265</v>
      </c>
      <c r="P24" s="117"/>
      <c r="Q24" s="29" t="s">
        <v>458</v>
      </c>
      <c r="R24" s="29" t="s">
        <v>469</v>
      </c>
      <c r="S24" s="37" t="s">
        <v>470</v>
      </c>
      <c r="T24" s="128" t="s">
        <v>471</v>
      </c>
      <c r="U24" s="37" t="s">
        <v>472</v>
      </c>
      <c r="V24" s="37" t="s">
        <v>473</v>
      </c>
      <c r="AA24" s="156">
        <f>IF(OR(J24="Fail",ISBLANK(J24)),INDEX('Issue Code Table'!C:C,MATCH(N:N,'Issue Code Table'!A:A,0)),IF(M24="Critical",6,IF(M24="Significant",5,IF(M24="Moderate",3,2))))</f>
        <v>5</v>
      </c>
    </row>
    <row r="25" spans="1:27" ht="128.65" customHeight="1" x14ac:dyDescent="0.35">
      <c r="A25" s="37" t="s">
        <v>474</v>
      </c>
      <c r="B25" s="37" t="s">
        <v>316</v>
      </c>
      <c r="C25" s="162" t="s">
        <v>317</v>
      </c>
      <c r="D25" s="37" t="s">
        <v>246</v>
      </c>
      <c r="E25" s="37" t="s">
        <v>475</v>
      </c>
      <c r="F25" s="128" t="s">
        <v>296</v>
      </c>
      <c r="G25" s="128" t="s">
        <v>476</v>
      </c>
      <c r="H25" s="37" t="s">
        <v>477</v>
      </c>
      <c r="I25" s="29"/>
      <c r="J25" s="259"/>
      <c r="K25" s="160" t="s">
        <v>478</v>
      </c>
      <c r="L25" s="29"/>
      <c r="M25" s="29" t="s">
        <v>144</v>
      </c>
      <c r="N25" s="150" t="s">
        <v>206</v>
      </c>
      <c r="O25" s="150" t="s">
        <v>265</v>
      </c>
      <c r="P25" s="117"/>
      <c r="Q25" s="29" t="s">
        <v>458</v>
      </c>
      <c r="R25" s="29" t="s">
        <v>479</v>
      </c>
      <c r="S25" s="37" t="s">
        <v>480</v>
      </c>
      <c r="T25" s="128" t="s">
        <v>481</v>
      </c>
      <c r="U25" s="37" t="s">
        <v>482</v>
      </c>
      <c r="V25" s="37" t="s">
        <v>483</v>
      </c>
      <c r="AA25" s="156">
        <f>IF(OR(J25="Fail",ISBLANK(J25)),INDEX('Issue Code Table'!C:C,MATCH(N:N,'Issue Code Table'!A:A,0)),IF(M25="Critical",6,IF(M25="Significant",5,IF(M25="Moderate",3,2))))</f>
        <v>5</v>
      </c>
    </row>
    <row r="26" spans="1:27" ht="128.65" customHeight="1" x14ac:dyDescent="0.35">
      <c r="A26" s="37" t="s">
        <v>484</v>
      </c>
      <c r="B26" s="37" t="s">
        <v>316</v>
      </c>
      <c r="C26" s="162" t="s">
        <v>317</v>
      </c>
      <c r="D26" s="37" t="s">
        <v>246</v>
      </c>
      <c r="E26" s="37" t="s">
        <v>485</v>
      </c>
      <c r="F26" s="128" t="s">
        <v>306</v>
      </c>
      <c r="G26" s="128" t="s">
        <v>486</v>
      </c>
      <c r="H26" s="37" t="s">
        <v>487</v>
      </c>
      <c r="I26" s="29"/>
      <c r="J26" s="259"/>
      <c r="K26" s="160" t="s">
        <v>488</v>
      </c>
      <c r="L26" s="29"/>
      <c r="M26" s="29" t="s">
        <v>144</v>
      </c>
      <c r="N26" s="150" t="s">
        <v>206</v>
      </c>
      <c r="O26" s="150" t="s">
        <v>265</v>
      </c>
      <c r="P26" s="117"/>
      <c r="Q26" s="29" t="s">
        <v>458</v>
      </c>
      <c r="R26" s="29" t="s">
        <v>489</v>
      </c>
      <c r="S26" s="37" t="s">
        <v>490</v>
      </c>
      <c r="T26" s="128" t="s">
        <v>491</v>
      </c>
      <c r="U26" s="37" t="s">
        <v>492</v>
      </c>
      <c r="V26" s="37" t="s">
        <v>493</v>
      </c>
      <c r="AA26" s="156">
        <f>IF(OR(J26="Fail",ISBLANK(J26)),INDEX('Issue Code Table'!C:C,MATCH(N:N,'Issue Code Table'!A:A,0)),IF(M26="Critical",6,IF(M26="Significant",5,IF(M26="Moderate",3,2))))</f>
        <v>5</v>
      </c>
    </row>
    <row r="27" spans="1:27" ht="128.65" customHeight="1" x14ac:dyDescent="0.35">
      <c r="A27" s="37" t="s">
        <v>494</v>
      </c>
      <c r="B27" s="37" t="s">
        <v>495</v>
      </c>
      <c r="C27" s="162" t="s">
        <v>496</v>
      </c>
      <c r="D27" s="37" t="s">
        <v>230</v>
      </c>
      <c r="E27" s="37" t="s">
        <v>497</v>
      </c>
      <c r="F27" s="128" t="s">
        <v>498</v>
      </c>
      <c r="G27" s="128" t="s">
        <v>499</v>
      </c>
      <c r="H27" s="37" t="s">
        <v>500</v>
      </c>
      <c r="I27" s="29"/>
      <c r="J27" s="259"/>
      <c r="K27" s="160" t="s">
        <v>501</v>
      </c>
      <c r="L27" s="29"/>
      <c r="M27" s="155" t="s">
        <v>144</v>
      </c>
      <c r="N27" s="150" t="s">
        <v>502</v>
      </c>
      <c r="O27" s="150" t="s">
        <v>503</v>
      </c>
      <c r="P27" s="117"/>
      <c r="Q27" s="29" t="s">
        <v>504</v>
      </c>
      <c r="R27" s="29" t="s">
        <v>505</v>
      </c>
      <c r="S27" s="37" t="s">
        <v>506</v>
      </c>
      <c r="T27" s="128" t="s">
        <v>507</v>
      </c>
      <c r="U27" s="37" t="s">
        <v>508</v>
      </c>
      <c r="V27" s="37" t="s">
        <v>509</v>
      </c>
      <c r="AA27" s="156">
        <f>IF(OR(J27="Fail",ISBLANK(J27)),INDEX('Issue Code Table'!C:C,MATCH(N:N,'Issue Code Table'!A:A,0)),IF(M27="Critical",6,IF(M27="Significant",5,IF(M27="Moderate",3,2))))</f>
        <v>4</v>
      </c>
    </row>
    <row r="28" spans="1:27" ht="128.65" customHeight="1" x14ac:dyDescent="0.35">
      <c r="A28" s="37" t="s">
        <v>510</v>
      </c>
      <c r="B28" s="37" t="s">
        <v>511</v>
      </c>
      <c r="C28" s="162" t="s">
        <v>512</v>
      </c>
      <c r="D28" s="37" t="s">
        <v>246</v>
      </c>
      <c r="E28" s="37" t="s">
        <v>513</v>
      </c>
      <c r="F28" s="128" t="s">
        <v>514</v>
      </c>
      <c r="G28" s="128" t="s">
        <v>515</v>
      </c>
      <c r="H28" s="128" t="s">
        <v>516</v>
      </c>
      <c r="I28" s="163"/>
      <c r="J28" s="259"/>
      <c r="K28" s="163" t="s">
        <v>517</v>
      </c>
      <c r="L28" s="29"/>
      <c r="M28" s="29" t="s">
        <v>144</v>
      </c>
      <c r="N28" s="150" t="s">
        <v>502</v>
      </c>
      <c r="O28" s="121" t="s">
        <v>503</v>
      </c>
      <c r="P28" s="117"/>
      <c r="Q28" s="29" t="s">
        <v>504</v>
      </c>
      <c r="R28" s="29" t="s">
        <v>518</v>
      </c>
      <c r="S28" s="37" t="s">
        <v>519</v>
      </c>
      <c r="T28" s="128" t="s">
        <v>520</v>
      </c>
      <c r="U28" s="37" t="s">
        <v>521</v>
      </c>
      <c r="V28" s="37" t="s">
        <v>522</v>
      </c>
      <c r="AA28" s="156">
        <f>IF(OR(J28="Fail",ISBLANK(J28)),INDEX('Issue Code Table'!C:C,MATCH(N:N,'Issue Code Table'!A:A,0)),IF(M28="Critical",6,IF(M28="Significant",5,IF(M28="Moderate",3,2))))</f>
        <v>4</v>
      </c>
    </row>
    <row r="29" spans="1:27" ht="128.65" customHeight="1" x14ac:dyDescent="0.35">
      <c r="A29" s="37" t="s">
        <v>523</v>
      </c>
      <c r="B29" s="37" t="s">
        <v>511</v>
      </c>
      <c r="C29" s="162" t="s">
        <v>512</v>
      </c>
      <c r="D29" s="37" t="s">
        <v>230</v>
      </c>
      <c r="E29" s="128" t="s">
        <v>524</v>
      </c>
      <c r="F29" s="128" t="s">
        <v>525</v>
      </c>
      <c r="G29" s="128" t="s">
        <v>526</v>
      </c>
      <c r="H29" s="128" t="s">
        <v>527</v>
      </c>
      <c r="I29" s="163"/>
      <c r="J29" s="259"/>
      <c r="K29" s="163" t="s">
        <v>528</v>
      </c>
      <c r="L29" s="29"/>
      <c r="M29" s="29" t="s">
        <v>144</v>
      </c>
      <c r="N29" s="150" t="s">
        <v>529</v>
      </c>
      <c r="O29" s="121" t="s">
        <v>530</v>
      </c>
      <c r="P29" s="117"/>
      <c r="Q29" s="29" t="s">
        <v>504</v>
      </c>
      <c r="R29" s="29" t="s">
        <v>531</v>
      </c>
      <c r="S29" s="37" t="s">
        <v>532</v>
      </c>
      <c r="T29" s="128" t="s">
        <v>533</v>
      </c>
      <c r="U29" s="37" t="s">
        <v>534</v>
      </c>
      <c r="V29" s="37" t="s">
        <v>535</v>
      </c>
      <c r="AA29" s="156">
        <f>IF(OR(J29="Fail",ISBLANK(J29)),INDEX('Issue Code Table'!C:C,MATCH(N:N,'Issue Code Table'!A:A,0)),IF(M29="Critical",6,IF(M29="Significant",5,IF(M29="Moderate",3,2))))</f>
        <v>5</v>
      </c>
    </row>
    <row r="30" spans="1:27" ht="128.65" customHeight="1" x14ac:dyDescent="0.35">
      <c r="A30" s="37" t="s">
        <v>536</v>
      </c>
      <c r="B30" s="163" t="s">
        <v>201</v>
      </c>
      <c r="C30" s="164" t="s">
        <v>202</v>
      </c>
      <c r="D30" s="37" t="s">
        <v>246</v>
      </c>
      <c r="E30" s="128" t="s">
        <v>537</v>
      </c>
      <c r="F30" s="128" t="s">
        <v>538</v>
      </c>
      <c r="G30" s="128" t="s">
        <v>539</v>
      </c>
      <c r="H30" s="128" t="s">
        <v>540</v>
      </c>
      <c r="I30" s="163"/>
      <c r="J30" s="259"/>
      <c r="K30" s="163" t="s">
        <v>541</v>
      </c>
      <c r="L30" s="29"/>
      <c r="M30" s="29" t="s">
        <v>144</v>
      </c>
      <c r="N30" s="150" t="s">
        <v>542</v>
      </c>
      <c r="O30" s="121" t="s">
        <v>543</v>
      </c>
      <c r="P30" s="117"/>
      <c r="Q30" s="29" t="s">
        <v>544</v>
      </c>
      <c r="R30" s="29" t="s">
        <v>545</v>
      </c>
      <c r="S30" s="37" t="s">
        <v>546</v>
      </c>
      <c r="T30" s="128" t="s">
        <v>547</v>
      </c>
      <c r="U30" s="37" t="s">
        <v>548</v>
      </c>
      <c r="V30" s="37" t="s">
        <v>549</v>
      </c>
      <c r="AA30" s="156">
        <f>IF(OR(J30="Fail",ISBLANK(J30)),INDEX('Issue Code Table'!C:C,MATCH(N:N,'Issue Code Table'!A:A,0)),IF(M30="Critical",6,IF(M30="Significant",5,IF(M30="Moderate",3,2))))</f>
        <v>5</v>
      </c>
    </row>
    <row r="31" spans="1:27" ht="128.65" customHeight="1" x14ac:dyDescent="0.35">
      <c r="A31" s="37" t="s">
        <v>550</v>
      </c>
      <c r="B31" s="37" t="s">
        <v>511</v>
      </c>
      <c r="C31" s="162" t="s">
        <v>512</v>
      </c>
      <c r="D31" s="37" t="s">
        <v>246</v>
      </c>
      <c r="E31" s="128" t="s">
        <v>551</v>
      </c>
      <c r="F31" s="128" t="s">
        <v>552</v>
      </c>
      <c r="G31" s="128" t="s">
        <v>553</v>
      </c>
      <c r="H31" s="128" t="s">
        <v>554</v>
      </c>
      <c r="I31" s="163"/>
      <c r="J31" s="259"/>
      <c r="K31" s="163" t="s">
        <v>555</v>
      </c>
      <c r="L31" s="29"/>
      <c r="M31" s="29" t="s">
        <v>144</v>
      </c>
      <c r="N31" s="150" t="s">
        <v>542</v>
      </c>
      <c r="O31" s="121" t="s">
        <v>543</v>
      </c>
      <c r="P31" s="117"/>
      <c r="Q31" s="29" t="s">
        <v>544</v>
      </c>
      <c r="R31" s="29" t="s">
        <v>556</v>
      </c>
      <c r="S31" s="37" t="s">
        <v>557</v>
      </c>
      <c r="T31" s="128" t="s">
        <v>558</v>
      </c>
      <c r="U31" s="37" t="s">
        <v>559</v>
      </c>
      <c r="V31" s="37" t="s">
        <v>560</v>
      </c>
      <c r="AA31" s="156">
        <f>IF(OR(J31="Fail",ISBLANK(J31)),INDEX('Issue Code Table'!C:C,MATCH(N:N,'Issue Code Table'!A:A,0)),IF(M31="Critical",6,IF(M31="Significant",5,IF(M31="Moderate",3,2))))</f>
        <v>5</v>
      </c>
    </row>
    <row r="32" spans="1:27" ht="128.65" customHeight="1" x14ac:dyDescent="0.35">
      <c r="A32" s="37" t="s">
        <v>561</v>
      </c>
      <c r="B32" s="163" t="s">
        <v>193</v>
      </c>
      <c r="C32" s="164" t="s">
        <v>562</v>
      </c>
      <c r="D32" s="37" t="s">
        <v>246</v>
      </c>
      <c r="E32" s="37" t="s">
        <v>563</v>
      </c>
      <c r="F32" s="128" t="s">
        <v>564</v>
      </c>
      <c r="G32" s="128" t="s">
        <v>565</v>
      </c>
      <c r="H32" s="37" t="s">
        <v>566</v>
      </c>
      <c r="I32" s="29"/>
      <c r="J32" s="259"/>
      <c r="K32" s="160" t="s">
        <v>567</v>
      </c>
      <c r="L32" s="29"/>
      <c r="M32" s="155" t="s">
        <v>144</v>
      </c>
      <c r="N32" s="150" t="s">
        <v>568</v>
      </c>
      <c r="O32" s="150" t="s">
        <v>569</v>
      </c>
      <c r="P32" s="117"/>
      <c r="Q32" s="29" t="s">
        <v>544</v>
      </c>
      <c r="R32" s="29" t="s">
        <v>570</v>
      </c>
      <c r="S32" s="37" t="s">
        <v>571</v>
      </c>
      <c r="T32" s="128" t="s">
        <v>572</v>
      </c>
      <c r="U32" s="37" t="s">
        <v>573</v>
      </c>
      <c r="V32" s="37" t="s">
        <v>574</v>
      </c>
      <c r="AA32" s="156">
        <f>IF(OR(J32="Fail",ISBLANK(J32)),INDEX('Issue Code Table'!C:C,MATCH(N:N,'Issue Code Table'!A:A,0)),IF(M32="Critical",6,IF(M32="Significant",5,IF(M32="Moderate",3,2))))</f>
        <v>6</v>
      </c>
    </row>
    <row r="33" spans="1:27" ht="128.65" customHeight="1" x14ac:dyDescent="0.35">
      <c r="A33" s="37" t="s">
        <v>575</v>
      </c>
      <c r="B33" s="37" t="s">
        <v>316</v>
      </c>
      <c r="C33" s="162" t="s">
        <v>317</v>
      </c>
      <c r="D33" s="37" t="s">
        <v>246</v>
      </c>
      <c r="E33" s="37" t="s">
        <v>576</v>
      </c>
      <c r="F33" s="128" t="s">
        <v>577</v>
      </c>
      <c r="G33" s="128" t="s">
        <v>578</v>
      </c>
      <c r="H33" s="37" t="s">
        <v>579</v>
      </c>
      <c r="I33" s="29"/>
      <c r="J33" s="259"/>
      <c r="K33" s="160" t="s">
        <v>580</v>
      </c>
      <c r="L33" s="29"/>
      <c r="M33" s="155" t="s">
        <v>144</v>
      </c>
      <c r="N33" s="157" t="s">
        <v>206</v>
      </c>
      <c r="O33" s="150" t="s">
        <v>265</v>
      </c>
      <c r="P33" s="117"/>
      <c r="Q33" s="29" t="s">
        <v>581</v>
      </c>
      <c r="R33" s="29" t="s">
        <v>582</v>
      </c>
      <c r="S33" s="37" t="s">
        <v>583</v>
      </c>
      <c r="T33" s="128" t="s">
        <v>584</v>
      </c>
      <c r="U33" s="37" t="s">
        <v>585</v>
      </c>
      <c r="V33" s="37" t="s">
        <v>586</v>
      </c>
      <c r="AA33" s="156">
        <f>IF(OR(J33="Fail",ISBLANK(J33)),INDEX('Issue Code Table'!C:C,MATCH(N:N,'Issue Code Table'!A:A,0)),IF(M33="Critical",6,IF(M33="Significant",5,IF(M33="Moderate",3,2))))</f>
        <v>5</v>
      </c>
    </row>
    <row r="34" spans="1:27" ht="128.65" customHeight="1" x14ac:dyDescent="0.35">
      <c r="A34" s="37" t="s">
        <v>587</v>
      </c>
      <c r="B34" s="37" t="s">
        <v>511</v>
      </c>
      <c r="C34" s="162" t="s">
        <v>512</v>
      </c>
      <c r="D34" s="37" t="s">
        <v>246</v>
      </c>
      <c r="E34" s="37" t="s">
        <v>588</v>
      </c>
      <c r="F34" s="128" t="s">
        <v>589</v>
      </c>
      <c r="G34" s="128" t="s">
        <v>590</v>
      </c>
      <c r="H34" s="128" t="s">
        <v>591</v>
      </c>
      <c r="I34" s="163"/>
      <c r="J34" s="259"/>
      <c r="K34" s="163" t="s">
        <v>592</v>
      </c>
      <c r="L34" s="29"/>
      <c r="M34" s="29" t="s">
        <v>144</v>
      </c>
      <c r="N34" s="150" t="s">
        <v>593</v>
      </c>
      <c r="O34" s="121" t="s">
        <v>594</v>
      </c>
      <c r="P34" s="117"/>
      <c r="Q34" s="29" t="s">
        <v>581</v>
      </c>
      <c r="R34" s="29" t="s">
        <v>595</v>
      </c>
      <c r="S34" s="37" t="s">
        <v>596</v>
      </c>
      <c r="T34" s="128" t="s">
        <v>597</v>
      </c>
      <c r="U34" s="37" t="s">
        <v>598</v>
      </c>
      <c r="V34" s="37" t="s">
        <v>599</v>
      </c>
      <c r="AA34" s="156">
        <f>IF(OR(J34="Fail",ISBLANK(J34)),INDEX('Issue Code Table'!C:C,MATCH(N:N,'Issue Code Table'!A:A,0)),IF(M34="Critical",6,IF(M34="Significant",5,IF(M34="Moderate",3,2))))</f>
        <v>7</v>
      </c>
    </row>
    <row r="35" spans="1:27" ht="128.65" customHeight="1" x14ac:dyDescent="0.35">
      <c r="A35" s="37" t="s">
        <v>600</v>
      </c>
      <c r="B35" s="37" t="s">
        <v>601</v>
      </c>
      <c r="C35" s="162" t="s">
        <v>602</v>
      </c>
      <c r="D35" s="37" t="s">
        <v>246</v>
      </c>
      <c r="E35" s="37" t="s">
        <v>603</v>
      </c>
      <c r="F35" s="128" t="s">
        <v>604</v>
      </c>
      <c r="G35" s="128" t="s">
        <v>605</v>
      </c>
      <c r="H35" s="37" t="s">
        <v>606</v>
      </c>
      <c r="I35" s="29"/>
      <c r="J35" s="259"/>
      <c r="K35" s="160" t="s">
        <v>607</v>
      </c>
      <c r="L35" s="29"/>
      <c r="M35" s="155" t="s">
        <v>144</v>
      </c>
      <c r="N35" s="157" t="s">
        <v>608</v>
      </c>
      <c r="O35" s="150" t="s">
        <v>609</v>
      </c>
      <c r="P35" s="117"/>
      <c r="Q35" s="29" t="s">
        <v>610</v>
      </c>
      <c r="R35" s="29" t="s">
        <v>611</v>
      </c>
      <c r="S35" s="37" t="s">
        <v>612</v>
      </c>
      <c r="T35" s="128" t="s">
        <v>613</v>
      </c>
      <c r="U35" s="37" t="s">
        <v>614</v>
      </c>
      <c r="V35" s="37" t="s">
        <v>615</v>
      </c>
      <c r="AA35" s="156">
        <f>IF(OR(J35="Fail",ISBLANK(J35)),INDEX('Issue Code Table'!C:C,MATCH(N:N,'Issue Code Table'!A:A,0)),IF(M35="Critical",6,IF(M35="Significant",5,IF(M35="Moderate",3,2))))</f>
        <v>5</v>
      </c>
    </row>
    <row r="36" spans="1:27" ht="128.65" customHeight="1" x14ac:dyDescent="0.35">
      <c r="A36" s="37" t="s">
        <v>616</v>
      </c>
      <c r="B36" s="37" t="s">
        <v>601</v>
      </c>
      <c r="C36" s="162" t="s">
        <v>602</v>
      </c>
      <c r="D36" s="37" t="s">
        <v>246</v>
      </c>
      <c r="E36" s="37" t="s">
        <v>617</v>
      </c>
      <c r="F36" s="128" t="s">
        <v>604</v>
      </c>
      <c r="G36" s="128" t="s">
        <v>618</v>
      </c>
      <c r="H36" s="37" t="s">
        <v>619</v>
      </c>
      <c r="I36" s="31"/>
      <c r="J36" s="259"/>
      <c r="K36" s="160" t="s">
        <v>620</v>
      </c>
      <c r="L36" s="29"/>
      <c r="M36" s="155" t="s">
        <v>144</v>
      </c>
      <c r="N36" s="157" t="s">
        <v>608</v>
      </c>
      <c r="O36" s="150" t="s">
        <v>609</v>
      </c>
      <c r="P36" s="117"/>
      <c r="Q36" s="29" t="s">
        <v>610</v>
      </c>
      <c r="R36" s="29" t="s">
        <v>621</v>
      </c>
      <c r="S36" s="37" t="s">
        <v>622</v>
      </c>
      <c r="T36" s="128" t="s">
        <v>623</v>
      </c>
      <c r="U36" s="37" t="s">
        <v>624</v>
      </c>
      <c r="V36" s="37" t="s">
        <v>625</v>
      </c>
      <c r="AA36" s="156">
        <f>IF(OR(J36="Fail",ISBLANK(J36)),INDEX('Issue Code Table'!C:C,MATCH(N:N,'Issue Code Table'!A:A,0)),IF(M36="Critical",6,IF(M36="Significant",5,IF(M36="Moderate",3,2))))</f>
        <v>5</v>
      </c>
    </row>
    <row r="37" spans="1:27" ht="128.65" customHeight="1" x14ac:dyDescent="0.35">
      <c r="A37" s="37" t="s">
        <v>626</v>
      </c>
      <c r="B37" s="37" t="s">
        <v>627</v>
      </c>
      <c r="C37" s="164" t="s">
        <v>628</v>
      </c>
      <c r="D37" s="37" t="s">
        <v>246</v>
      </c>
      <c r="E37" s="128" t="s">
        <v>629</v>
      </c>
      <c r="F37" s="128" t="s">
        <v>630</v>
      </c>
      <c r="G37" s="128" t="s">
        <v>631</v>
      </c>
      <c r="H37" s="128" t="s">
        <v>632</v>
      </c>
      <c r="I37" s="163"/>
      <c r="J37" s="259"/>
      <c r="K37" s="163" t="s">
        <v>633</v>
      </c>
      <c r="L37" s="29"/>
      <c r="M37" s="29" t="s">
        <v>155</v>
      </c>
      <c r="N37" s="150" t="s">
        <v>608</v>
      </c>
      <c r="O37" s="121" t="s">
        <v>609</v>
      </c>
      <c r="P37" s="117"/>
      <c r="Q37" s="29" t="s">
        <v>610</v>
      </c>
      <c r="R37" s="29" t="s">
        <v>634</v>
      </c>
      <c r="S37" s="37" t="s">
        <v>635</v>
      </c>
      <c r="T37" s="128" t="s">
        <v>636</v>
      </c>
      <c r="U37" s="37" t="s">
        <v>637</v>
      </c>
      <c r="V37" s="37"/>
      <c r="AA37" s="156">
        <f>IF(OR(J37="Fail",ISBLANK(J37)),INDEX('Issue Code Table'!C:C,MATCH(N:N,'Issue Code Table'!A:A,0)),IF(M37="Critical",6,IF(M37="Significant",5,IF(M37="Moderate",3,2))))</f>
        <v>5</v>
      </c>
    </row>
    <row r="38" spans="1:27" ht="128.65" customHeight="1" x14ac:dyDescent="0.35">
      <c r="A38" s="37" t="s">
        <v>638</v>
      </c>
      <c r="B38" s="163" t="s">
        <v>201</v>
      </c>
      <c r="C38" s="164" t="s">
        <v>202</v>
      </c>
      <c r="D38" s="37" t="s">
        <v>246</v>
      </c>
      <c r="E38" s="37" t="s">
        <v>639</v>
      </c>
      <c r="F38" s="128" t="s">
        <v>640</v>
      </c>
      <c r="G38" s="128" t="s">
        <v>641</v>
      </c>
      <c r="H38" s="37" t="s">
        <v>642</v>
      </c>
      <c r="I38" s="29"/>
      <c r="J38" s="259"/>
      <c r="K38" s="29" t="s">
        <v>643</v>
      </c>
      <c r="L38" s="29"/>
      <c r="M38" s="155" t="s">
        <v>155</v>
      </c>
      <c r="N38" s="157" t="s">
        <v>644</v>
      </c>
      <c r="O38" s="150" t="s">
        <v>645</v>
      </c>
      <c r="P38" s="117"/>
      <c r="Q38" s="29" t="s">
        <v>646</v>
      </c>
      <c r="R38" s="29" t="s">
        <v>647</v>
      </c>
      <c r="S38" s="37" t="s">
        <v>648</v>
      </c>
      <c r="T38" s="128" t="s">
        <v>649</v>
      </c>
      <c r="U38" s="37" t="s">
        <v>650</v>
      </c>
      <c r="V38" s="37"/>
      <c r="AA38" s="156">
        <f>IF(OR(J38="Fail",ISBLANK(J38)),INDEX('Issue Code Table'!C:C,MATCH(N:N,'Issue Code Table'!A:A,0)),IF(M38="Critical",6,IF(M38="Significant",5,IF(M38="Moderate",3,2))))</f>
        <v>4</v>
      </c>
    </row>
    <row r="39" spans="1:27" ht="128.65" customHeight="1" x14ac:dyDescent="0.35">
      <c r="A39" s="37" t="s">
        <v>651</v>
      </c>
      <c r="B39" s="37" t="s">
        <v>316</v>
      </c>
      <c r="C39" s="162" t="s">
        <v>317</v>
      </c>
      <c r="D39" s="37" t="s">
        <v>246</v>
      </c>
      <c r="E39" s="37" t="s">
        <v>652</v>
      </c>
      <c r="F39" s="128" t="s">
        <v>653</v>
      </c>
      <c r="G39" s="128" t="s">
        <v>654</v>
      </c>
      <c r="H39" s="37" t="s">
        <v>655</v>
      </c>
      <c r="I39" s="29"/>
      <c r="J39" s="259"/>
      <c r="K39" s="29" t="s">
        <v>656</v>
      </c>
      <c r="L39" s="29"/>
      <c r="M39" s="29" t="s">
        <v>144</v>
      </c>
      <c r="N39" s="150" t="s">
        <v>206</v>
      </c>
      <c r="O39" s="121" t="s">
        <v>265</v>
      </c>
      <c r="P39" s="117"/>
      <c r="Q39" s="29" t="s">
        <v>646</v>
      </c>
      <c r="R39" s="29" t="s">
        <v>657</v>
      </c>
      <c r="S39" s="37" t="s">
        <v>658</v>
      </c>
      <c r="T39" s="128" t="s">
        <v>659</v>
      </c>
      <c r="U39" s="37" t="s">
        <v>660</v>
      </c>
      <c r="V39" s="37" t="s">
        <v>661</v>
      </c>
      <c r="AA39" s="156">
        <f>IF(OR(J39="Fail",ISBLANK(J39)),INDEX('Issue Code Table'!C:C,MATCH(N:N,'Issue Code Table'!A:A,0)),IF(M39="Critical",6,IF(M39="Significant",5,IF(M39="Moderate",3,2))))</f>
        <v>5</v>
      </c>
    </row>
    <row r="40" spans="1:27" ht="128.65" customHeight="1" x14ac:dyDescent="0.35">
      <c r="A40" s="37" t="s">
        <v>662</v>
      </c>
      <c r="B40" s="37" t="s">
        <v>316</v>
      </c>
      <c r="C40" s="162" t="s">
        <v>317</v>
      </c>
      <c r="D40" s="37" t="s">
        <v>246</v>
      </c>
      <c r="E40" s="37" t="s">
        <v>663</v>
      </c>
      <c r="F40" s="128" t="s">
        <v>664</v>
      </c>
      <c r="G40" s="128" t="s">
        <v>665</v>
      </c>
      <c r="H40" s="37" t="s">
        <v>666</v>
      </c>
      <c r="I40" s="29"/>
      <c r="J40" s="259"/>
      <c r="K40" s="29" t="s">
        <v>667</v>
      </c>
      <c r="L40" s="29"/>
      <c r="M40" s="29" t="s">
        <v>144</v>
      </c>
      <c r="N40" s="150" t="s">
        <v>206</v>
      </c>
      <c r="O40" s="121" t="s">
        <v>265</v>
      </c>
      <c r="P40" s="117"/>
      <c r="Q40" s="29" t="s">
        <v>646</v>
      </c>
      <c r="R40" s="29" t="s">
        <v>668</v>
      </c>
      <c r="S40" s="37" t="s">
        <v>669</v>
      </c>
      <c r="T40" s="128" t="s">
        <v>670</v>
      </c>
      <c r="U40" s="37" t="s">
        <v>671</v>
      </c>
      <c r="V40" s="37" t="s">
        <v>672</v>
      </c>
      <c r="AA40" s="156">
        <f>IF(OR(J40="Fail",ISBLANK(J40)),INDEX('Issue Code Table'!C:C,MATCH(N:N,'Issue Code Table'!A:A,0)),IF(M40="Critical",6,IF(M40="Significant",5,IF(M40="Moderate",3,2))))</f>
        <v>5</v>
      </c>
    </row>
    <row r="41" spans="1:27" ht="128.65" customHeight="1" x14ac:dyDescent="0.35">
      <c r="A41" s="37" t="s">
        <v>673</v>
      </c>
      <c r="B41" s="37" t="s">
        <v>316</v>
      </c>
      <c r="C41" s="162" t="s">
        <v>317</v>
      </c>
      <c r="D41" s="37" t="s">
        <v>246</v>
      </c>
      <c r="E41" s="37" t="s">
        <v>674</v>
      </c>
      <c r="F41" s="128" t="s">
        <v>675</v>
      </c>
      <c r="G41" s="128" t="s">
        <v>3498</v>
      </c>
      <c r="H41" s="37" t="s">
        <v>676</v>
      </c>
      <c r="I41" s="29"/>
      <c r="J41" s="259"/>
      <c r="K41" s="29" t="s">
        <v>677</v>
      </c>
      <c r="L41" s="29"/>
      <c r="M41" s="29" t="s">
        <v>144</v>
      </c>
      <c r="N41" s="150" t="s">
        <v>206</v>
      </c>
      <c r="O41" s="121" t="s">
        <v>265</v>
      </c>
      <c r="P41" s="117"/>
      <c r="Q41" s="29" t="s">
        <v>646</v>
      </c>
      <c r="R41" s="29" t="s">
        <v>678</v>
      </c>
      <c r="S41" s="37" t="s">
        <v>679</v>
      </c>
      <c r="T41" s="128" t="s">
        <v>680</v>
      </c>
      <c r="U41" s="37" t="s">
        <v>681</v>
      </c>
      <c r="V41" s="37" t="s">
        <v>682</v>
      </c>
      <c r="AA41" s="156">
        <f>IF(OR(J41="Fail",ISBLANK(J41)),INDEX('Issue Code Table'!C:C,MATCH(N:N,'Issue Code Table'!A:A,0)),IF(M41="Critical",6,IF(M41="Significant",5,IF(M41="Moderate",3,2))))</f>
        <v>5</v>
      </c>
    </row>
    <row r="42" spans="1:27" ht="128.65" customHeight="1" x14ac:dyDescent="0.35">
      <c r="A42" s="37" t="s">
        <v>683</v>
      </c>
      <c r="B42" s="37" t="s">
        <v>316</v>
      </c>
      <c r="C42" s="162" t="s">
        <v>317</v>
      </c>
      <c r="D42" s="37" t="s">
        <v>246</v>
      </c>
      <c r="E42" s="37" t="s">
        <v>684</v>
      </c>
      <c r="F42" s="128" t="s">
        <v>685</v>
      </c>
      <c r="G42" s="128" t="s">
        <v>686</v>
      </c>
      <c r="H42" s="37" t="s">
        <v>687</v>
      </c>
      <c r="I42" s="29"/>
      <c r="J42" s="259"/>
      <c r="K42" s="29" t="s">
        <v>688</v>
      </c>
      <c r="L42" s="29"/>
      <c r="M42" s="29" t="s">
        <v>155</v>
      </c>
      <c r="N42" s="150" t="s">
        <v>689</v>
      </c>
      <c r="O42" s="121" t="s">
        <v>690</v>
      </c>
      <c r="P42" s="117"/>
      <c r="Q42" s="29" t="s">
        <v>646</v>
      </c>
      <c r="R42" s="29" t="s">
        <v>691</v>
      </c>
      <c r="S42" s="37" t="s">
        <v>692</v>
      </c>
      <c r="T42" s="128" t="s">
        <v>693</v>
      </c>
      <c r="U42" s="37" t="s">
        <v>694</v>
      </c>
      <c r="V42" s="37"/>
      <c r="AA42" s="156">
        <f>IF(OR(J42="Fail",ISBLANK(J42)),INDEX('Issue Code Table'!C:C,MATCH(N:N,'Issue Code Table'!A:A,0)),IF(M42="Critical",6,IF(M42="Significant",5,IF(M42="Moderate",3,2))))</f>
        <v>4</v>
      </c>
    </row>
    <row r="43" spans="1:27" ht="128.65" customHeight="1" x14ac:dyDescent="0.35">
      <c r="A43" s="37" t="s">
        <v>695</v>
      </c>
      <c r="B43" s="163" t="s">
        <v>201</v>
      </c>
      <c r="C43" s="164" t="s">
        <v>202</v>
      </c>
      <c r="D43" s="37" t="s">
        <v>246</v>
      </c>
      <c r="E43" s="37" t="s">
        <v>696</v>
      </c>
      <c r="F43" s="128" t="s">
        <v>697</v>
      </c>
      <c r="G43" s="128" t="s">
        <v>698</v>
      </c>
      <c r="H43" s="37" t="s">
        <v>699</v>
      </c>
      <c r="I43" s="29"/>
      <c r="J43" s="259"/>
      <c r="K43" s="30" t="s">
        <v>700</v>
      </c>
      <c r="L43" s="29"/>
      <c r="M43" s="67" t="s">
        <v>144</v>
      </c>
      <c r="N43" s="118" t="s">
        <v>701</v>
      </c>
      <c r="O43" s="119" t="s">
        <v>702</v>
      </c>
      <c r="P43" s="117"/>
      <c r="Q43" s="29" t="s">
        <v>646</v>
      </c>
      <c r="R43" s="29" t="s">
        <v>703</v>
      </c>
      <c r="S43" s="37" t="s">
        <v>704</v>
      </c>
      <c r="T43" s="128" t="s">
        <v>705</v>
      </c>
      <c r="U43" s="37" t="s">
        <v>706</v>
      </c>
      <c r="V43" s="37" t="s">
        <v>707</v>
      </c>
      <c r="AA43" s="156">
        <f>IF(OR(J43="Fail",ISBLANK(J43)),INDEX('Issue Code Table'!C:C,MATCH(N:N,'Issue Code Table'!A:A,0)),IF(M43="Critical",6,IF(M43="Significant",5,IF(M43="Moderate",3,2))))</f>
        <v>5</v>
      </c>
    </row>
    <row r="44" spans="1:27" ht="128.65" customHeight="1" x14ac:dyDescent="0.35">
      <c r="A44" s="37" t="s">
        <v>708</v>
      </c>
      <c r="B44" s="163" t="s">
        <v>201</v>
      </c>
      <c r="C44" s="164" t="s">
        <v>202</v>
      </c>
      <c r="D44" s="37" t="s">
        <v>246</v>
      </c>
      <c r="E44" s="37" t="s">
        <v>709</v>
      </c>
      <c r="F44" s="128" t="s">
        <v>710</v>
      </c>
      <c r="G44" s="128" t="s">
        <v>711</v>
      </c>
      <c r="H44" s="163" t="s">
        <v>712</v>
      </c>
      <c r="I44" s="29"/>
      <c r="J44" s="259"/>
      <c r="K44" s="30" t="s">
        <v>713</v>
      </c>
      <c r="L44" s="29"/>
      <c r="M44" s="67" t="s">
        <v>144</v>
      </c>
      <c r="N44" s="118" t="s">
        <v>701</v>
      </c>
      <c r="O44" s="119" t="s">
        <v>702</v>
      </c>
      <c r="P44" s="117"/>
      <c r="Q44" s="29" t="s">
        <v>646</v>
      </c>
      <c r="R44" s="29" t="s">
        <v>714</v>
      </c>
      <c r="S44" s="37" t="s">
        <v>715</v>
      </c>
      <c r="T44" s="128" t="s">
        <v>716</v>
      </c>
      <c r="U44" s="37" t="s">
        <v>717</v>
      </c>
      <c r="V44" s="37" t="s">
        <v>718</v>
      </c>
      <c r="AA44" s="156">
        <f>IF(OR(J44="Fail",ISBLANK(J44)),INDEX('Issue Code Table'!C:C,MATCH(N:N,'Issue Code Table'!A:A,0)),IF(M44="Critical",6,IF(M44="Significant",5,IF(M44="Moderate",3,2))))</f>
        <v>5</v>
      </c>
    </row>
    <row r="45" spans="1:27" ht="128.65" customHeight="1" x14ac:dyDescent="0.35">
      <c r="A45" s="37" t="s">
        <v>719</v>
      </c>
      <c r="B45" s="37" t="s">
        <v>720</v>
      </c>
      <c r="C45" s="162" t="s">
        <v>721</v>
      </c>
      <c r="D45" s="37" t="s">
        <v>246</v>
      </c>
      <c r="E45" s="37" t="s">
        <v>722</v>
      </c>
      <c r="F45" s="128" t="s">
        <v>723</v>
      </c>
      <c r="G45" s="128" t="s">
        <v>724</v>
      </c>
      <c r="H45" s="128" t="s">
        <v>725</v>
      </c>
      <c r="I45" s="163"/>
      <c r="J45" s="259"/>
      <c r="K45" s="37" t="s">
        <v>726</v>
      </c>
      <c r="L45" s="29"/>
      <c r="M45" s="29" t="s">
        <v>155</v>
      </c>
      <c r="N45" s="150" t="s">
        <v>689</v>
      </c>
      <c r="O45" s="121" t="s">
        <v>727</v>
      </c>
      <c r="P45" s="117"/>
      <c r="Q45" s="29" t="s">
        <v>728</v>
      </c>
      <c r="R45" s="29" t="s">
        <v>729</v>
      </c>
      <c r="S45" s="37" t="s">
        <v>730</v>
      </c>
      <c r="T45" s="128" t="s">
        <v>731</v>
      </c>
      <c r="U45" s="37" t="s">
        <v>732</v>
      </c>
      <c r="V45" s="37"/>
      <c r="AA45" s="156">
        <f>IF(OR(J45="Fail",ISBLANK(J45)),INDEX('Issue Code Table'!C:C,MATCH(N:N,'Issue Code Table'!A:A,0)),IF(M45="Critical",6,IF(M45="Significant",5,IF(M45="Moderate",3,2))))</f>
        <v>4</v>
      </c>
    </row>
    <row r="46" spans="1:27" ht="128.65" customHeight="1" x14ac:dyDescent="0.35">
      <c r="A46" s="37" t="s">
        <v>733</v>
      </c>
      <c r="B46" s="37" t="s">
        <v>720</v>
      </c>
      <c r="C46" s="162" t="s">
        <v>721</v>
      </c>
      <c r="D46" s="37" t="s">
        <v>246</v>
      </c>
      <c r="E46" s="37" t="s">
        <v>734</v>
      </c>
      <c r="F46" s="128" t="s">
        <v>735</v>
      </c>
      <c r="G46" s="128" t="s">
        <v>736</v>
      </c>
      <c r="H46" s="128" t="s">
        <v>725</v>
      </c>
      <c r="I46" s="163"/>
      <c r="J46" s="259"/>
      <c r="K46" s="37" t="s">
        <v>726</v>
      </c>
      <c r="L46" s="119"/>
      <c r="M46" s="29" t="s">
        <v>155</v>
      </c>
      <c r="N46" s="150" t="s">
        <v>689</v>
      </c>
      <c r="O46" s="121" t="s">
        <v>690</v>
      </c>
      <c r="P46" s="117"/>
      <c r="Q46" s="29" t="s">
        <v>728</v>
      </c>
      <c r="R46" s="29" t="s">
        <v>737</v>
      </c>
      <c r="S46" s="37" t="s">
        <v>730</v>
      </c>
      <c r="T46" s="128" t="s">
        <v>738</v>
      </c>
      <c r="U46" s="37" t="s">
        <v>739</v>
      </c>
      <c r="V46" s="37"/>
      <c r="AA46" s="156">
        <f>IF(OR(J46="Fail",ISBLANK(J46)),INDEX('Issue Code Table'!C:C,MATCH(N:N,'Issue Code Table'!A:A,0)),IF(M46="Critical",6,IF(M46="Significant",5,IF(M46="Moderate",3,2))))</f>
        <v>4</v>
      </c>
    </row>
    <row r="47" spans="1:27" ht="128.65" customHeight="1" x14ac:dyDescent="0.35">
      <c r="A47" s="37" t="s">
        <v>740</v>
      </c>
      <c r="B47" s="37" t="s">
        <v>720</v>
      </c>
      <c r="C47" s="162" t="s">
        <v>721</v>
      </c>
      <c r="D47" s="37" t="s">
        <v>246</v>
      </c>
      <c r="E47" s="128" t="s">
        <v>741</v>
      </c>
      <c r="F47" s="128" t="s">
        <v>742</v>
      </c>
      <c r="G47" s="128" t="s">
        <v>743</v>
      </c>
      <c r="H47" s="128" t="s">
        <v>744</v>
      </c>
      <c r="I47" s="163"/>
      <c r="J47" s="259"/>
      <c r="K47" s="37" t="s">
        <v>745</v>
      </c>
      <c r="L47" s="119"/>
      <c r="M47" s="29" t="s">
        <v>155</v>
      </c>
      <c r="N47" s="150" t="s">
        <v>689</v>
      </c>
      <c r="O47" s="121" t="s">
        <v>690</v>
      </c>
      <c r="P47" s="117"/>
      <c r="Q47" s="29" t="s">
        <v>728</v>
      </c>
      <c r="R47" s="29" t="s">
        <v>746</v>
      </c>
      <c r="S47" s="37" t="s">
        <v>730</v>
      </c>
      <c r="T47" s="128" t="s">
        <v>747</v>
      </c>
      <c r="U47" s="37" t="s">
        <v>748</v>
      </c>
      <c r="V47" s="37"/>
      <c r="AA47" s="156">
        <f>IF(OR(J47="Fail",ISBLANK(J47)),INDEX('Issue Code Table'!C:C,MATCH(N:N,'Issue Code Table'!A:A,0)),IF(M47="Critical",6,IF(M47="Significant",5,IF(M47="Moderate",3,2))))</f>
        <v>4</v>
      </c>
    </row>
    <row r="48" spans="1:27" ht="128.65" customHeight="1" x14ac:dyDescent="0.35">
      <c r="A48" s="37" t="s">
        <v>749</v>
      </c>
      <c r="B48" s="37" t="s">
        <v>316</v>
      </c>
      <c r="C48" s="162" t="s">
        <v>317</v>
      </c>
      <c r="D48" s="37" t="s">
        <v>246</v>
      </c>
      <c r="E48" s="128" t="s">
        <v>750</v>
      </c>
      <c r="F48" s="128" t="s">
        <v>751</v>
      </c>
      <c r="G48" s="128" t="s">
        <v>752</v>
      </c>
      <c r="H48" s="128" t="s">
        <v>753</v>
      </c>
      <c r="I48" s="163"/>
      <c r="J48" s="259"/>
      <c r="K48" s="163" t="s">
        <v>754</v>
      </c>
      <c r="L48" s="29"/>
      <c r="M48" s="29" t="s">
        <v>144</v>
      </c>
      <c r="N48" s="150" t="s">
        <v>755</v>
      </c>
      <c r="O48" s="121" t="s">
        <v>756</v>
      </c>
      <c r="P48" s="117"/>
      <c r="Q48" s="29" t="s">
        <v>728</v>
      </c>
      <c r="R48" s="29" t="s">
        <v>757</v>
      </c>
      <c r="S48" s="37" t="s">
        <v>758</v>
      </c>
      <c r="T48" s="128" t="s">
        <v>759</v>
      </c>
      <c r="U48" s="37" t="s">
        <v>760</v>
      </c>
      <c r="V48" s="37" t="s">
        <v>761</v>
      </c>
      <c r="AA48" s="156">
        <f>IF(OR(J48="Fail",ISBLANK(J48)),INDEX('Issue Code Table'!C:C,MATCH(N:N,'Issue Code Table'!A:A,0)),IF(M48="Critical",6,IF(M48="Significant",5,IF(M48="Moderate",3,2))))</f>
        <v>5</v>
      </c>
    </row>
    <row r="49" spans="1:27" ht="128.65" customHeight="1" x14ac:dyDescent="0.35">
      <c r="A49" s="37" t="s">
        <v>762</v>
      </c>
      <c r="B49" s="37" t="s">
        <v>316</v>
      </c>
      <c r="C49" s="162" t="s">
        <v>317</v>
      </c>
      <c r="D49" s="37" t="s">
        <v>246</v>
      </c>
      <c r="E49" s="128" t="s">
        <v>763</v>
      </c>
      <c r="F49" s="128" t="s">
        <v>764</v>
      </c>
      <c r="G49" s="128" t="s">
        <v>765</v>
      </c>
      <c r="H49" s="128" t="s">
        <v>766</v>
      </c>
      <c r="I49" s="163"/>
      <c r="J49" s="259"/>
      <c r="K49" s="163" t="s">
        <v>767</v>
      </c>
      <c r="L49" s="29"/>
      <c r="M49" s="29" t="s">
        <v>144</v>
      </c>
      <c r="N49" s="150" t="s">
        <v>755</v>
      </c>
      <c r="O49" s="121" t="s">
        <v>756</v>
      </c>
      <c r="P49" s="117"/>
      <c r="Q49" s="29" t="s">
        <v>728</v>
      </c>
      <c r="R49" s="29" t="s">
        <v>768</v>
      </c>
      <c r="S49" s="37" t="s">
        <v>769</v>
      </c>
      <c r="T49" s="128" t="s">
        <v>770</v>
      </c>
      <c r="U49" s="37" t="s">
        <v>771</v>
      </c>
      <c r="V49" s="37" t="s">
        <v>772</v>
      </c>
      <c r="AA49" s="156">
        <f>IF(OR(J49="Fail",ISBLANK(J49)),INDEX('Issue Code Table'!C:C,MATCH(N:N,'Issue Code Table'!A:A,0)),IF(M49="Critical",6,IF(M49="Significant",5,IF(M49="Moderate",3,2))))</f>
        <v>5</v>
      </c>
    </row>
    <row r="50" spans="1:27" ht="128.65" customHeight="1" x14ac:dyDescent="0.35">
      <c r="A50" s="37" t="s">
        <v>773</v>
      </c>
      <c r="B50" s="37" t="s">
        <v>316</v>
      </c>
      <c r="C50" s="162" t="s">
        <v>317</v>
      </c>
      <c r="D50" s="37" t="s">
        <v>246</v>
      </c>
      <c r="E50" s="128" t="s">
        <v>774</v>
      </c>
      <c r="F50" s="128" t="s">
        <v>775</v>
      </c>
      <c r="G50" s="128" t="s">
        <v>776</v>
      </c>
      <c r="H50" s="37" t="s">
        <v>777</v>
      </c>
      <c r="I50" s="29"/>
      <c r="J50" s="259"/>
      <c r="K50" s="160" t="s">
        <v>778</v>
      </c>
      <c r="L50" s="29"/>
      <c r="M50" s="155" t="s">
        <v>144</v>
      </c>
      <c r="N50" s="150" t="s">
        <v>755</v>
      </c>
      <c r="O50" s="150" t="s">
        <v>756</v>
      </c>
      <c r="P50" s="117"/>
      <c r="Q50" s="29" t="s">
        <v>728</v>
      </c>
      <c r="R50" s="29" t="s">
        <v>779</v>
      </c>
      <c r="S50" s="37" t="s">
        <v>780</v>
      </c>
      <c r="T50" s="128" t="s">
        <v>781</v>
      </c>
      <c r="U50" s="37" t="s">
        <v>782</v>
      </c>
      <c r="V50" s="37" t="s">
        <v>783</v>
      </c>
      <c r="AA50" s="156">
        <f>IF(OR(J50="Fail",ISBLANK(J50)),INDEX('Issue Code Table'!C:C,MATCH(N:N,'Issue Code Table'!A:A,0)),IF(M50="Critical",6,IF(M50="Significant",5,IF(M50="Moderate",3,2))))</f>
        <v>5</v>
      </c>
    </row>
    <row r="51" spans="1:27" ht="128.65" customHeight="1" x14ac:dyDescent="0.35">
      <c r="A51" s="37" t="s">
        <v>784</v>
      </c>
      <c r="B51" s="37" t="s">
        <v>720</v>
      </c>
      <c r="C51" s="162" t="s">
        <v>721</v>
      </c>
      <c r="D51" s="37" t="s">
        <v>246</v>
      </c>
      <c r="E51" s="37" t="s">
        <v>785</v>
      </c>
      <c r="F51" s="128" t="s">
        <v>786</v>
      </c>
      <c r="G51" s="128" t="s">
        <v>3499</v>
      </c>
      <c r="H51" s="37" t="s">
        <v>787</v>
      </c>
      <c r="I51" s="29"/>
      <c r="J51" s="259"/>
      <c r="K51" s="160" t="s">
        <v>788</v>
      </c>
      <c r="L51" s="29"/>
      <c r="M51" s="155" t="s">
        <v>219</v>
      </c>
      <c r="N51" s="150" t="s">
        <v>789</v>
      </c>
      <c r="O51" s="150" t="s">
        <v>790</v>
      </c>
      <c r="P51" s="117"/>
      <c r="Q51" s="29" t="s">
        <v>791</v>
      </c>
      <c r="R51" s="29" t="s">
        <v>792</v>
      </c>
      <c r="S51" s="37" t="s">
        <v>793</v>
      </c>
      <c r="T51" s="128" t="s">
        <v>3500</v>
      </c>
      <c r="U51" s="37" t="s">
        <v>3501</v>
      </c>
      <c r="V51" s="37"/>
      <c r="AA51" s="156">
        <f>IF(OR(J51="Fail",ISBLANK(J51)),INDEX('Issue Code Table'!C:C,MATCH(N:N,'Issue Code Table'!A:A,0)),IF(M51="Critical",6,IF(M51="Significant",5,IF(M51="Moderate",3,2))))</f>
        <v>5</v>
      </c>
    </row>
    <row r="52" spans="1:27" ht="128.65" customHeight="1" x14ac:dyDescent="0.35">
      <c r="A52" s="37" t="s">
        <v>794</v>
      </c>
      <c r="B52" s="163" t="s">
        <v>495</v>
      </c>
      <c r="C52" s="164" t="s">
        <v>496</v>
      </c>
      <c r="D52" s="37" t="s">
        <v>246</v>
      </c>
      <c r="E52" s="37" t="s">
        <v>795</v>
      </c>
      <c r="F52" s="128" t="s">
        <v>796</v>
      </c>
      <c r="G52" s="128" t="s">
        <v>3502</v>
      </c>
      <c r="H52" s="37" t="s">
        <v>797</v>
      </c>
      <c r="I52" s="29"/>
      <c r="J52" s="259"/>
      <c r="K52" s="160" t="s">
        <v>798</v>
      </c>
      <c r="L52" s="29"/>
      <c r="M52" s="155" t="s">
        <v>144</v>
      </c>
      <c r="N52" s="150" t="s">
        <v>252</v>
      </c>
      <c r="O52" s="150" t="s">
        <v>253</v>
      </c>
      <c r="P52" s="117"/>
      <c r="Q52" s="29" t="s">
        <v>791</v>
      </c>
      <c r="R52" s="29" t="s">
        <v>799</v>
      </c>
      <c r="S52" s="37" t="s">
        <v>800</v>
      </c>
      <c r="T52" s="128" t="s">
        <v>801</v>
      </c>
      <c r="U52" s="37" t="s">
        <v>802</v>
      </c>
      <c r="V52" s="37" t="s">
        <v>803</v>
      </c>
      <c r="AA52" s="156">
        <f>IF(OR(J52="Fail",ISBLANK(J52)),INDEX('Issue Code Table'!C:C,MATCH(N:N,'Issue Code Table'!A:A,0)),IF(M52="Critical",6,IF(M52="Significant",5,IF(M52="Moderate",3,2))))</f>
        <v>5</v>
      </c>
    </row>
    <row r="53" spans="1:27" ht="128.65" customHeight="1" x14ac:dyDescent="0.35">
      <c r="A53" s="37" t="s">
        <v>804</v>
      </c>
      <c r="B53" s="37" t="s">
        <v>805</v>
      </c>
      <c r="C53" s="162" t="s">
        <v>806</v>
      </c>
      <c r="D53" s="37" t="s">
        <v>246</v>
      </c>
      <c r="E53" s="37" t="s">
        <v>807</v>
      </c>
      <c r="F53" s="128" t="s">
        <v>808</v>
      </c>
      <c r="G53" s="128" t="s">
        <v>3503</v>
      </c>
      <c r="H53" s="37" t="s">
        <v>809</v>
      </c>
      <c r="I53" s="29"/>
      <c r="J53" s="259"/>
      <c r="K53" s="160" t="s">
        <v>810</v>
      </c>
      <c r="L53" s="29"/>
      <c r="M53" s="155" t="s">
        <v>155</v>
      </c>
      <c r="N53" s="150" t="s">
        <v>811</v>
      </c>
      <c r="O53" s="150" t="s">
        <v>812</v>
      </c>
      <c r="P53" s="117"/>
      <c r="Q53" s="29" t="s">
        <v>791</v>
      </c>
      <c r="R53" s="29" t="s">
        <v>813</v>
      </c>
      <c r="S53" s="37" t="s">
        <v>814</v>
      </c>
      <c r="T53" s="128" t="s">
        <v>3504</v>
      </c>
      <c r="U53" s="37" t="s">
        <v>815</v>
      </c>
      <c r="V53" s="37"/>
      <c r="AA53" s="156">
        <f>IF(OR(J53="Fail",ISBLANK(J53)),INDEX('Issue Code Table'!C:C,MATCH(N:N,'Issue Code Table'!A:A,0)),IF(M53="Critical",6,IF(M53="Significant",5,IF(M53="Moderate",3,2))))</f>
        <v>4</v>
      </c>
    </row>
    <row r="54" spans="1:27" ht="128.65" customHeight="1" x14ac:dyDescent="0.35">
      <c r="A54" s="37" t="s">
        <v>816</v>
      </c>
      <c r="B54" s="37" t="s">
        <v>805</v>
      </c>
      <c r="C54" s="162" t="s">
        <v>806</v>
      </c>
      <c r="D54" s="37" t="s">
        <v>246</v>
      </c>
      <c r="E54" s="37" t="s">
        <v>817</v>
      </c>
      <c r="F54" s="128" t="s">
        <v>818</v>
      </c>
      <c r="G54" s="128" t="s">
        <v>3505</v>
      </c>
      <c r="H54" s="37" t="s">
        <v>819</v>
      </c>
      <c r="I54" s="29"/>
      <c r="J54" s="259"/>
      <c r="K54" s="160" t="s">
        <v>820</v>
      </c>
      <c r="L54" s="29"/>
      <c r="M54" s="155" t="s">
        <v>155</v>
      </c>
      <c r="N54" s="150" t="s">
        <v>811</v>
      </c>
      <c r="O54" s="150" t="s">
        <v>812</v>
      </c>
      <c r="P54" s="117"/>
      <c r="Q54" s="29" t="s">
        <v>791</v>
      </c>
      <c r="R54" s="29" t="s">
        <v>821</v>
      </c>
      <c r="S54" s="37" t="s">
        <v>822</v>
      </c>
      <c r="T54" s="128" t="s">
        <v>3506</v>
      </c>
      <c r="U54" s="37" t="s">
        <v>3507</v>
      </c>
      <c r="V54" s="37"/>
      <c r="AA54" s="156">
        <f>IF(OR(J54="Fail",ISBLANK(J54)),INDEX('Issue Code Table'!C:C,MATCH(N:N,'Issue Code Table'!A:A,0)),IF(M54="Critical",6,IF(M54="Significant",5,IF(M54="Moderate",3,2))))</f>
        <v>4</v>
      </c>
    </row>
    <row r="55" spans="1:27" ht="128.65" customHeight="1" x14ac:dyDescent="0.35">
      <c r="A55" s="37" t="s">
        <v>823</v>
      </c>
      <c r="B55" s="163" t="s">
        <v>495</v>
      </c>
      <c r="C55" s="164" t="s">
        <v>496</v>
      </c>
      <c r="D55" s="37" t="s">
        <v>246</v>
      </c>
      <c r="E55" s="37" t="s">
        <v>824</v>
      </c>
      <c r="F55" s="128" t="s">
        <v>825</v>
      </c>
      <c r="G55" s="128" t="s">
        <v>3508</v>
      </c>
      <c r="H55" s="37" t="s">
        <v>826</v>
      </c>
      <c r="I55" s="29"/>
      <c r="J55" s="259"/>
      <c r="K55" s="160" t="s">
        <v>827</v>
      </c>
      <c r="L55" s="29"/>
      <c r="M55" s="155" t="s">
        <v>144</v>
      </c>
      <c r="N55" s="150" t="s">
        <v>206</v>
      </c>
      <c r="O55" s="150" t="s">
        <v>265</v>
      </c>
      <c r="P55" s="117"/>
      <c r="Q55" s="29" t="s">
        <v>791</v>
      </c>
      <c r="R55" s="29" t="s">
        <v>828</v>
      </c>
      <c r="S55" s="37" t="s">
        <v>829</v>
      </c>
      <c r="T55" s="128" t="s">
        <v>3509</v>
      </c>
      <c r="U55" s="37" t="s">
        <v>3510</v>
      </c>
      <c r="V55" s="37" t="s">
        <v>830</v>
      </c>
      <c r="AA55" s="156">
        <f>IF(OR(J55="Fail",ISBLANK(J55)),INDEX('Issue Code Table'!C:C,MATCH(N:N,'Issue Code Table'!A:A,0)),IF(M55="Critical",6,IF(M55="Significant",5,IF(M55="Moderate",3,2))))</f>
        <v>5</v>
      </c>
    </row>
    <row r="56" spans="1:27" ht="128.65" customHeight="1" x14ac:dyDescent="0.35">
      <c r="A56" s="37" t="s">
        <v>831</v>
      </c>
      <c r="B56" s="163" t="s">
        <v>495</v>
      </c>
      <c r="C56" s="164" t="s">
        <v>496</v>
      </c>
      <c r="D56" s="37" t="s">
        <v>246</v>
      </c>
      <c r="E56" s="37" t="s">
        <v>832</v>
      </c>
      <c r="F56" s="128" t="s">
        <v>833</v>
      </c>
      <c r="G56" s="128" t="s">
        <v>3511</v>
      </c>
      <c r="H56" s="37" t="s">
        <v>834</v>
      </c>
      <c r="I56" s="29"/>
      <c r="J56" s="259"/>
      <c r="K56" s="160" t="s">
        <v>835</v>
      </c>
      <c r="L56" s="29"/>
      <c r="M56" s="155" t="s">
        <v>144</v>
      </c>
      <c r="N56" s="150" t="s">
        <v>206</v>
      </c>
      <c r="O56" s="150" t="s">
        <v>265</v>
      </c>
      <c r="P56" s="117"/>
      <c r="Q56" s="29" t="s">
        <v>791</v>
      </c>
      <c r="R56" s="29" t="s">
        <v>836</v>
      </c>
      <c r="S56" s="37" t="s">
        <v>829</v>
      </c>
      <c r="T56" s="128" t="s">
        <v>3512</v>
      </c>
      <c r="U56" s="37" t="s">
        <v>3513</v>
      </c>
      <c r="V56" s="37" t="s">
        <v>837</v>
      </c>
      <c r="AA56" s="156">
        <f>IF(OR(J56="Fail",ISBLANK(J56)),INDEX('Issue Code Table'!C:C,MATCH(N:N,'Issue Code Table'!A:A,0)),IF(M56="Critical",6,IF(M56="Significant",5,IF(M56="Moderate",3,2))))</f>
        <v>5</v>
      </c>
    </row>
    <row r="57" spans="1:27" ht="128.65" customHeight="1" x14ac:dyDescent="0.35">
      <c r="A57" s="37" t="s">
        <v>838</v>
      </c>
      <c r="B57" s="37" t="s">
        <v>839</v>
      </c>
      <c r="C57" s="162" t="s">
        <v>840</v>
      </c>
      <c r="D57" s="37" t="s">
        <v>246</v>
      </c>
      <c r="E57" s="37" t="s">
        <v>841</v>
      </c>
      <c r="F57" s="128" t="s">
        <v>842</v>
      </c>
      <c r="G57" s="128" t="s">
        <v>843</v>
      </c>
      <c r="H57" s="37" t="s">
        <v>844</v>
      </c>
      <c r="I57" s="29"/>
      <c r="J57" s="259"/>
      <c r="K57" s="160" t="s">
        <v>845</v>
      </c>
      <c r="L57" s="29"/>
      <c r="M57" s="155" t="s">
        <v>144</v>
      </c>
      <c r="N57" s="150" t="s">
        <v>206</v>
      </c>
      <c r="O57" s="150" t="s">
        <v>265</v>
      </c>
      <c r="P57" s="117"/>
      <c r="Q57" s="29" t="s">
        <v>791</v>
      </c>
      <c r="R57" s="29" t="s">
        <v>846</v>
      </c>
      <c r="S57" s="37" t="s">
        <v>847</v>
      </c>
      <c r="T57" s="128" t="s">
        <v>848</v>
      </c>
      <c r="U57" s="37" t="s">
        <v>849</v>
      </c>
      <c r="V57" s="37" t="s">
        <v>850</v>
      </c>
      <c r="AA57" s="156">
        <f>IF(OR(J57="Fail",ISBLANK(J57)),INDEX('Issue Code Table'!C:C,MATCH(N:N,'Issue Code Table'!A:A,0)),IF(M57="Critical",6,IF(M57="Significant",5,IF(M57="Moderate",3,2))))</f>
        <v>5</v>
      </c>
    </row>
    <row r="58" spans="1:27" ht="128.65" customHeight="1" x14ac:dyDescent="0.35">
      <c r="A58" s="37" t="s">
        <v>851</v>
      </c>
      <c r="B58" s="163" t="s">
        <v>495</v>
      </c>
      <c r="C58" s="164" t="s">
        <v>496</v>
      </c>
      <c r="D58" s="37" t="s">
        <v>246</v>
      </c>
      <c r="E58" s="37" t="s">
        <v>852</v>
      </c>
      <c r="F58" s="128" t="s">
        <v>853</v>
      </c>
      <c r="G58" s="128" t="s">
        <v>854</v>
      </c>
      <c r="H58" s="37" t="s">
        <v>855</v>
      </c>
      <c r="I58" s="29"/>
      <c r="J58" s="259"/>
      <c r="K58" s="160" t="s">
        <v>856</v>
      </c>
      <c r="L58" s="29"/>
      <c r="M58" s="155" t="s">
        <v>144</v>
      </c>
      <c r="N58" s="150" t="s">
        <v>857</v>
      </c>
      <c r="O58" s="150" t="s">
        <v>858</v>
      </c>
      <c r="P58" s="117"/>
      <c r="Q58" s="29" t="s">
        <v>791</v>
      </c>
      <c r="R58" s="29" t="s">
        <v>859</v>
      </c>
      <c r="S58" s="37" t="s">
        <v>847</v>
      </c>
      <c r="T58" s="128" t="s">
        <v>860</v>
      </c>
      <c r="U58" s="37" t="s">
        <v>861</v>
      </c>
      <c r="V58" s="37" t="s">
        <v>862</v>
      </c>
      <c r="AA58" s="156">
        <f>IF(OR(J58="Fail",ISBLANK(J58)),INDEX('Issue Code Table'!C:C,MATCH(N:N,'Issue Code Table'!A:A,0)),IF(M58="Critical",6,IF(M58="Significant",5,IF(M58="Moderate",3,2))))</f>
        <v>7</v>
      </c>
    </row>
    <row r="59" spans="1:27" ht="128.65" customHeight="1" x14ac:dyDescent="0.35">
      <c r="A59" s="37" t="s">
        <v>863</v>
      </c>
      <c r="B59" s="163" t="s">
        <v>864</v>
      </c>
      <c r="C59" s="164" t="s">
        <v>865</v>
      </c>
      <c r="D59" s="37" t="s">
        <v>246</v>
      </c>
      <c r="E59" s="37" t="s">
        <v>866</v>
      </c>
      <c r="F59" s="128" t="s">
        <v>867</v>
      </c>
      <c r="G59" s="128" t="s">
        <v>868</v>
      </c>
      <c r="H59" s="37" t="s">
        <v>869</v>
      </c>
      <c r="I59" s="29"/>
      <c r="J59" s="259"/>
      <c r="K59" s="160" t="s">
        <v>870</v>
      </c>
      <c r="L59" s="29"/>
      <c r="M59" s="67" t="s">
        <v>144</v>
      </c>
      <c r="N59" s="118" t="s">
        <v>701</v>
      </c>
      <c r="O59" s="119" t="s">
        <v>702</v>
      </c>
      <c r="P59" s="117"/>
      <c r="Q59" s="29" t="s">
        <v>791</v>
      </c>
      <c r="R59" s="29" t="s">
        <v>871</v>
      </c>
      <c r="S59" s="37" t="s">
        <v>872</v>
      </c>
      <c r="T59" s="128" t="s">
        <v>873</v>
      </c>
      <c r="U59" s="37" t="s">
        <v>874</v>
      </c>
      <c r="V59" s="37" t="s">
        <v>875</v>
      </c>
      <c r="AA59" s="156">
        <f>IF(OR(J59="Fail",ISBLANK(J59)),INDEX('Issue Code Table'!C:C,MATCH(N:N,'Issue Code Table'!A:A,0)),IF(M59="Critical",6,IF(M59="Significant",5,IF(M59="Moderate",3,2))))</f>
        <v>5</v>
      </c>
    </row>
    <row r="60" spans="1:27" ht="128.65" customHeight="1" x14ac:dyDescent="0.35">
      <c r="A60" s="37" t="s">
        <v>876</v>
      </c>
      <c r="B60" s="163" t="s">
        <v>201</v>
      </c>
      <c r="C60" s="164" t="s">
        <v>202</v>
      </c>
      <c r="D60" s="37" t="s">
        <v>230</v>
      </c>
      <c r="E60" s="37" t="s">
        <v>877</v>
      </c>
      <c r="F60" s="128" t="s">
        <v>878</v>
      </c>
      <c r="G60" s="128" t="s">
        <v>879</v>
      </c>
      <c r="H60" s="128" t="s">
        <v>880</v>
      </c>
      <c r="I60" s="163"/>
      <c r="J60" s="259"/>
      <c r="K60" s="163" t="s">
        <v>881</v>
      </c>
      <c r="L60" s="29"/>
      <c r="M60" s="29" t="s">
        <v>144</v>
      </c>
      <c r="N60" s="150" t="s">
        <v>701</v>
      </c>
      <c r="O60" s="121" t="s">
        <v>702</v>
      </c>
      <c r="P60" s="117"/>
      <c r="Q60" s="29" t="s">
        <v>882</v>
      </c>
      <c r="R60" s="29" t="s">
        <v>883</v>
      </c>
      <c r="S60" s="37" t="s">
        <v>884</v>
      </c>
      <c r="T60" s="128" t="s">
        <v>885</v>
      </c>
      <c r="U60" s="37" t="s">
        <v>886</v>
      </c>
      <c r="V60" s="37" t="s">
        <v>887</v>
      </c>
      <c r="AA60" s="156">
        <f>IF(OR(J60="Fail",ISBLANK(J60)),INDEX('Issue Code Table'!C:C,MATCH(N:N,'Issue Code Table'!A:A,0)),IF(M60="Critical",6,IF(M60="Significant",5,IF(M60="Moderate",3,2))))</f>
        <v>5</v>
      </c>
    </row>
    <row r="61" spans="1:27" ht="128.65" customHeight="1" x14ac:dyDescent="0.35">
      <c r="A61" s="37" t="s">
        <v>888</v>
      </c>
      <c r="B61" s="37" t="s">
        <v>889</v>
      </c>
      <c r="C61" s="162" t="s">
        <v>890</v>
      </c>
      <c r="D61" s="37" t="s">
        <v>246</v>
      </c>
      <c r="E61" s="37" t="s">
        <v>891</v>
      </c>
      <c r="F61" s="128" t="s">
        <v>892</v>
      </c>
      <c r="G61" s="128" t="s">
        <v>893</v>
      </c>
      <c r="H61" s="128" t="s">
        <v>894</v>
      </c>
      <c r="I61" s="163"/>
      <c r="J61" s="259"/>
      <c r="K61" s="163" t="s">
        <v>895</v>
      </c>
      <c r="L61" s="29"/>
      <c r="M61" s="29" t="s">
        <v>219</v>
      </c>
      <c r="N61" s="150" t="s">
        <v>896</v>
      </c>
      <c r="O61" s="121" t="s">
        <v>897</v>
      </c>
      <c r="P61" s="117"/>
      <c r="Q61" s="29" t="s">
        <v>898</v>
      </c>
      <c r="R61" s="29" t="s">
        <v>899</v>
      </c>
      <c r="S61" s="37" t="s">
        <v>900</v>
      </c>
      <c r="T61" s="128" t="s">
        <v>901</v>
      </c>
      <c r="U61" s="37" t="s">
        <v>902</v>
      </c>
      <c r="V61" s="37"/>
      <c r="AA61" s="156">
        <f>IF(OR(J61="Fail",ISBLANK(J61)),INDEX('Issue Code Table'!C:C,MATCH(N:N,'Issue Code Table'!A:A,0)),IF(M61="Critical",6,IF(M61="Significant",5,IF(M61="Moderate",3,2))))</f>
        <v>3</v>
      </c>
    </row>
    <row r="62" spans="1:27" ht="128.65" customHeight="1" x14ac:dyDescent="0.35">
      <c r="A62" s="37" t="s">
        <v>903</v>
      </c>
      <c r="B62" s="37" t="s">
        <v>889</v>
      </c>
      <c r="C62" s="162" t="s">
        <v>890</v>
      </c>
      <c r="D62" s="37" t="s">
        <v>230</v>
      </c>
      <c r="E62" s="128" t="s">
        <v>904</v>
      </c>
      <c r="F62" s="128" t="s">
        <v>905</v>
      </c>
      <c r="G62" s="128" t="s">
        <v>906</v>
      </c>
      <c r="H62" s="128" t="s">
        <v>907</v>
      </c>
      <c r="I62" s="163"/>
      <c r="J62" s="259"/>
      <c r="K62" s="163" t="s">
        <v>908</v>
      </c>
      <c r="L62" s="29"/>
      <c r="M62" s="29" t="s">
        <v>219</v>
      </c>
      <c r="N62" s="150" t="s">
        <v>896</v>
      </c>
      <c r="O62" s="121" t="s">
        <v>897</v>
      </c>
      <c r="P62" s="117"/>
      <c r="Q62" s="29" t="s">
        <v>898</v>
      </c>
      <c r="R62" s="29" t="s">
        <v>909</v>
      </c>
      <c r="S62" s="37" t="s">
        <v>910</v>
      </c>
      <c r="T62" s="128" t="s">
        <v>911</v>
      </c>
      <c r="U62" s="37" t="s">
        <v>912</v>
      </c>
      <c r="V62" s="37"/>
      <c r="AA62" s="156">
        <f>IF(OR(J62="Fail",ISBLANK(J62)),INDEX('Issue Code Table'!C:C,MATCH(N:N,'Issue Code Table'!A:A,0)),IF(M62="Critical",6,IF(M62="Significant",5,IF(M62="Moderate",3,2))))</f>
        <v>3</v>
      </c>
    </row>
    <row r="63" spans="1:27" ht="128.65" customHeight="1" x14ac:dyDescent="0.35">
      <c r="A63" s="37" t="s">
        <v>913</v>
      </c>
      <c r="B63" s="163" t="s">
        <v>201</v>
      </c>
      <c r="C63" s="164" t="s">
        <v>202</v>
      </c>
      <c r="D63" s="37" t="s">
        <v>246</v>
      </c>
      <c r="E63" s="128" t="s">
        <v>914</v>
      </c>
      <c r="F63" s="128" t="s">
        <v>915</v>
      </c>
      <c r="G63" s="128" t="s">
        <v>916</v>
      </c>
      <c r="H63" s="128" t="s">
        <v>917</v>
      </c>
      <c r="I63" s="163"/>
      <c r="J63" s="259"/>
      <c r="K63" s="163" t="s">
        <v>918</v>
      </c>
      <c r="L63" s="29"/>
      <c r="M63" s="29" t="s">
        <v>144</v>
      </c>
      <c r="N63" s="150" t="s">
        <v>206</v>
      </c>
      <c r="O63" s="121" t="s">
        <v>265</v>
      </c>
      <c r="P63" s="117"/>
      <c r="Q63" s="29" t="s">
        <v>919</v>
      </c>
      <c r="R63" s="29" t="s">
        <v>920</v>
      </c>
      <c r="S63" s="37" t="s">
        <v>921</v>
      </c>
      <c r="T63" s="128" t="s">
        <v>922</v>
      </c>
      <c r="U63" s="37" t="s">
        <v>923</v>
      </c>
      <c r="V63" s="37" t="s">
        <v>924</v>
      </c>
      <c r="AA63" s="156">
        <f>IF(OR(J63="Fail",ISBLANK(J63)),INDEX('Issue Code Table'!C:C,MATCH(N:N,'Issue Code Table'!A:A,0)),IF(M63="Critical",6,IF(M63="Significant",5,IF(M63="Moderate",3,2))))</f>
        <v>5</v>
      </c>
    </row>
    <row r="64" spans="1:27" ht="128.65" customHeight="1" x14ac:dyDescent="0.35">
      <c r="A64" s="37" t="s">
        <v>925</v>
      </c>
      <c r="B64" s="163" t="s">
        <v>201</v>
      </c>
      <c r="C64" s="164" t="s">
        <v>202</v>
      </c>
      <c r="D64" s="37" t="s">
        <v>246</v>
      </c>
      <c r="E64" s="128" t="s">
        <v>926</v>
      </c>
      <c r="F64" s="128" t="s">
        <v>927</v>
      </c>
      <c r="G64" s="128" t="s">
        <v>928</v>
      </c>
      <c r="H64" s="128" t="s">
        <v>929</v>
      </c>
      <c r="I64" s="163"/>
      <c r="J64" s="259"/>
      <c r="K64" s="163" t="s">
        <v>930</v>
      </c>
      <c r="L64" s="29"/>
      <c r="M64" s="29" t="s">
        <v>144</v>
      </c>
      <c r="N64" s="150" t="s">
        <v>206</v>
      </c>
      <c r="O64" s="121" t="s">
        <v>265</v>
      </c>
      <c r="P64" s="117"/>
      <c r="Q64" s="29" t="s">
        <v>919</v>
      </c>
      <c r="R64" s="29" t="s">
        <v>931</v>
      </c>
      <c r="S64" s="37" t="s">
        <v>932</v>
      </c>
      <c r="T64" s="128" t="s">
        <v>933</v>
      </c>
      <c r="U64" s="37" t="s">
        <v>934</v>
      </c>
      <c r="V64" s="37" t="s">
        <v>935</v>
      </c>
      <c r="AA64" s="156">
        <f>IF(OR(J64="Fail",ISBLANK(J64)),INDEX('Issue Code Table'!C:C,MATCH(N:N,'Issue Code Table'!A:A,0)),IF(M64="Critical",6,IF(M64="Significant",5,IF(M64="Moderate",3,2))))</f>
        <v>5</v>
      </c>
    </row>
    <row r="65" spans="1:27" ht="128.65" customHeight="1" x14ac:dyDescent="0.35">
      <c r="A65" s="37" t="s">
        <v>936</v>
      </c>
      <c r="B65" s="163" t="s">
        <v>201</v>
      </c>
      <c r="C65" s="164" t="s">
        <v>202</v>
      </c>
      <c r="D65" s="37" t="s">
        <v>246</v>
      </c>
      <c r="E65" s="128" t="s">
        <v>937</v>
      </c>
      <c r="F65" s="128" t="s">
        <v>938</v>
      </c>
      <c r="G65" s="128" t="s">
        <v>939</v>
      </c>
      <c r="H65" s="128" t="s">
        <v>940</v>
      </c>
      <c r="I65" s="163"/>
      <c r="J65" s="259"/>
      <c r="K65" s="128" t="s">
        <v>941</v>
      </c>
      <c r="L65" s="29"/>
      <c r="M65" s="29" t="s">
        <v>144</v>
      </c>
      <c r="N65" s="150" t="s">
        <v>206</v>
      </c>
      <c r="O65" s="121" t="s">
        <v>265</v>
      </c>
      <c r="P65" s="117"/>
      <c r="Q65" s="29" t="s">
        <v>919</v>
      </c>
      <c r="R65" s="29" t="s">
        <v>942</v>
      </c>
      <c r="S65" s="37" t="s">
        <v>943</v>
      </c>
      <c r="T65" s="128" t="s">
        <v>944</v>
      </c>
      <c r="U65" s="37" t="s">
        <v>945</v>
      </c>
      <c r="V65" s="37" t="s">
        <v>946</v>
      </c>
      <c r="AA65" s="156">
        <f>IF(OR(J65="Fail",ISBLANK(J65)),INDEX('Issue Code Table'!C:C,MATCH(N:N,'Issue Code Table'!A:A,0)),IF(M65="Critical",6,IF(M65="Significant",5,IF(M65="Moderate",3,2))))</f>
        <v>5</v>
      </c>
    </row>
    <row r="66" spans="1:27" ht="128.65" customHeight="1" x14ac:dyDescent="0.35">
      <c r="A66" s="37" t="s">
        <v>947</v>
      </c>
      <c r="B66" s="163" t="s">
        <v>201</v>
      </c>
      <c r="C66" s="164" t="s">
        <v>202</v>
      </c>
      <c r="D66" s="37" t="s">
        <v>246</v>
      </c>
      <c r="E66" s="37" t="s">
        <v>948</v>
      </c>
      <c r="F66" s="128" t="s">
        <v>949</v>
      </c>
      <c r="G66" s="128" t="s">
        <v>950</v>
      </c>
      <c r="H66" s="128" t="s">
        <v>951</v>
      </c>
      <c r="I66" s="163"/>
      <c r="J66" s="259"/>
      <c r="K66" s="163" t="s">
        <v>952</v>
      </c>
      <c r="L66" s="186"/>
      <c r="M66" s="29" t="s">
        <v>144</v>
      </c>
      <c r="N66" s="150" t="s">
        <v>206</v>
      </c>
      <c r="O66" s="121" t="s">
        <v>265</v>
      </c>
      <c r="P66" s="117"/>
      <c r="Q66" s="29" t="s">
        <v>919</v>
      </c>
      <c r="R66" s="29" t="s">
        <v>953</v>
      </c>
      <c r="S66" s="37" t="s">
        <v>954</v>
      </c>
      <c r="T66" s="128" t="s">
        <v>955</v>
      </c>
      <c r="U66" s="37" t="s">
        <v>956</v>
      </c>
      <c r="V66" s="37" t="s">
        <v>957</v>
      </c>
      <c r="AA66" s="156">
        <f>IF(OR(J66="Fail",ISBLANK(J66)),INDEX('Issue Code Table'!C:C,MATCH(N:N,'Issue Code Table'!A:A,0)),IF(M66="Critical",6,IF(M66="Significant",5,IF(M66="Moderate",3,2))))</f>
        <v>5</v>
      </c>
    </row>
    <row r="67" spans="1:27" ht="128.65" customHeight="1" x14ac:dyDescent="0.35">
      <c r="A67" s="37" t="s">
        <v>958</v>
      </c>
      <c r="B67" s="163" t="s">
        <v>201</v>
      </c>
      <c r="C67" s="164" t="s">
        <v>202</v>
      </c>
      <c r="D67" s="37" t="s">
        <v>246</v>
      </c>
      <c r="E67" s="37" t="s">
        <v>959</v>
      </c>
      <c r="F67" s="128" t="s">
        <v>960</v>
      </c>
      <c r="G67" s="128" t="s">
        <v>961</v>
      </c>
      <c r="H67" s="128" t="s">
        <v>962</v>
      </c>
      <c r="I67" s="29"/>
      <c r="J67" s="259"/>
      <c r="K67" s="160" t="s">
        <v>963</v>
      </c>
      <c r="L67" s="29"/>
      <c r="M67" s="155" t="s">
        <v>144</v>
      </c>
      <c r="N67" s="157" t="s">
        <v>252</v>
      </c>
      <c r="O67" s="150" t="s">
        <v>253</v>
      </c>
      <c r="P67" s="117"/>
      <c r="Q67" s="29" t="s">
        <v>919</v>
      </c>
      <c r="R67" s="29" t="s">
        <v>964</v>
      </c>
      <c r="S67" s="37" t="s">
        <v>965</v>
      </c>
      <c r="T67" s="128" t="s">
        <v>966</v>
      </c>
      <c r="U67" s="37" t="s">
        <v>967</v>
      </c>
      <c r="V67" s="37" t="s">
        <v>968</v>
      </c>
      <c r="AA67" s="156">
        <f>IF(OR(J67="Fail",ISBLANK(J67)),INDEX('Issue Code Table'!C:C,MATCH(N:N,'Issue Code Table'!A:A,0)),IF(M67="Critical",6,IF(M67="Significant",5,IF(M67="Moderate",3,2))))</f>
        <v>5</v>
      </c>
    </row>
    <row r="68" spans="1:27" ht="128.65" customHeight="1" x14ac:dyDescent="0.35">
      <c r="A68" s="37" t="s">
        <v>969</v>
      </c>
      <c r="B68" s="163" t="s">
        <v>201</v>
      </c>
      <c r="C68" s="164" t="s">
        <v>202</v>
      </c>
      <c r="D68" s="37" t="s">
        <v>246</v>
      </c>
      <c r="E68" s="37" t="s">
        <v>970</v>
      </c>
      <c r="F68" s="128" t="s">
        <v>971</v>
      </c>
      <c r="G68" s="128" t="s">
        <v>972</v>
      </c>
      <c r="H68" s="37" t="s">
        <v>973</v>
      </c>
      <c r="I68" s="29"/>
      <c r="J68" s="259"/>
      <c r="K68" s="37" t="s">
        <v>974</v>
      </c>
      <c r="L68" s="29"/>
      <c r="M68" s="155" t="s">
        <v>144</v>
      </c>
      <c r="N68" s="157" t="s">
        <v>252</v>
      </c>
      <c r="O68" s="150" t="s">
        <v>253</v>
      </c>
      <c r="P68" s="117"/>
      <c r="Q68" s="29" t="s">
        <v>919</v>
      </c>
      <c r="R68" s="29" t="s">
        <v>975</v>
      </c>
      <c r="S68" s="37" t="s">
        <v>976</v>
      </c>
      <c r="T68" s="128" t="s">
        <v>977</v>
      </c>
      <c r="U68" s="37" t="s">
        <v>978</v>
      </c>
      <c r="V68" s="37" t="s">
        <v>979</v>
      </c>
      <c r="AA68" s="156">
        <f>IF(OR(J68="Fail",ISBLANK(J68)),INDEX('Issue Code Table'!C:C,MATCH(N:N,'Issue Code Table'!A:A,0)),IF(M68="Critical",6,IF(M68="Significant",5,IF(M68="Moderate",3,2))))</f>
        <v>5</v>
      </c>
    </row>
    <row r="69" spans="1:27" ht="128.65" customHeight="1" x14ac:dyDescent="0.35">
      <c r="A69" s="37" t="s">
        <v>980</v>
      </c>
      <c r="B69" s="163" t="s">
        <v>201</v>
      </c>
      <c r="C69" s="164" t="s">
        <v>202</v>
      </c>
      <c r="D69" s="37" t="s">
        <v>246</v>
      </c>
      <c r="E69" s="37" t="s">
        <v>981</v>
      </c>
      <c r="F69" s="128" t="s">
        <v>982</v>
      </c>
      <c r="G69" s="128" t="s">
        <v>983</v>
      </c>
      <c r="H69" s="37" t="s">
        <v>984</v>
      </c>
      <c r="I69" s="29"/>
      <c r="J69" s="259"/>
      <c r="K69" s="160" t="s">
        <v>985</v>
      </c>
      <c r="L69" s="29"/>
      <c r="M69" s="155" t="s">
        <v>144</v>
      </c>
      <c r="N69" s="157" t="s">
        <v>252</v>
      </c>
      <c r="O69" s="150" t="s">
        <v>253</v>
      </c>
      <c r="P69" s="117"/>
      <c r="Q69" s="29" t="s">
        <v>919</v>
      </c>
      <c r="R69" s="29" t="s">
        <v>986</v>
      </c>
      <c r="S69" s="37" t="s">
        <v>987</v>
      </c>
      <c r="T69" s="128" t="s">
        <v>988</v>
      </c>
      <c r="U69" s="37" t="s">
        <v>989</v>
      </c>
      <c r="V69" s="37" t="s">
        <v>990</v>
      </c>
      <c r="AA69" s="156">
        <f>IF(OR(J69="Fail",ISBLANK(J69)),INDEX('Issue Code Table'!C:C,MATCH(N:N,'Issue Code Table'!A:A,0)),IF(M69="Critical",6,IF(M69="Significant",5,IF(M69="Moderate",3,2))))</f>
        <v>5</v>
      </c>
    </row>
    <row r="70" spans="1:27" ht="128.65" customHeight="1" x14ac:dyDescent="0.35">
      <c r="A70" s="37" t="s">
        <v>991</v>
      </c>
      <c r="B70" s="163" t="s">
        <v>201</v>
      </c>
      <c r="C70" s="164" t="s">
        <v>202</v>
      </c>
      <c r="D70" s="37" t="s">
        <v>246</v>
      </c>
      <c r="E70" s="37" t="s">
        <v>992</v>
      </c>
      <c r="F70" s="128" t="s">
        <v>993</v>
      </c>
      <c r="G70" s="128" t="s">
        <v>994</v>
      </c>
      <c r="H70" s="37" t="s">
        <v>995</v>
      </c>
      <c r="I70" s="29"/>
      <c r="J70" s="259"/>
      <c r="K70" s="160" t="s">
        <v>996</v>
      </c>
      <c r="L70" s="29"/>
      <c r="M70" s="155" t="s">
        <v>144</v>
      </c>
      <c r="N70" s="157" t="s">
        <v>252</v>
      </c>
      <c r="O70" s="150" t="s">
        <v>253</v>
      </c>
      <c r="P70" s="117"/>
      <c r="Q70" s="29" t="s">
        <v>919</v>
      </c>
      <c r="R70" s="29" t="s">
        <v>997</v>
      </c>
      <c r="S70" s="37" t="s">
        <v>998</v>
      </c>
      <c r="T70" s="128" t="s">
        <v>999</v>
      </c>
      <c r="U70" s="37" t="s">
        <v>1000</v>
      </c>
      <c r="V70" s="37" t="s">
        <v>1001</v>
      </c>
      <c r="AA70" s="156">
        <f>IF(OR(J70="Fail",ISBLANK(J70)),INDEX('Issue Code Table'!C:C,MATCH(N:N,'Issue Code Table'!A:A,0)),IF(M70="Critical",6,IF(M70="Significant",5,IF(M70="Moderate",3,2))))</f>
        <v>5</v>
      </c>
    </row>
    <row r="71" spans="1:27" ht="128.65" customHeight="1" x14ac:dyDescent="0.35">
      <c r="A71" s="37" t="s">
        <v>1002</v>
      </c>
      <c r="B71" s="163" t="s">
        <v>201</v>
      </c>
      <c r="C71" s="164" t="s">
        <v>202</v>
      </c>
      <c r="D71" s="37" t="s">
        <v>246</v>
      </c>
      <c r="E71" s="37" t="s">
        <v>1003</v>
      </c>
      <c r="F71" s="128" t="s">
        <v>1004</v>
      </c>
      <c r="G71" s="128" t="s">
        <v>1005</v>
      </c>
      <c r="H71" s="37" t="s">
        <v>1006</v>
      </c>
      <c r="I71" s="29"/>
      <c r="J71" s="259"/>
      <c r="K71" s="160" t="s">
        <v>1007</v>
      </c>
      <c r="L71" s="29"/>
      <c r="M71" s="155" t="s">
        <v>144</v>
      </c>
      <c r="N71" s="157" t="s">
        <v>252</v>
      </c>
      <c r="O71" s="150" t="s">
        <v>253</v>
      </c>
      <c r="P71" s="117"/>
      <c r="Q71" s="29" t="s">
        <v>919</v>
      </c>
      <c r="R71" s="29" t="s">
        <v>1008</v>
      </c>
      <c r="S71" s="37" t="s">
        <v>1009</v>
      </c>
      <c r="T71" s="128" t="s">
        <v>1010</v>
      </c>
      <c r="U71" s="37" t="s">
        <v>1011</v>
      </c>
      <c r="V71" s="37" t="s">
        <v>1012</v>
      </c>
      <c r="AA71" s="156">
        <f>IF(OR(J71="Fail",ISBLANK(J71)),INDEX('Issue Code Table'!C:C,MATCH(N:N,'Issue Code Table'!A:A,0)),IF(M71="Critical",6,IF(M71="Significant",5,IF(M71="Moderate",3,2))))</f>
        <v>5</v>
      </c>
    </row>
    <row r="72" spans="1:27" ht="128.65" customHeight="1" x14ac:dyDescent="0.35">
      <c r="A72" s="37" t="s">
        <v>1013</v>
      </c>
      <c r="B72" s="163" t="s">
        <v>201</v>
      </c>
      <c r="C72" s="164" t="s">
        <v>202</v>
      </c>
      <c r="D72" s="37" t="s">
        <v>246</v>
      </c>
      <c r="E72" s="37" t="s">
        <v>1014</v>
      </c>
      <c r="F72" s="128" t="s">
        <v>1015</v>
      </c>
      <c r="G72" s="128" t="s">
        <v>1016</v>
      </c>
      <c r="H72" s="37" t="s">
        <v>1017</v>
      </c>
      <c r="I72" s="29"/>
      <c r="J72" s="259"/>
      <c r="K72" s="160" t="s">
        <v>1018</v>
      </c>
      <c r="L72" s="29"/>
      <c r="M72" s="155" t="s">
        <v>144</v>
      </c>
      <c r="N72" s="157" t="s">
        <v>252</v>
      </c>
      <c r="O72" s="150" t="s">
        <v>253</v>
      </c>
      <c r="P72" s="117"/>
      <c r="Q72" s="29" t="s">
        <v>919</v>
      </c>
      <c r="R72" s="29" t="s">
        <v>1019</v>
      </c>
      <c r="S72" s="37" t="s">
        <v>1020</v>
      </c>
      <c r="T72" s="128" t="s">
        <v>1021</v>
      </c>
      <c r="U72" s="37" t="s">
        <v>1022</v>
      </c>
      <c r="V72" s="37" t="s">
        <v>1023</v>
      </c>
      <c r="AA72" s="156">
        <f>IF(OR(J72="Fail",ISBLANK(J72)),INDEX('Issue Code Table'!C:C,MATCH(N:N,'Issue Code Table'!A:A,0)),IF(M72="Critical",6,IF(M72="Significant",5,IF(M72="Moderate",3,2))))</f>
        <v>5</v>
      </c>
    </row>
    <row r="73" spans="1:27" ht="128.65" customHeight="1" x14ac:dyDescent="0.35">
      <c r="A73" s="37" t="s">
        <v>1024</v>
      </c>
      <c r="B73" s="163" t="s">
        <v>201</v>
      </c>
      <c r="C73" s="164" t="s">
        <v>202</v>
      </c>
      <c r="D73" s="37" t="s">
        <v>246</v>
      </c>
      <c r="E73" s="37" t="s">
        <v>1025</v>
      </c>
      <c r="F73" s="128" t="s">
        <v>3514</v>
      </c>
      <c r="G73" s="128" t="s">
        <v>3515</v>
      </c>
      <c r="H73" s="37" t="s">
        <v>1026</v>
      </c>
      <c r="I73" s="29"/>
      <c r="J73" s="259"/>
      <c r="K73" s="160" t="s">
        <v>1027</v>
      </c>
      <c r="L73" s="29"/>
      <c r="M73" s="155" t="s">
        <v>144</v>
      </c>
      <c r="N73" s="157" t="s">
        <v>252</v>
      </c>
      <c r="O73" s="150" t="s">
        <v>253</v>
      </c>
      <c r="P73" s="117"/>
      <c r="Q73" s="29" t="s">
        <v>919</v>
      </c>
      <c r="R73" s="29" t="s">
        <v>1028</v>
      </c>
      <c r="S73" s="37" t="s">
        <v>3516</v>
      </c>
      <c r="T73" s="128" t="s">
        <v>3517</v>
      </c>
      <c r="U73" s="37" t="s">
        <v>3518</v>
      </c>
      <c r="V73" s="37" t="s">
        <v>1029</v>
      </c>
      <c r="AA73" s="156">
        <f>IF(OR(J73="Fail",ISBLANK(J73)),INDEX('Issue Code Table'!C:C,MATCH(N:N,'Issue Code Table'!A:A,0)),IF(M73="Critical",6,IF(M73="Significant",5,IF(M73="Moderate",3,2))))</f>
        <v>5</v>
      </c>
    </row>
    <row r="74" spans="1:27" ht="128.65" customHeight="1" x14ac:dyDescent="0.35">
      <c r="A74" s="37" t="s">
        <v>1030</v>
      </c>
      <c r="B74" s="163" t="s">
        <v>201</v>
      </c>
      <c r="C74" s="164" t="s">
        <v>202</v>
      </c>
      <c r="D74" s="37" t="s">
        <v>246</v>
      </c>
      <c r="E74" s="37" t="s">
        <v>1031</v>
      </c>
      <c r="F74" s="128" t="s">
        <v>1032</v>
      </c>
      <c r="G74" s="128" t="s">
        <v>1033</v>
      </c>
      <c r="H74" s="37" t="s">
        <v>1034</v>
      </c>
      <c r="I74" s="29"/>
      <c r="J74" s="259"/>
      <c r="K74" s="160" t="s">
        <v>1035</v>
      </c>
      <c r="L74" s="29"/>
      <c r="M74" s="155" t="s">
        <v>144</v>
      </c>
      <c r="N74" s="157" t="s">
        <v>252</v>
      </c>
      <c r="O74" s="150" t="s">
        <v>253</v>
      </c>
      <c r="P74" s="117"/>
      <c r="Q74" s="29" t="s">
        <v>919</v>
      </c>
      <c r="R74" s="29" t="s">
        <v>1036</v>
      </c>
      <c r="S74" s="37" t="s">
        <v>1037</v>
      </c>
      <c r="T74" s="128" t="s">
        <v>1038</v>
      </c>
      <c r="U74" s="37" t="s">
        <v>1039</v>
      </c>
      <c r="V74" s="37" t="s">
        <v>1040</v>
      </c>
      <c r="AA74" s="156">
        <f>IF(OR(J74="Fail",ISBLANK(J74)),INDEX('Issue Code Table'!C:C,MATCH(N:N,'Issue Code Table'!A:A,0)),IF(M74="Critical",6,IF(M74="Significant",5,IF(M74="Moderate",3,2))))</f>
        <v>5</v>
      </c>
    </row>
    <row r="75" spans="1:27" ht="128.65" customHeight="1" x14ac:dyDescent="0.35">
      <c r="A75" s="37" t="s">
        <v>1041</v>
      </c>
      <c r="B75" s="163" t="s">
        <v>201</v>
      </c>
      <c r="C75" s="164" t="s">
        <v>202</v>
      </c>
      <c r="D75" s="37" t="s">
        <v>246</v>
      </c>
      <c r="E75" s="37" t="s">
        <v>1042</v>
      </c>
      <c r="F75" s="128" t="s">
        <v>1043</v>
      </c>
      <c r="G75" s="128" t="s">
        <v>1044</v>
      </c>
      <c r="H75" s="37" t="s">
        <v>1045</v>
      </c>
      <c r="I75" s="29"/>
      <c r="J75" s="259"/>
      <c r="K75" s="160" t="s">
        <v>1046</v>
      </c>
      <c r="L75" s="122"/>
      <c r="M75" s="155" t="s">
        <v>144</v>
      </c>
      <c r="N75" s="157" t="s">
        <v>252</v>
      </c>
      <c r="O75" s="150" t="s">
        <v>253</v>
      </c>
      <c r="P75" s="117"/>
      <c r="Q75" s="29" t="s">
        <v>919</v>
      </c>
      <c r="R75" s="29" t="s">
        <v>1047</v>
      </c>
      <c r="S75" s="37" t="s">
        <v>1048</v>
      </c>
      <c r="T75" s="128" t="s">
        <v>1049</v>
      </c>
      <c r="U75" s="37" t="s">
        <v>1050</v>
      </c>
      <c r="V75" s="37" t="s">
        <v>1051</v>
      </c>
      <c r="AA75" s="156">
        <f>IF(OR(J75="Fail",ISBLANK(J75)),INDEX('Issue Code Table'!C:C,MATCH(N:N,'Issue Code Table'!A:A,0)),IF(M75="Critical",6,IF(M75="Significant",5,IF(M75="Moderate",3,2))))</f>
        <v>5</v>
      </c>
    </row>
    <row r="76" spans="1:27" ht="128.65" customHeight="1" x14ac:dyDescent="0.35">
      <c r="A76" s="37" t="s">
        <v>1052</v>
      </c>
      <c r="B76" s="163" t="s">
        <v>201</v>
      </c>
      <c r="C76" s="164" t="s">
        <v>202</v>
      </c>
      <c r="D76" s="37" t="s">
        <v>246</v>
      </c>
      <c r="E76" s="37" t="s">
        <v>1053</v>
      </c>
      <c r="F76" s="128" t="s">
        <v>1054</v>
      </c>
      <c r="G76" s="128" t="s">
        <v>1055</v>
      </c>
      <c r="H76" s="128" t="s">
        <v>1056</v>
      </c>
      <c r="I76" s="163"/>
      <c r="J76" s="259"/>
      <c r="K76" s="163" t="s">
        <v>1057</v>
      </c>
      <c r="L76" s="29"/>
      <c r="M76" s="29" t="s">
        <v>155</v>
      </c>
      <c r="N76" s="150" t="s">
        <v>689</v>
      </c>
      <c r="O76" s="121" t="s">
        <v>690</v>
      </c>
      <c r="P76" s="117"/>
      <c r="Q76" s="29" t="s">
        <v>919</v>
      </c>
      <c r="R76" s="29" t="s">
        <v>1058</v>
      </c>
      <c r="S76" s="37" t="s">
        <v>1059</v>
      </c>
      <c r="T76" s="128" t="s">
        <v>1060</v>
      </c>
      <c r="U76" s="37" t="s">
        <v>1061</v>
      </c>
      <c r="V76" s="37"/>
      <c r="AA76" s="156">
        <f>IF(OR(J76="Fail",ISBLANK(J76)),INDEX('Issue Code Table'!C:C,MATCH(N:N,'Issue Code Table'!A:A,0)),IF(M76="Critical",6,IF(M76="Significant",5,IF(M76="Moderate",3,2))))</f>
        <v>4</v>
      </c>
    </row>
    <row r="77" spans="1:27" ht="128.65" customHeight="1" x14ac:dyDescent="0.35">
      <c r="A77" s="37" t="s">
        <v>1062</v>
      </c>
      <c r="B77" s="163" t="s">
        <v>201</v>
      </c>
      <c r="C77" s="164" t="s">
        <v>202</v>
      </c>
      <c r="D77" s="37" t="s">
        <v>246</v>
      </c>
      <c r="E77" s="128" t="s">
        <v>1063</v>
      </c>
      <c r="F77" s="128" t="s">
        <v>1064</v>
      </c>
      <c r="G77" s="128" t="s">
        <v>1065</v>
      </c>
      <c r="H77" s="128" t="s">
        <v>1066</v>
      </c>
      <c r="I77" s="163"/>
      <c r="J77" s="259"/>
      <c r="K77" s="163" t="s">
        <v>1067</v>
      </c>
      <c r="L77" s="29"/>
      <c r="M77" s="29" t="s">
        <v>144</v>
      </c>
      <c r="N77" s="150" t="s">
        <v>701</v>
      </c>
      <c r="O77" s="121" t="s">
        <v>702</v>
      </c>
      <c r="P77" s="117"/>
      <c r="Q77" s="29" t="s">
        <v>919</v>
      </c>
      <c r="R77" s="29" t="s">
        <v>1068</v>
      </c>
      <c r="S77" s="37" t="s">
        <v>1069</v>
      </c>
      <c r="T77" s="128" t="s">
        <v>1070</v>
      </c>
      <c r="U77" s="37" t="s">
        <v>1071</v>
      </c>
      <c r="V77" s="37" t="s">
        <v>1072</v>
      </c>
      <c r="AA77" s="156">
        <f>IF(OR(J77="Fail",ISBLANK(J77)),INDEX('Issue Code Table'!C:C,MATCH(N:N,'Issue Code Table'!A:A,0)),IF(M77="Critical",6,IF(M77="Significant",5,IF(M77="Moderate",3,2))))</f>
        <v>5</v>
      </c>
    </row>
    <row r="78" spans="1:27" ht="128.65" customHeight="1" x14ac:dyDescent="0.35">
      <c r="A78" s="37" t="s">
        <v>1073</v>
      </c>
      <c r="B78" s="163" t="s">
        <v>201</v>
      </c>
      <c r="C78" s="164" t="s">
        <v>202</v>
      </c>
      <c r="D78" s="37" t="s">
        <v>246</v>
      </c>
      <c r="E78" s="37" t="s">
        <v>1074</v>
      </c>
      <c r="F78" s="128" t="s">
        <v>1075</v>
      </c>
      <c r="G78" s="128" t="s">
        <v>1076</v>
      </c>
      <c r="H78" s="37" t="s">
        <v>1077</v>
      </c>
      <c r="I78" s="29"/>
      <c r="J78" s="259"/>
      <c r="K78" s="160" t="s">
        <v>1078</v>
      </c>
      <c r="L78" s="29"/>
      <c r="M78" s="155" t="s">
        <v>144</v>
      </c>
      <c r="N78" s="157" t="s">
        <v>252</v>
      </c>
      <c r="O78" s="150" t="s">
        <v>253</v>
      </c>
      <c r="P78" s="117"/>
      <c r="Q78" s="29" t="s">
        <v>919</v>
      </c>
      <c r="R78" s="29" t="s">
        <v>1079</v>
      </c>
      <c r="S78" s="37" t="s">
        <v>1080</v>
      </c>
      <c r="T78" s="128" t="s">
        <v>1081</v>
      </c>
      <c r="U78" s="37" t="s">
        <v>1082</v>
      </c>
      <c r="V78" s="37" t="s">
        <v>1083</v>
      </c>
      <c r="AA78" s="156">
        <f>IF(OR(J78="Fail",ISBLANK(J78)),INDEX('Issue Code Table'!C:C,MATCH(N:N,'Issue Code Table'!A:A,0)),IF(M78="Critical",6,IF(M78="Significant",5,IF(M78="Moderate",3,2))))</f>
        <v>5</v>
      </c>
    </row>
    <row r="79" spans="1:27" ht="128.65" customHeight="1" x14ac:dyDescent="0.35">
      <c r="A79" s="37" t="s">
        <v>1084</v>
      </c>
      <c r="B79" s="163" t="s">
        <v>201</v>
      </c>
      <c r="C79" s="164" t="s">
        <v>202</v>
      </c>
      <c r="D79" s="37" t="s">
        <v>246</v>
      </c>
      <c r="E79" s="37" t="s">
        <v>1085</v>
      </c>
      <c r="F79" s="128" t="s">
        <v>1086</v>
      </c>
      <c r="G79" s="128" t="s">
        <v>1087</v>
      </c>
      <c r="H79" s="37" t="s">
        <v>1088</v>
      </c>
      <c r="I79" s="29"/>
      <c r="J79" s="259"/>
      <c r="K79" s="160" t="s">
        <v>1089</v>
      </c>
      <c r="L79" s="29"/>
      <c r="M79" s="155" t="s">
        <v>144</v>
      </c>
      <c r="N79" s="157" t="s">
        <v>252</v>
      </c>
      <c r="O79" s="150" t="s">
        <v>253</v>
      </c>
      <c r="P79" s="117"/>
      <c r="Q79" s="29" t="s">
        <v>919</v>
      </c>
      <c r="R79" s="29" t="s">
        <v>1090</v>
      </c>
      <c r="S79" s="37" t="s">
        <v>1091</v>
      </c>
      <c r="T79" s="128" t="s">
        <v>1092</v>
      </c>
      <c r="U79" s="37" t="s">
        <v>1093</v>
      </c>
      <c r="V79" s="37" t="s">
        <v>1094</v>
      </c>
      <c r="AA79" s="156">
        <f>IF(OR(J79="Fail",ISBLANK(J79)),INDEX('Issue Code Table'!C:C,MATCH(N:N,'Issue Code Table'!A:A,0)),IF(M79="Critical",6,IF(M79="Significant",5,IF(M79="Moderate",3,2))))</f>
        <v>5</v>
      </c>
    </row>
    <row r="80" spans="1:27" ht="128.65" customHeight="1" x14ac:dyDescent="0.35">
      <c r="A80" s="37" t="s">
        <v>1095</v>
      </c>
      <c r="B80" s="163" t="s">
        <v>201</v>
      </c>
      <c r="C80" s="164" t="s">
        <v>202</v>
      </c>
      <c r="D80" s="37" t="s">
        <v>246</v>
      </c>
      <c r="E80" s="128" t="s">
        <v>1096</v>
      </c>
      <c r="F80" s="128" t="s">
        <v>1097</v>
      </c>
      <c r="G80" s="128" t="s">
        <v>1098</v>
      </c>
      <c r="H80" s="37" t="s">
        <v>1099</v>
      </c>
      <c r="I80" s="29"/>
      <c r="J80" s="259"/>
      <c r="K80" s="160" t="s">
        <v>1100</v>
      </c>
      <c r="L80" s="29"/>
      <c r="M80" s="155" t="s">
        <v>144</v>
      </c>
      <c r="N80" s="150" t="s">
        <v>252</v>
      </c>
      <c r="O80" s="150" t="s">
        <v>253</v>
      </c>
      <c r="P80" s="117"/>
      <c r="Q80" s="29" t="s">
        <v>1101</v>
      </c>
      <c r="R80" s="29" t="s">
        <v>1102</v>
      </c>
      <c r="S80" s="37" t="s">
        <v>1103</v>
      </c>
      <c r="T80" s="128" t="s">
        <v>1104</v>
      </c>
      <c r="U80" s="37" t="s">
        <v>1105</v>
      </c>
      <c r="V80" s="37" t="s">
        <v>1106</v>
      </c>
      <c r="AA80" s="156">
        <f>IF(OR(J80="Fail",ISBLANK(J80)),INDEX('Issue Code Table'!C:C,MATCH(N:N,'Issue Code Table'!A:A,0)),IF(M80="Critical",6,IF(M80="Significant",5,IF(M80="Moderate",3,2))))</f>
        <v>5</v>
      </c>
    </row>
    <row r="81" spans="1:27" ht="128.65" customHeight="1" x14ac:dyDescent="0.35">
      <c r="A81" s="37" t="s">
        <v>1107</v>
      </c>
      <c r="B81" s="163" t="s">
        <v>201</v>
      </c>
      <c r="C81" s="164" t="s">
        <v>202</v>
      </c>
      <c r="D81" s="37" t="s">
        <v>246</v>
      </c>
      <c r="E81" s="128" t="s">
        <v>1108</v>
      </c>
      <c r="F81" s="128" t="s">
        <v>1109</v>
      </c>
      <c r="G81" s="128" t="s">
        <v>1110</v>
      </c>
      <c r="H81" s="37" t="s">
        <v>1111</v>
      </c>
      <c r="I81" s="29"/>
      <c r="J81" s="259"/>
      <c r="K81" s="160" t="s">
        <v>1112</v>
      </c>
      <c r="L81" s="29"/>
      <c r="M81" s="155" t="s">
        <v>144</v>
      </c>
      <c r="N81" s="150" t="s">
        <v>252</v>
      </c>
      <c r="O81" s="150" t="s">
        <v>253</v>
      </c>
      <c r="P81" s="117"/>
      <c r="Q81" s="29" t="s">
        <v>1101</v>
      </c>
      <c r="R81" s="29" t="s">
        <v>1113</v>
      </c>
      <c r="S81" s="37" t="s">
        <v>1114</v>
      </c>
      <c r="T81" s="128" t="s">
        <v>1115</v>
      </c>
      <c r="U81" s="37" t="s">
        <v>1116</v>
      </c>
      <c r="V81" s="37" t="s">
        <v>1117</v>
      </c>
      <c r="AA81" s="156">
        <f>IF(OR(J81="Fail",ISBLANK(J81)),INDEX('Issue Code Table'!C:C,MATCH(N:N,'Issue Code Table'!A:A,0)),IF(M81="Critical",6,IF(M81="Significant",5,IF(M81="Moderate",3,2))))</f>
        <v>5</v>
      </c>
    </row>
    <row r="82" spans="1:27" ht="128.65" customHeight="1" x14ac:dyDescent="0.35">
      <c r="A82" s="37" t="s">
        <v>1118</v>
      </c>
      <c r="B82" s="163" t="s">
        <v>201</v>
      </c>
      <c r="C82" s="164" t="s">
        <v>202</v>
      </c>
      <c r="D82" s="37" t="s">
        <v>246</v>
      </c>
      <c r="E82" s="37" t="s">
        <v>970</v>
      </c>
      <c r="F82" s="128" t="s">
        <v>971</v>
      </c>
      <c r="G82" s="128" t="s">
        <v>1119</v>
      </c>
      <c r="H82" s="37" t="s">
        <v>1120</v>
      </c>
      <c r="I82" s="29"/>
      <c r="J82" s="259"/>
      <c r="K82" s="160" t="s">
        <v>1121</v>
      </c>
      <c r="L82" s="29"/>
      <c r="M82" s="155" t="s">
        <v>144</v>
      </c>
      <c r="N82" s="150" t="s">
        <v>252</v>
      </c>
      <c r="O82" s="150" t="s">
        <v>253</v>
      </c>
      <c r="P82" s="117"/>
      <c r="Q82" s="29" t="s">
        <v>1101</v>
      </c>
      <c r="R82" s="29" t="s">
        <v>1122</v>
      </c>
      <c r="S82" s="37" t="s">
        <v>1123</v>
      </c>
      <c r="T82" s="128" t="s">
        <v>1124</v>
      </c>
      <c r="U82" s="37" t="s">
        <v>1125</v>
      </c>
      <c r="V82" s="37" t="s">
        <v>1126</v>
      </c>
      <c r="AA82" s="156">
        <f>IF(OR(J82="Fail",ISBLANK(J82)),INDEX('Issue Code Table'!C:C,MATCH(N:N,'Issue Code Table'!A:A,0)),IF(M82="Critical",6,IF(M82="Significant",5,IF(M82="Moderate",3,2))))</f>
        <v>5</v>
      </c>
    </row>
    <row r="83" spans="1:27" ht="128.65" customHeight="1" x14ac:dyDescent="0.35">
      <c r="A83" s="37" t="s">
        <v>1127</v>
      </c>
      <c r="B83" s="163" t="s">
        <v>201</v>
      </c>
      <c r="C83" s="164" t="s">
        <v>202</v>
      </c>
      <c r="D83" s="37" t="s">
        <v>246</v>
      </c>
      <c r="E83" s="37" t="s">
        <v>1128</v>
      </c>
      <c r="F83" s="128" t="s">
        <v>960</v>
      </c>
      <c r="G83" s="128" t="s">
        <v>1129</v>
      </c>
      <c r="H83" s="37" t="s">
        <v>1130</v>
      </c>
      <c r="I83" s="29"/>
      <c r="J83" s="259"/>
      <c r="K83" s="160" t="s">
        <v>1131</v>
      </c>
      <c r="L83" s="29"/>
      <c r="M83" s="155" t="s">
        <v>144</v>
      </c>
      <c r="N83" s="150" t="s">
        <v>252</v>
      </c>
      <c r="O83" s="150" t="s">
        <v>253</v>
      </c>
      <c r="P83" s="117"/>
      <c r="Q83" s="29" t="s">
        <v>1101</v>
      </c>
      <c r="R83" s="29" t="s">
        <v>1132</v>
      </c>
      <c r="S83" s="37" t="s">
        <v>1133</v>
      </c>
      <c r="T83" s="128" t="s">
        <v>1134</v>
      </c>
      <c r="U83" s="37" t="s">
        <v>1135</v>
      </c>
      <c r="V83" s="37" t="s">
        <v>1136</v>
      </c>
      <c r="AA83" s="156">
        <f>IF(OR(J83="Fail",ISBLANK(J83)),INDEX('Issue Code Table'!C:C,MATCH(N:N,'Issue Code Table'!A:A,0)),IF(M83="Critical",6,IF(M83="Significant",5,IF(M83="Moderate",3,2))))</f>
        <v>5</v>
      </c>
    </row>
    <row r="84" spans="1:27" ht="128.65" customHeight="1" x14ac:dyDescent="0.35">
      <c r="A84" s="37" t="s">
        <v>1137</v>
      </c>
      <c r="B84" s="163" t="s">
        <v>201</v>
      </c>
      <c r="C84" s="164" t="s">
        <v>202</v>
      </c>
      <c r="D84" s="37" t="s">
        <v>230</v>
      </c>
      <c r="E84" s="37" t="s">
        <v>1138</v>
      </c>
      <c r="F84" s="128" t="s">
        <v>1139</v>
      </c>
      <c r="G84" s="128" t="s">
        <v>1140</v>
      </c>
      <c r="H84" s="37" t="s">
        <v>1141</v>
      </c>
      <c r="I84" s="29"/>
      <c r="J84" s="259"/>
      <c r="K84" s="160" t="s">
        <v>1142</v>
      </c>
      <c r="M84" s="155" t="s">
        <v>144</v>
      </c>
      <c r="N84" s="150" t="s">
        <v>252</v>
      </c>
      <c r="O84" s="150" t="s">
        <v>253</v>
      </c>
      <c r="P84" s="117"/>
      <c r="Q84" s="29" t="s">
        <v>1143</v>
      </c>
      <c r="R84" s="29" t="s">
        <v>1144</v>
      </c>
      <c r="S84" s="37" t="s">
        <v>1145</v>
      </c>
      <c r="T84" s="128" t="s">
        <v>1146</v>
      </c>
      <c r="U84" s="37" t="s">
        <v>1147</v>
      </c>
      <c r="V84" s="37" t="s">
        <v>1148</v>
      </c>
      <c r="AA84" s="156">
        <f>IF(OR(J84="Fail",ISBLANK(J84)),INDEX('Issue Code Table'!C:C,MATCH(N:N,'Issue Code Table'!A:A,0)),IF(M84="Critical",6,IF(M84="Significant",5,IF(M84="Moderate",3,2))))</f>
        <v>5</v>
      </c>
    </row>
    <row r="85" spans="1:27" ht="128.65" customHeight="1" x14ac:dyDescent="0.35">
      <c r="A85" s="37" t="s">
        <v>1149</v>
      </c>
      <c r="B85" s="163" t="s">
        <v>201</v>
      </c>
      <c r="C85" s="164" t="s">
        <v>202</v>
      </c>
      <c r="D85" s="37" t="s">
        <v>246</v>
      </c>
      <c r="E85" s="128" t="s">
        <v>1150</v>
      </c>
      <c r="F85" s="128" t="s">
        <v>1151</v>
      </c>
      <c r="G85" s="128" t="s">
        <v>1152</v>
      </c>
      <c r="H85" s="128" t="s">
        <v>1153</v>
      </c>
      <c r="I85" s="163"/>
      <c r="J85" s="259"/>
      <c r="K85" s="163" t="s">
        <v>1154</v>
      </c>
      <c r="L85" s="30"/>
      <c r="M85" s="29" t="s">
        <v>144</v>
      </c>
      <c r="N85" s="150" t="s">
        <v>206</v>
      </c>
      <c r="O85" s="121" t="s">
        <v>265</v>
      </c>
      <c r="P85" s="117"/>
      <c r="Q85" s="29" t="s">
        <v>1143</v>
      </c>
      <c r="R85" s="29" t="s">
        <v>1155</v>
      </c>
      <c r="S85" s="37" t="s">
        <v>1156</v>
      </c>
      <c r="T85" s="128" t="s">
        <v>1157</v>
      </c>
      <c r="U85" s="37" t="s">
        <v>1158</v>
      </c>
      <c r="V85" s="37" t="s">
        <v>1159</v>
      </c>
      <c r="AA85" s="156">
        <f>IF(OR(J85="Fail",ISBLANK(J85)),INDEX('Issue Code Table'!C:C,MATCH(N:N,'Issue Code Table'!A:A,0)),IF(M85="Critical",6,IF(M85="Significant",5,IF(M85="Moderate",3,2))))</f>
        <v>5</v>
      </c>
    </row>
    <row r="86" spans="1:27" ht="128.65" customHeight="1" x14ac:dyDescent="0.35">
      <c r="A86" s="37" t="s">
        <v>1160</v>
      </c>
      <c r="B86" s="163" t="s">
        <v>201</v>
      </c>
      <c r="C86" s="164" t="s">
        <v>202</v>
      </c>
      <c r="D86" s="37" t="s">
        <v>246</v>
      </c>
      <c r="E86" s="128" t="s">
        <v>1161</v>
      </c>
      <c r="F86" s="128" t="s">
        <v>1162</v>
      </c>
      <c r="G86" s="128" t="s">
        <v>3519</v>
      </c>
      <c r="H86" s="128" t="s">
        <v>1163</v>
      </c>
      <c r="I86" s="163"/>
      <c r="J86" s="259"/>
      <c r="K86" s="163" t="s">
        <v>1164</v>
      </c>
      <c r="L86" s="29"/>
      <c r="M86" s="29" t="s">
        <v>144</v>
      </c>
      <c r="N86" s="150" t="s">
        <v>206</v>
      </c>
      <c r="O86" s="121" t="s">
        <v>265</v>
      </c>
      <c r="P86" s="117"/>
      <c r="Q86" s="29" t="s">
        <v>1165</v>
      </c>
      <c r="R86" s="29" t="s">
        <v>1166</v>
      </c>
      <c r="S86" s="37" t="s">
        <v>1167</v>
      </c>
      <c r="T86" s="128" t="s">
        <v>1168</v>
      </c>
      <c r="U86" s="37" t="s">
        <v>1169</v>
      </c>
      <c r="V86" s="37" t="s">
        <v>1148</v>
      </c>
      <c r="AA86" s="156">
        <f>IF(OR(J86="Fail",ISBLANK(J86)),INDEX('Issue Code Table'!C:C,MATCH(N:N,'Issue Code Table'!A:A,0)),IF(M86="Critical",6,IF(M86="Significant",5,IF(M86="Moderate",3,2))))</f>
        <v>5</v>
      </c>
    </row>
    <row r="87" spans="1:27" ht="128.65" customHeight="1" x14ac:dyDescent="0.35">
      <c r="A87" s="37" t="s">
        <v>1170</v>
      </c>
      <c r="B87" s="163" t="s">
        <v>201</v>
      </c>
      <c r="C87" s="164" t="s">
        <v>202</v>
      </c>
      <c r="D87" s="37" t="s">
        <v>246</v>
      </c>
      <c r="E87" s="128" t="s">
        <v>1171</v>
      </c>
      <c r="F87" s="128" t="s">
        <v>1172</v>
      </c>
      <c r="G87" s="128" t="s">
        <v>1173</v>
      </c>
      <c r="H87" s="128" t="s">
        <v>1174</v>
      </c>
      <c r="I87" s="163"/>
      <c r="J87" s="259"/>
      <c r="K87" s="163" t="s">
        <v>1175</v>
      </c>
      <c r="L87" s="29"/>
      <c r="M87" s="29" t="s">
        <v>144</v>
      </c>
      <c r="N87" s="150" t="s">
        <v>206</v>
      </c>
      <c r="O87" s="121" t="s">
        <v>265</v>
      </c>
      <c r="P87" s="117"/>
      <c r="Q87" s="29" t="s">
        <v>1165</v>
      </c>
      <c r="R87" s="29" t="s">
        <v>1176</v>
      </c>
      <c r="S87" s="37" t="s">
        <v>1177</v>
      </c>
      <c r="T87" s="128" t="s">
        <v>1178</v>
      </c>
      <c r="U87" s="37" t="s">
        <v>1179</v>
      </c>
      <c r="V87" s="37" t="s">
        <v>1180</v>
      </c>
      <c r="AA87" s="156">
        <f>IF(OR(J87="Fail",ISBLANK(J87)),INDEX('Issue Code Table'!C:C,MATCH(N:N,'Issue Code Table'!A:A,0)),IF(M87="Critical",6,IF(M87="Significant",5,IF(M87="Moderate",3,2))))</f>
        <v>5</v>
      </c>
    </row>
    <row r="88" spans="1:27" ht="128.65" customHeight="1" x14ac:dyDescent="0.35">
      <c r="A88" s="37" t="s">
        <v>1181</v>
      </c>
      <c r="B88" s="163" t="s">
        <v>1182</v>
      </c>
      <c r="C88" s="164" t="s">
        <v>1183</v>
      </c>
      <c r="D88" s="37" t="s">
        <v>246</v>
      </c>
      <c r="E88" s="37" t="s">
        <v>1184</v>
      </c>
      <c r="F88" s="128" t="s">
        <v>1185</v>
      </c>
      <c r="G88" s="128" t="s">
        <v>1186</v>
      </c>
      <c r="H88" s="128" t="s">
        <v>1187</v>
      </c>
      <c r="I88" s="163"/>
      <c r="J88" s="259"/>
      <c r="K88" s="163" t="s">
        <v>1188</v>
      </c>
      <c r="L88" s="266"/>
      <c r="M88" s="29" t="s">
        <v>144</v>
      </c>
      <c r="N88" s="150" t="s">
        <v>206</v>
      </c>
      <c r="O88" s="121" t="s">
        <v>265</v>
      </c>
      <c r="P88" s="117"/>
      <c r="Q88" s="29" t="s">
        <v>1189</v>
      </c>
      <c r="R88" s="29" t="s">
        <v>1190</v>
      </c>
      <c r="S88" s="37" t="s">
        <v>1191</v>
      </c>
      <c r="T88" s="128" t="s">
        <v>1192</v>
      </c>
      <c r="U88" s="37" t="s">
        <v>1193</v>
      </c>
      <c r="V88" s="37" t="s">
        <v>1194</v>
      </c>
      <c r="AA88" s="156">
        <f>IF(OR(J88="Fail",ISBLANK(J88)),INDEX('Issue Code Table'!C:C,MATCH(N:N,'Issue Code Table'!A:A,0)),IF(M88="Critical",6,IF(M88="Significant",5,IF(M88="Moderate",3,2))))</f>
        <v>5</v>
      </c>
    </row>
    <row r="89" spans="1:27" ht="128.65" customHeight="1" x14ac:dyDescent="0.35">
      <c r="A89" s="37" t="s">
        <v>1195</v>
      </c>
      <c r="B89" s="163" t="s">
        <v>201</v>
      </c>
      <c r="C89" s="164" t="s">
        <v>202</v>
      </c>
      <c r="D89" s="37" t="s">
        <v>246</v>
      </c>
      <c r="E89" s="37" t="s">
        <v>1196</v>
      </c>
      <c r="F89" s="128" t="s">
        <v>1197</v>
      </c>
      <c r="G89" s="128" t="s">
        <v>3520</v>
      </c>
      <c r="H89" s="37" t="s">
        <v>1198</v>
      </c>
      <c r="I89" s="29"/>
      <c r="J89" s="259"/>
      <c r="K89" s="160" t="s">
        <v>1199</v>
      </c>
      <c r="L89" s="29"/>
      <c r="M89" s="155" t="s">
        <v>144</v>
      </c>
      <c r="N89" s="150" t="s">
        <v>252</v>
      </c>
      <c r="O89" s="150" t="s">
        <v>253</v>
      </c>
      <c r="P89" s="117"/>
      <c r="Q89" s="29" t="s">
        <v>1189</v>
      </c>
      <c r="R89" s="29" t="s">
        <v>1200</v>
      </c>
      <c r="S89" s="37" t="s">
        <v>1201</v>
      </c>
      <c r="T89" s="128" t="s">
        <v>1202</v>
      </c>
      <c r="U89" s="37" t="s">
        <v>1203</v>
      </c>
      <c r="V89" s="37" t="s">
        <v>1204</v>
      </c>
      <c r="AA89" s="156">
        <f>IF(OR(J89="Fail",ISBLANK(J89)),INDEX('Issue Code Table'!C:C,MATCH(N:N,'Issue Code Table'!A:A,0)),IF(M89="Critical",6,IF(M89="Significant",5,IF(M89="Moderate",3,2))))</f>
        <v>5</v>
      </c>
    </row>
    <row r="90" spans="1:27" ht="128.65" customHeight="1" x14ac:dyDescent="0.35">
      <c r="A90" s="37" t="s">
        <v>1205</v>
      </c>
      <c r="B90" s="163" t="s">
        <v>201</v>
      </c>
      <c r="C90" s="164" t="s">
        <v>202</v>
      </c>
      <c r="D90" s="37" t="s">
        <v>246</v>
      </c>
      <c r="E90" s="37" t="s">
        <v>1206</v>
      </c>
      <c r="F90" s="128" t="s">
        <v>1207</v>
      </c>
      <c r="G90" s="128" t="s">
        <v>1208</v>
      </c>
      <c r="H90" s="37" t="s">
        <v>1209</v>
      </c>
      <c r="I90" s="29"/>
      <c r="J90" s="259"/>
      <c r="K90" s="160" t="s">
        <v>1210</v>
      </c>
      <c r="L90" s="29"/>
      <c r="M90" s="155" t="s">
        <v>144</v>
      </c>
      <c r="N90" s="150" t="s">
        <v>252</v>
      </c>
      <c r="O90" s="150" t="s">
        <v>253</v>
      </c>
      <c r="P90" s="117"/>
      <c r="Q90" s="29" t="s">
        <v>1189</v>
      </c>
      <c r="R90" s="29" t="s">
        <v>1211</v>
      </c>
      <c r="S90" s="37" t="s">
        <v>1212</v>
      </c>
      <c r="T90" s="128" t="s">
        <v>1213</v>
      </c>
      <c r="U90" s="37" t="s">
        <v>1214</v>
      </c>
      <c r="V90" s="37" t="s">
        <v>1215</v>
      </c>
      <c r="AA90" s="156">
        <f>IF(OR(J90="Fail",ISBLANK(J90)),INDEX('Issue Code Table'!C:C,MATCH(N:N,'Issue Code Table'!A:A,0)),IF(M90="Critical",6,IF(M90="Significant",5,IF(M90="Moderate",3,2))))</f>
        <v>5</v>
      </c>
    </row>
    <row r="91" spans="1:27" ht="128.65" customHeight="1" x14ac:dyDescent="0.35">
      <c r="A91" s="37" t="s">
        <v>1216</v>
      </c>
      <c r="B91" s="267" t="s">
        <v>1217</v>
      </c>
      <c r="C91" s="267" t="s">
        <v>1218</v>
      </c>
      <c r="D91" s="37" t="s">
        <v>246</v>
      </c>
      <c r="E91" s="128" t="s">
        <v>1219</v>
      </c>
      <c r="F91" s="128" t="s">
        <v>1220</v>
      </c>
      <c r="G91" s="128" t="s">
        <v>1221</v>
      </c>
      <c r="H91" s="128" t="s">
        <v>1222</v>
      </c>
      <c r="I91" s="163"/>
      <c r="J91" s="259"/>
      <c r="K91" s="163" t="s">
        <v>1223</v>
      </c>
      <c r="L91" s="30"/>
      <c r="M91" s="29" t="s">
        <v>155</v>
      </c>
      <c r="N91" s="150" t="s">
        <v>214</v>
      </c>
      <c r="O91" s="121" t="s">
        <v>1224</v>
      </c>
      <c r="P91" s="117"/>
      <c r="Q91" s="29" t="s">
        <v>1189</v>
      </c>
      <c r="R91" s="29" t="s">
        <v>1225</v>
      </c>
      <c r="S91" s="37" t="s">
        <v>1226</v>
      </c>
      <c r="T91" s="128" t="s">
        <v>1227</v>
      </c>
      <c r="U91" s="37" t="s">
        <v>1228</v>
      </c>
      <c r="V91" s="37"/>
      <c r="AA91" s="156">
        <f>IF(OR(J91="Fail",ISBLANK(J91)),INDEX('Issue Code Table'!C:C,MATCH(N:N,'Issue Code Table'!A:A,0)),IF(M91="Critical",6,IF(M91="Significant",5,IF(M91="Moderate",3,2))))</f>
        <v>2</v>
      </c>
    </row>
    <row r="92" spans="1:27" ht="128.65" customHeight="1" x14ac:dyDescent="0.35">
      <c r="A92" s="37" t="s">
        <v>1229</v>
      </c>
      <c r="B92" s="163" t="s">
        <v>244</v>
      </c>
      <c r="C92" s="164" t="s">
        <v>245</v>
      </c>
      <c r="D92" s="37" t="s">
        <v>246</v>
      </c>
      <c r="E92" s="37" t="s">
        <v>1230</v>
      </c>
      <c r="F92" s="128" t="s">
        <v>1231</v>
      </c>
      <c r="G92" s="128" t="s">
        <v>1232</v>
      </c>
      <c r="H92" s="128" t="s">
        <v>1233</v>
      </c>
      <c r="I92" s="163"/>
      <c r="J92" s="259"/>
      <c r="K92" s="163" t="s">
        <v>1234</v>
      </c>
      <c r="L92" s="30"/>
      <c r="M92" s="29" t="s">
        <v>144</v>
      </c>
      <c r="N92" s="150" t="s">
        <v>1235</v>
      </c>
      <c r="O92" s="121" t="s">
        <v>1236</v>
      </c>
      <c r="P92" s="117"/>
      <c r="Q92" s="29" t="s">
        <v>1189</v>
      </c>
      <c r="R92" s="29" t="s">
        <v>1237</v>
      </c>
      <c r="S92" s="37" t="s">
        <v>1238</v>
      </c>
      <c r="T92" s="128" t="s">
        <v>1239</v>
      </c>
      <c r="U92" s="37" t="s">
        <v>1240</v>
      </c>
      <c r="V92" s="37" t="s">
        <v>1241</v>
      </c>
      <c r="AA92" s="156">
        <f>IF(OR(J92="Fail",ISBLANK(J92)),INDEX('Issue Code Table'!C:C,MATCH(N:N,'Issue Code Table'!A:A,0)),IF(M92="Critical",6,IF(M92="Significant",5,IF(M92="Moderate",3,2))))</f>
        <v>5</v>
      </c>
    </row>
    <row r="93" spans="1:27" ht="128.65" customHeight="1" x14ac:dyDescent="0.35">
      <c r="A93" s="37" t="s">
        <v>1242</v>
      </c>
      <c r="B93" s="163" t="s">
        <v>244</v>
      </c>
      <c r="C93" s="164" t="s">
        <v>245</v>
      </c>
      <c r="D93" s="37" t="s">
        <v>246</v>
      </c>
      <c r="E93" s="37" t="s">
        <v>1243</v>
      </c>
      <c r="F93" s="128" t="s">
        <v>1244</v>
      </c>
      <c r="G93" s="128" t="s">
        <v>1245</v>
      </c>
      <c r="H93" s="128" t="s">
        <v>1246</v>
      </c>
      <c r="I93" s="163"/>
      <c r="J93" s="259"/>
      <c r="K93" s="163" t="s">
        <v>1247</v>
      </c>
      <c r="L93" s="30"/>
      <c r="M93" s="29" t="s">
        <v>144</v>
      </c>
      <c r="N93" s="150" t="s">
        <v>1235</v>
      </c>
      <c r="O93" s="121" t="s">
        <v>1236</v>
      </c>
      <c r="P93" s="117"/>
      <c r="Q93" s="29" t="s">
        <v>1189</v>
      </c>
      <c r="R93" s="29" t="s">
        <v>1248</v>
      </c>
      <c r="S93" s="37" t="s">
        <v>1249</v>
      </c>
      <c r="T93" s="128" t="s">
        <v>1250</v>
      </c>
      <c r="U93" s="37" t="s">
        <v>1251</v>
      </c>
      <c r="V93" s="37" t="s">
        <v>1252</v>
      </c>
      <c r="AA93" s="156">
        <f>IF(OR(J93="Fail",ISBLANK(J93)),INDEX('Issue Code Table'!C:C,MATCH(N:N,'Issue Code Table'!A:A,0)),IF(M93="Critical",6,IF(M93="Significant",5,IF(M93="Moderate",3,2))))</f>
        <v>5</v>
      </c>
    </row>
    <row r="94" spans="1:27" ht="128.65" customHeight="1" x14ac:dyDescent="0.35">
      <c r="A94" s="37" t="s">
        <v>1253</v>
      </c>
      <c r="B94" s="163" t="s">
        <v>244</v>
      </c>
      <c r="C94" s="164" t="s">
        <v>245</v>
      </c>
      <c r="D94" s="37" t="s">
        <v>246</v>
      </c>
      <c r="E94" s="128" t="s">
        <v>1254</v>
      </c>
      <c r="F94" s="128" t="s">
        <v>1255</v>
      </c>
      <c r="G94" s="128" t="s">
        <v>1256</v>
      </c>
      <c r="H94" s="128" t="s">
        <v>1257</v>
      </c>
      <c r="I94" s="163"/>
      <c r="J94" s="259"/>
      <c r="K94" s="163" t="s">
        <v>1258</v>
      </c>
      <c r="L94" s="30"/>
      <c r="M94" s="29" t="s">
        <v>144</v>
      </c>
      <c r="N94" s="150" t="s">
        <v>1235</v>
      </c>
      <c r="O94" s="121" t="s">
        <v>1236</v>
      </c>
      <c r="P94" s="191"/>
      <c r="Q94" s="29" t="s">
        <v>1189</v>
      </c>
      <c r="R94" s="29" t="s">
        <v>1259</v>
      </c>
      <c r="S94" s="37" t="s">
        <v>1260</v>
      </c>
      <c r="T94" s="128" t="s">
        <v>1261</v>
      </c>
      <c r="U94" s="37" t="s">
        <v>1262</v>
      </c>
      <c r="V94" s="37" t="s">
        <v>1263</v>
      </c>
      <c r="AA94" s="156">
        <f>IF(OR(J94="Fail",ISBLANK(J94)),INDEX('Issue Code Table'!C:C,MATCH(N:N,'Issue Code Table'!A:A,0)),IF(M94="Critical",6,IF(M94="Significant",5,IF(M94="Moderate",3,2))))</f>
        <v>5</v>
      </c>
    </row>
    <row r="95" spans="1:27" ht="128.65" customHeight="1" x14ac:dyDescent="0.35">
      <c r="A95" s="37" t="s">
        <v>1264</v>
      </c>
      <c r="B95" s="163" t="s">
        <v>244</v>
      </c>
      <c r="C95" s="164" t="s">
        <v>245</v>
      </c>
      <c r="D95" s="37" t="s">
        <v>246</v>
      </c>
      <c r="E95" s="128" t="s">
        <v>1265</v>
      </c>
      <c r="F95" s="128" t="s">
        <v>1266</v>
      </c>
      <c r="G95" s="128" t="s">
        <v>1267</v>
      </c>
      <c r="H95" s="128" t="s">
        <v>1268</v>
      </c>
      <c r="I95" s="163"/>
      <c r="J95" s="259"/>
      <c r="K95" s="163" t="s">
        <v>1269</v>
      </c>
      <c r="L95" s="30"/>
      <c r="M95" s="29" t="s">
        <v>144</v>
      </c>
      <c r="N95" s="150" t="s">
        <v>1235</v>
      </c>
      <c r="O95" s="121" t="s">
        <v>1236</v>
      </c>
      <c r="P95" s="191"/>
      <c r="Q95" s="29" t="s">
        <v>1189</v>
      </c>
      <c r="R95" s="29" t="s">
        <v>1270</v>
      </c>
      <c r="S95" s="37" t="s">
        <v>1271</v>
      </c>
      <c r="T95" s="128" t="s">
        <v>1272</v>
      </c>
      <c r="U95" s="37" t="s">
        <v>1273</v>
      </c>
      <c r="V95" s="37" t="s">
        <v>1274</v>
      </c>
      <c r="AA95" s="156">
        <f>IF(OR(J95="Fail",ISBLANK(J95)),INDEX('Issue Code Table'!C:C,MATCH(N:N,'Issue Code Table'!A:A,0)),IF(M95="Critical",6,IF(M95="Significant",5,IF(M95="Moderate",3,2))))</f>
        <v>5</v>
      </c>
    </row>
    <row r="96" spans="1:27" ht="128.65" customHeight="1" x14ac:dyDescent="0.35">
      <c r="A96" s="37" t="s">
        <v>1275</v>
      </c>
      <c r="B96" s="163" t="s">
        <v>201</v>
      </c>
      <c r="C96" s="164" t="s">
        <v>202</v>
      </c>
      <c r="D96" s="37" t="s">
        <v>246</v>
      </c>
      <c r="E96" s="128" t="s">
        <v>1276</v>
      </c>
      <c r="F96" s="128" t="s">
        <v>1277</v>
      </c>
      <c r="G96" s="128" t="s">
        <v>1278</v>
      </c>
      <c r="H96" s="128" t="s">
        <v>1279</v>
      </c>
      <c r="I96" s="163"/>
      <c r="J96" s="259"/>
      <c r="K96" s="163" t="s">
        <v>1280</v>
      </c>
      <c r="L96" s="30"/>
      <c r="M96" s="29" t="s">
        <v>144</v>
      </c>
      <c r="N96" s="150" t="s">
        <v>1235</v>
      </c>
      <c r="O96" s="121" t="s">
        <v>1236</v>
      </c>
      <c r="P96" s="117"/>
      <c r="Q96" s="29" t="s">
        <v>1189</v>
      </c>
      <c r="R96" s="29" t="s">
        <v>1281</v>
      </c>
      <c r="S96" s="37" t="s">
        <v>1282</v>
      </c>
      <c r="T96" s="128" t="s">
        <v>1283</v>
      </c>
      <c r="U96" s="37" t="s">
        <v>1284</v>
      </c>
      <c r="V96" s="37" t="s">
        <v>1285</v>
      </c>
      <c r="AA96" s="156">
        <f>IF(OR(J96="Fail",ISBLANK(J96)),INDEX('Issue Code Table'!C:C,MATCH(N:N,'Issue Code Table'!A:A,0)),IF(M96="Critical",6,IF(M96="Significant",5,IF(M96="Moderate",3,2))))</f>
        <v>5</v>
      </c>
    </row>
    <row r="97" spans="1:27" ht="128.65" customHeight="1" x14ac:dyDescent="0.35">
      <c r="A97" s="37" t="s">
        <v>1286</v>
      </c>
      <c r="B97" s="163" t="s">
        <v>201</v>
      </c>
      <c r="C97" s="164" t="s">
        <v>202</v>
      </c>
      <c r="D97" s="37" t="s">
        <v>246</v>
      </c>
      <c r="E97" s="37" t="s">
        <v>1287</v>
      </c>
      <c r="F97" s="128" t="s">
        <v>3521</v>
      </c>
      <c r="G97" s="128" t="s">
        <v>1288</v>
      </c>
      <c r="H97" s="37" t="s">
        <v>1289</v>
      </c>
      <c r="I97" s="29"/>
      <c r="J97" s="259"/>
      <c r="K97" s="160" t="s">
        <v>1290</v>
      </c>
      <c r="L97" s="122"/>
      <c r="M97" s="155" t="s">
        <v>144</v>
      </c>
      <c r="N97" s="118" t="s">
        <v>206</v>
      </c>
      <c r="O97" s="150" t="s">
        <v>265</v>
      </c>
      <c r="P97" s="117"/>
      <c r="Q97" s="29" t="s">
        <v>1291</v>
      </c>
      <c r="R97" s="29" t="s">
        <v>1292</v>
      </c>
      <c r="S97" s="37" t="s">
        <v>1293</v>
      </c>
      <c r="T97" s="128" t="s">
        <v>1294</v>
      </c>
      <c r="U97" s="37" t="s">
        <v>1295</v>
      </c>
      <c r="V97" s="37" t="s">
        <v>1296</v>
      </c>
      <c r="AA97" s="156">
        <f>IF(OR(J97="Fail",ISBLANK(J97)),INDEX('Issue Code Table'!C:C,MATCH(N:N,'Issue Code Table'!A:A,0)),IF(M97="Critical",6,IF(M97="Significant",5,IF(M97="Moderate",3,2))))</f>
        <v>5</v>
      </c>
    </row>
    <row r="98" spans="1:27" ht="128.65" customHeight="1" x14ac:dyDescent="0.35">
      <c r="A98" s="37" t="s">
        <v>1297</v>
      </c>
      <c r="B98" s="163" t="s">
        <v>1182</v>
      </c>
      <c r="C98" s="185" t="s">
        <v>1183</v>
      </c>
      <c r="D98" s="37" t="s">
        <v>246</v>
      </c>
      <c r="E98" s="37" t="s">
        <v>1298</v>
      </c>
      <c r="F98" s="128" t="s">
        <v>1299</v>
      </c>
      <c r="G98" s="128" t="s">
        <v>1300</v>
      </c>
      <c r="H98" s="37" t="s">
        <v>1301</v>
      </c>
      <c r="I98" s="29"/>
      <c r="J98" s="259"/>
      <c r="K98" s="160" t="s">
        <v>1302</v>
      </c>
      <c r="L98" s="122"/>
      <c r="M98" s="155" t="s">
        <v>144</v>
      </c>
      <c r="N98" s="150" t="s">
        <v>252</v>
      </c>
      <c r="O98" s="150" t="s">
        <v>253</v>
      </c>
      <c r="P98" s="117"/>
      <c r="Q98" s="29" t="s">
        <v>1291</v>
      </c>
      <c r="R98" s="29" t="s">
        <v>1303</v>
      </c>
      <c r="S98" s="37" t="s">
        <v>1304</v>
      </c>
      <c r="T98" s="128" t="s">
        <v>1305</v>
      </c>
      <c r="U98" s="37" t="s">
        <v>1306</v>
      </c>
      <c r="V98" s="37" t="s">
        <v>1285</v>
      </c>
      <c r="AA98" s="156">
        <f>IF(OR(J98="Fail",ISBLANK(J98)),INDEX('Issue Code Table'!C:C,MATCH(N:N,'Issue Code Table'!A:A,0)),IF(M98="Critical",6,IF(M98="Significant",5,IF(M98="Moderate",3,2))))</f>
        <v>5</v>
      </c>
    </row>
    <row r="99" spans="1:27" ht="128.65" customHeight="1" x14ac:dyDescent="0.35">
      <c r="A99" s="37" t="s">
        <v>1307</v>
      </c>
      <c r="B99" s="163" t="s">
        <v>1182</v>
      </c>
      <c r="C99" s="185" t="s">
        <v>1183</v>
      </c>
      <c r="D99" s="37" t="s">
        <v>246</v>
      </c>
      <c r="E99" s="128" t="s">
        <v>1308</v>
      </c>
      <c r="F99" s="128" t="s">
        <v>1309</v>
      </c>
      <c r="G99" s="128" t="s">
        <v>1310</v>
      </c>
      <c r="H99" s="128" t="s">
        <v>1311</v>
      </c>
      <c r="I99" s="163"/>
      <c r="J99" s="259"/>
      <c r="K99" s="163" t="s">
        <v>1312</v>
      </c>
      <c r="L99" s="35"/>
      <c r="M99" s="67" t="s">
        <v>219</v>
      </c>
      <c r="N99" s="118" t="s">
        <v>1313</v>
      </c>
      <c r="O99" s="119" t="s">
        <v>1314</v>
      </c>
      <c r="P99" s="117"/>
      <c r="Q99" s="29" t="s">
        <v>1315</v>
      </c>
      <c r="R99" s="29" t="s">
        <v>1316</v>
      </c>
      <c r="S99" s="37" t="s">
        <v>1317</v>
      </c>
      <c r="T99" s="128" t="s">
        <v>1318</v>
      </c>
      <c r="U99" s="37" t="s">
        <v>1319</v>
      </c>
      <c r="V99" s="37"/>
      <c r="AA99" s="156" t="e">
        <f>IF(OR(#REF!="Fail",ISBLANK(#REF!)),INDEX('Issue Code Table'!C:C,MATCH(N:N,'Issue Code Table'!A:A,0)),IF(#REF!="Critical",6,IF(#REF!="Significant",5,IF(#REF!="Moderate",3,2))))</f>
        <v>#REF!</v>
      </c>
    </row>
    <row r="100" spans="1:27" ht="128.65" customHeight="1" x14ac:dyDescent="0.35">
      <c r="A100" s="37" t="s">
        <v>1320</v>
      </c>
      <c r="B100" s="163" t="s">
        <v>1182</v>
      </c>
      <c r="C100" s="185" t="s">
        <v>1183</v>
      </c>
      <c r="D100" s="37" t="s">
        <v>246</v>
      </c>
      <c r="E100" s="128" t="s">
        <v>1321</v>
      </c>
      <c r="F100" s="128" t="s">
        <v>1322</v>
      </c>
      <c r="G100" s="128" t="s">
        <v>1323</v>
      </c>
      <c r="H100" s="128" t="s">
        <v>1324</v>
      </c>
      <c r="I100" s="30"/>
      <c r="J100" s="259"/>
      <c r="K100" s="128" t="s">
        <v>1325</v>
      </c>
      <c r="L100" s="30"/>
      <c r="M100" s="29" t="s">
        <v>144</v>
      </c>
      <c r="N100" s="188" t="s">
        <v>206</v>
      </c>
      <c r="O100" s="121" t="s">
        <v>265</v>
      </c>
      <c r="P100" s="117"/>
      <c r="Q100" s="29" t="s">
        <v>1315</v>
      </c>
      <c r="R100" s="29" t="s">
        <v>1326</v>
      </c>
      <c r="S100" s="37" t="s">
        <v>1327</v>
      </c>
      <c r="T100" s="128" t="s">
        <v>1328</v>
      </c>
      <c r="U100" s="37" t="s">
        <v>1329</v>
      </c>
      <c r="V100" s="37" t="s">
        <v>1330</v>
      </c>
      <c r="AA100" s="156">
        <f>IF(OR(J100="Fail",ISBLANK(J100)),INDEX('Issue Code Table'!C:C,MATCH(N:N,'Issue Code Table'!A:A,0)),IF(M100="Critical",6,IF(M100="Significant",5,IF(M100="Moderate",3,2))))</f>
        <v>5</v>
      </c>
    </row>
    <row r="101" spans="1:27" ht="128.65" customHeight="1" x14ac:dyDescent="0.35">
      <c r="A101" s="37" t="s">
        <v>1331</v>
      </c>
      <c r="B101" s="163" t="s">
        <v>1182</v>
      </c>
      <c r="C101" s="185" t="s">
        <v>1183</v>
      </c>
      <c r="D101" s="37" t="s">
        <v>246</v>
      </c>
      <c r="E101" s="37" t="s">
        <v>1332</v>
      </c>
      <c r="F101" s="128" t="s">
        <v>1333</v>
      </c>
      <c r="G101" s="128" t="s">
        <v>1334</v>
      </c>
      <c r="H101" s="128" t="s">
        <v>1335</v>
      </c>
      <c r="I101" s="163"/>
      <c r="J101" s="259"/>
      <c r="K101" s="163" t="s">
        <v>1336</v>
      </c>
      <c r="L101" s="30"/>
      <c r="M101" s="29" t="s">
        <v>144</v>
      </c>
      <c r="N101" s="188" t="s">
        <v>206</v>
      </c>
      <c r="O101" s="121" t="s">
        <v>265</v>
      </c>
      <c r="P101" s="117"/>
      <c r="Q101" s="29" t="s">
        <v>1315</v>
      </c>
      <c r="R101" s="29" t="s">
        <v>1337</v>
      </c>
      <c r="S101" s="37" t="s">
        <v>1338</v>
      </c>
      <c r="T101" s="128" t="s">
        <v>1339</v>
      </c>
      <c r="U101" s="37" t="s">
        <v>1340</v>
      </c>
      <c r="V101" s="37" t="s">
        <v>1341</v>
      </c>
      <c r="AA101" s="156">
        <f>IF(OR(J101="Fail",ISBLANK(J101)),INDEX('Issue Code Table'!C:C,MATCH(N:N,'Issue Code Table'!A:A,0)),IF(M101="Critical",6,IF(M101="Significant",5,IF(M101="Moderate",3,2))))</f>
        <v>5</v>
      </c>
    </row>
    <row r="102" spans="1:27" ht="128.65" customHeight="1" x14ac:dyDescent="0.35">
      <c r="A102" s="37" t="s">
        <v>1342</v>
      </c>
      <c r="B102" s="163" t="s">
        <v>495</v>
      </c>
      <c r="C102" s="164" t="s">
        <v>496</v>
      </c>
      <c r="D102" s="37" t="s">
        <v>246</v>
      </c>
      <c r="E102" s="37" t="s">
        <v>1343</v>
      </c>
      <c r="F102" s="128" t="s">
        <v>1344</v>
      </c>
      <c r="G102" s="128" t="s">
        <v>1345</v>
      </c>
      <c r="H102" s="37" t="s">
        <v>1346</v>
      </c>
      <c r="I102" s="29"/>
      <c r="J102" s="259"/>
      <c r="K102" s="160" t="s">
        <v>1347</v>
      </c>
      <c r="L102" s="122"/>
      <c r="M102" s="155" t="s">
        <v>144</v>
      </c>
      <c r="N102" s="150" t="s">
        <v>252</v>
      </c>
      <c r="O102" s="150" t="s">
        <v>253</v>
      </c>
      <c r="P102" s="117"/>
      <c r="Q102" s="29" t="s">
        <v>1315</v>
      </c>
      <c r="R102" s="29" t="s">
        <v>1348</v>
      </c>
      <c r="S102" s="37" t="s">
        <v>1349</v>
      </c>
      <c r="T102" s="128" t="s">
        <v>1350</v>
      </c>
      <c r="U102" s="37" t="s">
        <v>1351</v>
      </c>
      <c r="V102" s="37" t="s">
        <v>1352</v>
      </c>
      <c r="AA102" s="156">
        <f>IF(OR(J102="Fail",ISBLANK(J102)),INDEX('Issue Code Table'!C:C,MATCH(N:N,'Issue Code Table'!A:A,0)),IF(M102="Critical",6,IF(M102="Significant",5,IF(M102="Moderate",3,2))))</f>
        <v>5</v>
      </c>
    </row>
    <row r="103" spans="1:27" ht="128.65" customHeight="1" x14ac:dyDescent="0.35">
      <c r="A103" s="37" t="s">
        <v>1353</v>
      </c>
      <c r="B103" s="163" t="s">
        <v>1182</v>
      </c>
      <c r="C103" s="164" t="s">
        <v>1183</v>
      </c>
      <c r="D103" s="37" t="s">
        <v>230</v>
      </c>
      <c r="E103" s="37" t="s">
        <v>1354</v>
      </c>
      <c r="F103" s="128" t="s">
        <v>1355</v>
      </c>
      <c r="G103" s="128" t="s">
        <v>1356</v>
      </c>
      <c r="H103" s="37" t="s">
        <v>1357</v>
      </c>
      <c r="I103" s="29"/>
      <c r="J103" s="259"/>
      <c r="K103" s="160" t="s">
        <v>1358</v>
      </c>
      <c r="L103" s="122"/>
      <c r="M103" s="155" t="s">
        <v>144</v>
      </c>
      <c r="N103" s="150" t="s">
        <v>252</v>
      </c>
      <c r="O103" s="150" t="s">
        <v>253</v>
      </c>
      <c r="P103" s="117"/>
      <c r="Q103" s="29" t="s">
        <v>1315</v>
      </c>
      <c r="R103" s="29" t="s">
        <v>1359</v>
      </c>
      <c r="S103" s="37" t="s">
        <v>1360</v>
      </c>
      <c r="T103" s="128" t="s">
        <v>1361</v>
      </c>
      <c r="U103" s="37" t="s">
        <v>1362</v>
      </c>
      <c r="V103" s="37" t="s">
        <v>1363</v>
      </c>
      <c r="AA103" s="156">
        <f>IF(OR(J103="Fail",ISBLANK(J103)),INDEX('Issue Code Table'!C:C,MATCH(N:N,'Issue Code Table'!A:A,0)),IF(M103="Critical",6,IF(M103="Significant",5,IF(M103="Moderate",3,2))))</f>
        <v>5</v>
      </c>
    </row>
    <row r="104" spans="1:27" ht="128.65" customHeight="1" x14ac:dyDescent="0.35">
      <c r="A104" s="37" t="s">
        <v>1364</v>
      </c>
      <c r="B104" s="163" t="s">
        <v>1182</v>
      </c>
      <c r="C104" s="164" t="s">
        <v>1183</v>
      </c>
      <c r="D104" s="37" t="s">
        <v>230</v>
      </c>
      <c r="E104" s="37" t="s">
        <v>1365</v>
      </c>
      <c r="F104" s="128" t="s">
        <v>1366</v>
      </c>
      <c r="G104" s="128" t="s">
        <v>1367</v>
      </c>
      <c r="H104" s="128" t="s">
        <v>1368</v>
      </c>
      <c r="I104" s="193"/>
      <c r="J104" s="259"/>
      <c r="K104" s="190" t="s">
        <v>1369</v>
      </c>
      <c r="L104" s="187"/>
      <c r="M104" s="155" t="s">
        <v>144</v>
      </c>
      <c r="N104" s="150" t="s">
        <v>252</v>
      </c>
      <c r="O104" s="150" t="s">
        <v>253</v>
      </c>
      <c r="P104" s="117"/>
      <c r="Q104" s="29" t="s">
        <v>1315</v>
      </c>
      <c r="R104" s="29" t="s">
        <v>1370</v>
      </c>
      <c r="S104" s="128" t="s">
        <v>1371</v>
      </c>
      <c r="T104" s="128" t="s">
        <v>1372</v>
      </c>
      <c r="U104" s="128" t="s">
        <v>1373</v>
      </c>
      <c r="V104" s="37" t="s">
        <v>1374</v>
      </c>
      <c r="AA104" s="156">
        <f>IF(OR(J104="Fail",ISBLANK(J104)),INDEX('Issue Code Table'!C:C,MATCH(N:N,'Issue Code Table'!A:A,0)),IF(M104="Critical",6,IF(M104="Significant",5,IF(M104="Moderate",3,2))))</f>
        <v>5</v>
      </c>
    </row>
    <row r="105" spans="1:27" ht="128.65" customHeight="1" x14ac:dyDescent="0.35">
      <c r="A105" s="37" t="s">
        <v>1375</v>
      </c>
      <c r="B105" s="163" t="s">
        <v>1182</v>
      </c>
      <c r="C105" s="164" t="s">
        <v>1183</v>
      </c>
      <c r="D105" s="37" t="s">
        <v>246</v>
      </c>
      <c r="E105" s="37" t="s">
        <v>1376</v>
      </c>
      <c r="F105" s="128" t="s">
        <v>1377</v>
      </c>
      <c r="G105" s="128" t="s">
        <v>1378</v>
      </c>
      <c r="H105" s="37" t="s">
        <v>1379</v>
      </c>
      <c r="I105" s="29"/>
      <c r="J105" s="259"/>
      <c r="K105" s="37" t="s">
        <v>1380</v>
      </c>
      <c r="L105" s="29"/>
      <c r="M105" s="268" t="s">
        <v>144</v>
      </c>
      <c r="N105" s="150" t="s">
        <v>1235</v>
      </c>
      <c r="O105" s="150" t="s">
        <v>1236</v>
      </c>
      <c r="P105" s="117"/>
      <c r="Q105" s="29" t="s">
        <v>1315</v>
      </c>
      <c r="R105" s="29" t="s">
        <v>1381</v>
      </c>
      <c r="S105" s="37" t="s">
        <v>1382</v>
      </c>
      <c r="T105" s="128" t="s">
        <v>1383</v>
      </c>
      <c r="U105" s="37" t="s">
        <v>1384</v>
      </c>
      <c r="V105" s="37" t="s">
        <v>1385</v>
      </c>
      <c r="AA105" s="156">
        <f>IF(OR(J105="Fail",ISBLANK(J105)),INDEX('Issue Code Table'!C:C,MATCH(N:N,'Issue Code Table'!A:A,0)),IF(M105="Critical",6,IF(M105="Significant",5,IF(M105="Moderate",3,2))))</f>
        <v>5</v>
      </c>
    </row>
    <row r="106" spans="1:27" ht="128.65" customHeight="1" x14ac:dyDescent="0.35">
      <c r="A106" s="37" t="s">
        <v>1386</v>
      </c>
      <c r="B106" s="163" t="s">
        <v>176</v>
      </c>
      <c r="C106" s="164" t="s">
        <v>1387</v>
      </c>
      <c r="D106" s="37" t="s">
        <v>230</v>
      </c>
      <c r="E106" s="37" t="s">
        <v>1388</v>
      </c>
      <c r="F106" s="128" t="s">
        <v>1389</v>
      </c>
      <c r="G106" s="128" t="s">
        <v>1390</v>
      </c>
      <c r="H106" s="37" t="s">
        <v>1391</v>
      </c>
      <c r="I106" s="29"/>
      <c r="J106" s="259"/>
      <c r="K106" s="160" t="s">
        <v>1392</v>
      </c>
      <c r="L106" s="122"/>
      <c r="M106" s="29" t="s">
        <v>155</v>
      </c>
      <c r="N106" s="150" t="s">
        <v>198</v>
      </c>
      <c r="O106" s="121" t="s">
        <v>1393</v>
      </c>
      <c r="P106" s="117"/>
      <c r="Q106" s="29" t="s">
        <v>1394</v>
      </c>
      <c r="R106" s="29" t="s">
        <v>1395</v>
      </c>
      <c r="S106" s="37" t="s">
        <v>1396</v>
      </c>
      <c r="T106" s="128" t="s">
        <v>1397</v>
      </c>
      <c r="U106" s="37" t="s">
        <v>1398</v>
      </c>
      <c r="V106" s="37"/>
      <c r="AA106" s="156">
        <f>IF(OR(J106="Fail",ISBLANK(J106)),INDEX('Issue Code Table'!C:C,MATCH(N:N,'Issue Code Table'!A:A,0)),IF(M106="Critical",6,IF(M106="Significant",5,IF(M106="Moderate",3,2))))</f>
        <v>4</v>
      </c>
    </row>
    <row r="107" spans="1:27" ht="128.65" customHeight="1" x14ac:dyDescent="0.35">
      <c r="A107" s="37" t="s">
        <v>1399</v>
      </c>
      <c r="B107" s="37" t="s">
        <v>316</v>
      </c>
      <c r="C107" s="162" t="s">
        <v>317</v>
      </c>
      <c r="D107" s="37" t="s">
        <v>246</v>
      </c>
      <c r="E107" s="37" t="s">
        <v>1400</v>
      </c>
      <c r="F107" s="128" t="s">
        <v>1401</v>
      </c>
      <c r="G107" s="128" t="s">
        <v>1402</v>
      </c>
      <c r="H107" s="37" t="s">
        <v>1403</v>
      </c>
      <c r="I107" s="29"/>
      <c r="J107" s="259"/>
      <c r="K107" s="29" t="s">
        <v>1404</v>
      </c>
      <c r="L107" s="29"/>
      <c r="M107" s="155" t="s">
        <v>155</v>
      </c>
      <c r="N107" s="150" t="s">
        <v>198</v>
      </c>
      <c r="O107" s="150" t="s">
        <v>1393</v>
      </c>
      <c r="P107" s="117"/>
      <c r="Q107" s="29" t="s">
        <v>1405</v>
      </c>
      <c r="R107" s="29" t="s">
        <v>1406</v>
      </c>
      <c r="S107" s="37" t="s">
        <v>1407</v>
      </c>
      <c r="T107" s="128" t="s">
        <v>3522</v>
      </c>
      <c r="U107" s="37" t="s">
        <v>3523</v>
      </c>
      <c r="V107" s="37"/>
      <c r="AA107" s="156">
        <f>IF(OR(J107="Fail",ISBLANK(J107)),INDEX('Issue Code Table'!C:C,MATCH(N:N,'Issue Code Table'!A:A,0)),IF(M107="Critical",6,IF(M107="Significant",5,IF(M107="Moderate",3,2))))</f>
        <v>4</v>
      </c>
    </row>
    <row r="108" spans="1:27" ht="128.65" customHeight="1" x14ac:dyDescent="0.35">
      <c r="A108" s="37" t="s">
        <v>1408</v>
      </c>
      <c r="B108" s="163" t="s">
        <v>201</v>
      </c>
      <c r="C108" s="164" t="s">
        <v>202</v>
      </c>
      <c r="D108" s="37" t="s">
        <v>246</v>
      </c>
      <c r="E108" s="37" t="s">
        <v>1409</v>
      </c>
      <c r="F108" s="128" t="s">
        <v>1410</v>
      </c>
      <c r="G108" s="128" t="s">
        <v>1411</v>
      </c>
      <c r="H108" s="37" t="s">
        <v>1412</v>
      </c>
      <c r="I108" s="29"/>
      <c r="J108" s="259"/>
      <c r="K108" s="160" t="s">
        <v>1413</v>
      </c>
      <c r="L108" s="122"/>
      <c r="M108" s="155" t="s">
        <v>155</v>
      </c>
      <c r="N108" s="150" t="s">
        <v>198</v>
      </c>
      <c r="O108" s="150" t="s">
        <v>1393</v>
      </c>
      <c r="P108" s="117"/>
      <c r="Q108" s="29" t="s">
        <v>1414</v>
      </c>
      <c r="R108" s="29" t="s">
        <v>1415</v>
      </c>
      <c r="S108" s="37" t="s">
        <v>1416</v>
      </c>
      <c r="T108" s="128" t="s">
        <v>1417</v>
      </c>
      <c r="U108" s="37" t="s">
        <v>1418</v>
      </c>
      <c r="V108" s="37"/>
      <c r="AA108" s="156">
        <f>IF(OR(J108="Fail",ISBLANK(J108)),INDEX('Issue Code Table'!C:C,MATCH(N:N,'Issue Code Table'!A:A,0)),IF(M108="Critical",6,IF(M108="Significant",5,IF(M108="Moderate",3,2))))</f>
        <v>4</v>
      </c>
    </row>
    <row r="109" spans="1:27" ht="128.65" customHeight="1" x14ac:dyDescent="0.35">
      <c r="A109" s="37" t="s">
        <v>1419</v>
      </c>
      <c r="B109" s="163" t="s">
        <v>201</v>
      </c>
      <c r="C109" s="164" t="s">
        <v>202</v>
      </c>
      <c r="D109" s="37" t="s">
        <v>246</v>
      </c>
      <c r="E109" s="37" t="s">
        <v>1420</v>
      </c>
      <c r="F109" s="128" t="s">
        <v>1421</v>
      </c>
      <c r="G109" s="128" t="s">
        <v>1422</v>
      </c>
      <c r="H109" s="37" t="s">
        <v>1423</v>
      </c>
      <c r="I109" s="29"/>
      <c r="J109" s="259"/>
      <c r="K109" s="160" t="s">
        <v>1424</v>
      </c>
      <c r="L109" s="187"/>
      <c r="M109" s="155" t="s">
        <v>144</v>
      </c>
      <c r="N109" s="178" t="s">
        <v>1425</v>
      </c>
      <c r="O109" s="150" t="s">
        <v>1426</v>
      </c>
      <c r="P109" s="191"/>
      <c r="Q109" s="29" t="s">
        <v>1414</v>
      </c>
      <c r="R109" s="29" t="s">
        <v>1427</v>
      </c>
      <c r="S109" s="37" t="s">
        <v>1428</v>
      </c>
      <c r="T109" s="128" t="s">
        <v>1429</v>
      </c>
      <c r="U109" s="37" t="s">
        <v>1430</v>
      </c>
      <c r="V109" s="37" t="s">
        <v>1431</v>
      </c>
      <c r="AA109" s="156">
        <f>IF(OR(J109="Fail",ISBLANK(J109)),INDEX('Issue Code Table'!C:C,MATCH(N:N,'Issue Code Table'!A:A,0)),IF(M109="Critical",6,IF(M109="Significant",5,IF(M109="Moderate",3,2))))</f>
        <v>6</v>
      </c>
    </row>
    <row r="110" spans="1:27" ht="128.65" customHeight="1" x14ac:dyDescent="0.35">
      <c r="A110" s="37" t="s">
        <v>1432</v>
      </c>
      <c r="B110" s="163" t="s">
        <v>209</v>
      </c>
      <c r="C110" s="164" t="s">
        <v>1433</v>
      </c>
      <c r="D110" s="37" t="s">
        <v>230</v>
      </c>
      <c r="E110" s="37" t="s">
        <v>1434</v>
      </c>
      <c r="F110" s="128" t="s">
        <v>1435</v>
      </c>
      <c r="G110" s="128" t="s">
        <v>1436</v>
      </c>
      <c r="H110" s="37" t="s">
        <v>1437</v>
      </c>
      <c r="I110" s="29"/>
      <c r="J110" s="259"/>
      <c r="K110" s="160" t="s">
        <v>1438</v>
      </c>
      <c r="L110" s="122"/>
      <c r="M110" s="155" t="s">
        <v>155</v>
      </c>
      <c r="N110" s="150" t="s">
        <v>198</v>
      </c>
      <c r="O110" s="150" t="s">
        <v>1393</v>
      </c>
      <c r="P110" s="117"/>
      <c r="Q110" s="29" t="s">
        <v>1414</v>
      </c>
      <c r="R110" s="29" t="s">
        <v>1439</v>
      </c>
      <c r="S110" s="37" t="s">
        <v>1440</v>
      </c>
      <c r="T110" s="128" t="s">
        <v>1441</v>
      </c>
      <c r="U110" s="37" t="s">
        <v>1442</v>
      </c>
      <c r="V110" s="37"/>
      <c r="AA110" s="156">
        <f>IF(OR(J110="Fail",ISBLANK(J110)),INDEX('Issue Code Table'!C:C,MATCH(N:N,'Issue Code Table'!A:A,0)),IF(M110="Critical",6,IF(M110="Significant",5,IF(M110="Moderate",3,2))))</f>
        <v>4</v>
      </c>
    </row>
    <row r="111" spans="1:27" ht="128.65" customHeight="1" x14ac:dyDescent="0.35">
      <c r="A111" s="37" t="s">
        <v>1443</v>
      </c>
      <c r="B111" s="163" t="s">
        <v>193</v>
      </c>
      <c r="C111" s="164" t="s">
        <v>562</v>
      </c>
      <c r="D111" s="37" t="s">
        <v>246</v>
      </c>
      <c r="E111" s="37" t="s">
        <v>1444</v>
      </c>
      <c r="F111" s="128" t="s">
        <v>1445</v>
      </c>
      <c r="G111" s="128" t="s">
        <v>1446</v>
      </c>
      <c r="H111" s="37" t="s">
        <v>1447</v>
      </c>
      <c r="I111" s="29"/>
      <c r="J111" s="259"/>
      <c r="K111" s="160" t="s">
        <v>1448</v>
      </c>
      <c r="L111" s="122"/>
      <c r="M111" s="155" t="s">
        <v>155</v>
      </c>
      <c r="N111" s="118" t="s">
        <v>1449</v>
      </c>
      <c r="O111" s="119" t="s">
        <v>1450</v>
      </c>
      <c r="P111" s="117"/>
      <c r="Q111" s="29" t="s">
        <v>1414</v>
      </c>
      <c r="R111" s="29" t="s">
        <v>1451</v>
      </c>
      <c r="S111" s="37" t="s">
        <v>1452</v>
      </c>
      <c r="T111" s="128" t="s">
        <v>1453</v>
      </c>
      <c r="U111" s="37" t="s">
        <v>1454</v>
      </c>
      <c r="V111" s="37"/>
      <c r="AA111" s="156">
        <f>IF(OR(J111="Fail",ISBLANK(J111)),INDEX('Issue Code Table'!C:C,MATCH(N:N,'Issue Code Table'!A:A,0)),IF(M111="Critical",6,IF(M111="Significant",5,IF(M111="Moderate",3,2))))</f>
        <v>3</v>
      </c>
    </row>
    <row r="112" spans="1:27" ht="128.65" customHeight="1" x14ac:dyDescent="0.35">
      <c r="A112" s="37" t="s">
        <v>1455</v>
      </c>
      <c r="B112" s="163" t="s">
        <v>209</v>
      </c>
      <c r="C112" s="164" t="s">
        <v>1433</v>
      </c>
      <c r="D112" s="37" t="s">
        <v>230</v>
      </c>
      <c r="E112" s="37" t="s">
        <v>1456</v>
      </c>
      <c r="F112" s="128" t="s">
        <v>1457</v>
      </c>
      <c r="G112" s="128" t="s">
        <v>1458</v>
      </c>
      <c r="H112" s="37" t="s">
        <v>1459</v>
      </c>
      <c r="I112" s="29"/>
      <c r="J112" s="259"/>
      <c r="K112" s="160" t="s">
        <v>1460</v>
      </c>
      <c r="L112" s="122"/>
      <c r="M112" s="29" t="s">
        <v>155</v>
      </c>
      <c r="N112" s="150" t="s">
        <v>1461</v>
      </c>
      <c r="O112" s="121" t="s">
        <v>1462</v>
      </c>
      <c r="P112" s="117"/>
      <c r="Q112" s="29" t="s">
        <v>1414</v>
      </c>
      <c r="R112" s="29" t="s">
        <v>1463</v>
      </c>
      <c r="S112" s="37" t="s">
        <v>1464</v>
      </c>
      <c r="T112" s="128" t="s">
        <v>1465</v>
      </c>
      <c r="U112" s="37" t="s">
        <v>1466</v>
      </c>
      <c r="V112" s="37"/>
      <c r="AA112" s="156">
        <f>IF(OR(J112="Fail",ISBLANK(J112)),INDEX('Issue Code Table'!C:C,MATCH(N:N,'Issue Code Table'!A:A,0)),IF(M112="Critical",6,IF(M112="Significant",5,IF(M112="Moderate",3,2))))</f>
        <v>5</v>
      </c>
    </row>
    <row r="113" spans="1:27" ht="128.65" customHeight="1" x14ac:dyDescent="0.35">
      <c r="A113" s="37" t="s">
        <v>1467</v>
      </c>
      <c r="B113" s="163" t="s">
        <v>193</v>
      </c>
      <c r="C113" s="164" t="s">
        <v>562</v>
      </c>
      <c r="D113" s="37" t="s">
        <v>230</v>
      </c>
      <c r="E113" s="37" t="s">
        <v>1468</v>
      </c>
      <c r="F113" s="128" t="s">
        <v>1469</v>
      </c>
      <c r="G113" s="128" t="s">
        <v>1470</v>
      </c>
      <c r="H113" s="37" t="s">
        <v>1471</v>
      </c>
      <c r="I113" s="29"/>
      <c r="J113" s="259"/>
      <c r="K113" s="160" t="s">
        <v>1472</v>
      </c>
      <c r="L113" s="122"/>
      <c r="M113" s="29" t="s">
        <v>219</v>
      </c>
      <c r="N113" s="150" t="s">
        <v>1473</v>
      </c>
      <c r="O113" s="121" t="s">
        <v>1474</v>
      </c>
      <c r="P113" s="117"/>
      <c r="Q113" s="29" t="s">
        <v>1414</v>
      </c>
      <c r="R113" s="29" t="s">
        <v>1475</v>
      </c>
      <c r="S113" s="37" t="s">
        <v>1476</v>
      </c>
      <c r="T113" s="128" t="s">
        <v>1477</v>
      </c>
      <c r="U113" s="37" t="s">
        <v>1478</v>
      </c>
      <c r="V113" s="37"/>
      <c r="AA113" s="156">
        <f>IF(OR(J113="Fail",ISBLANK(J113)),INDEX('Issue Code Table'!C:C,MATCH(N:N,'Issue Code Table'!A:A,0)),IF(M113="Critical",6,IF(M113="Significant",5,IF(M113="Moderate",3,2))))</f>
        <v>4</v>
      </c>
    </row>
    <row r="114" spans="1:27" ht="128.65" customHeight="1" x14ac:dyDescent="0.35">
      <c r="A114" s="37" t="s">
        <v>1479</v>
      </c>
      <c r="B114" s="163" t="s">
        <v>193</v>
      </c>
      <c r="C114" s="164" t="s">
        <v>562</v>
      </c>
      <c r="D114" s="37" t="s">
        <v>230</v>
      </c>
      <c r="E114" s="37" t="s">
        <v>1480</v>
      </c>
      <c r="F114" s="128" t="s">
        <v>1481</v>
      </c>
      <c r="G114" s="128" t="s">
        <v>1482</v>
      </c>
      <c r="H114" s="37" t="s">
        <v>1483</v>
      </c>
      <c r="I114" s="29"/>
      <c r="J114" s="259"/>
      <c r="K114" s="160" t="s">
        <v>1484</v>
      </c>
      <c r="L114" s="122"/>
      <c r="M114" s="155" t="s">
        <v>144</v>
      </c>
      <c r="N114" s="150" t="s">
        <v>206</v>
      </c>
      <c r="O114" s="150" t="s">
        <v>265</v>
      </c>
      <c r="P114" s="117"/>
      <c r="Q114" s="29" t="s">
        <v>1414</v>
      </c>
      <c r="R114" s="29" t="s">
        <v>1485</v>
      </c>
      <c r="S114" s="37" t="s">
        <v>1486</v>
      </c>
      <c r="T114" s="128" t="s">
        <v>1487</v>
      </c>
      <c r="U114" s="37" t="s">
        <v>1488</v>
      </c>
      <c r="V114" s="37" t="s">
        <v>1489</v>
      </c>
      <c r="AA114" s="156">
        <f>IF(OR(J114="Fail",ISBLANK(J114)),INDEX('Issue Code Table'!C:C,MATCH(N:N,'Issue Code Table'!A:A,0)),IF(M114="Critical",6,IF(M114="Significant",5,IF(M114="Moderate",3,2))))</f>
        <v>5</v>
      </c>
    </row>
    <row r="115" spans="1:27" ht="128.65" customHeight="1" x14ac:dyDescent="0.35">
      <c r="A115" s="37" t="s">
        <v>1490</v>
      </c>
      <c r="B115" s="267" t="s">
        <v>1217</v>
      </c>
      <c r="C115" s="267" t="s">
        <v>1218</v>
      </c>
      <c r="D115" s="37" t="s">
        <v>246</v>
      </c>
      <c r="E115" s="37" t="s">
        <v>1491</v>
      </c>
      <c r="F115" s="128" t="s">
        <v>1492</v>
      </c>
      <c r="G115" s="128" t="s">
        <v>1493</v>
      </c>
      <c r="H115" s="37" t="s">
        <v>1494</v>
      </c>
      <c r="I115" s="29"/>
      <c r="J115" s="259"/>
      <c r="K115" s="160" t="s">
        <v>1495</v>
      </c>
      <c r="L115" s="29"/>
      <c r="M115" s="155" t="s">
        <v>144</v>
      </c>
      <c r="N115" s="150" t="s">
        <v>1425</v>
      </c>
      <c r="O115" s="150" t="s">
        <v>1426</v>
      </c>
      <c r="P115" s="117"/>
      <c r="Q115" s="29" t="s">
        <v>1496</v>
      </c>
      <c r="R115" s="29" t="s">
        <v>1497</v>
      </c>
      <c r="S115" s="37" t="s">
        <v>1498</v>
      </c>
      <c r="T115" s="128" t="s">
        <v>1499</v>
      </c>
      <c r="U115" s="37" t="s">
        <v>1500</v>
      </c>
      <c r="V115" s="37" t="s">
        <v>1501</v>
      </c>
      <c r="AA115" s="156">
        <f>IF(OR(J115="Fail",ISBLANK(J115)),INDEX('Issue Code Table'!C:C,MATCH(N:N,'Issue Code Table'!A:A,0)),IF(M115="Critical",6,IF(M115="Significant",5,IF(M115="Moderate",3,2))))</f>
        <v>6</v>
      </c>
    </row>
    <row r="116" spans="1:27" ht="128.65" customHeight="1" x14ac:dyDescent="0.35">
      <c r="A116" s="37" t="s">
        <v>1502</v>
      </c>
      <c r="B116" s="37" t="s">
        <v>1503</v>
      </c>
      <c r="C116" s="162" t="s">
        <v>1504</v>
      </c>
      <c r="D116" s="37" t="s">
        <v>246</v>
      </c>
      <c r="E116" s="37" t="s">
        <v>1505</v>
      </c>
      <c r="F116" s="128" t="s">
        <v>1506</v>
      </c>
      <c r="G116" s="128" t="s">
        <v>1507</v>
      </c>
      <c r="H116" s="37" t="s">
        <v>1508</v>
      </c>
      <c r="I116" s="29"/>
      <c r="J116" s="259"/>
      <c r="K116" s="160" t="s">
        <v>1509</v>
      </c>
      <c r="L116" s="29"/>
      <c r="M116" s="155" t="s">
        <v>155</v>
      </c>
      <c r="N116" s="150" t="s">
        <v>198</v>
      </c>
      <c r="O116" s="150" t="s">
        <v>1393</v>
      </c>
      <c r="P116" s="117"/>
      <c r="Q116" s="29" t="s">
        <v>1496</v>
      </c>
      <c r="R116" s="29" t="s">
        <v>1510</v>
      </c>
      <c r="S116" s="37" t="s">
        <v>1511</v>
      </c>
      <c r="T116" s="128" t="s">
        <v>1512</v>
      </c>
      <c r="U116" s="37" t="s">
        <v>1513</v>
      </c>
      <c r="V116" s="37"/>
      <c r="AA116" s="156">
        <f>IF(OR(J116="Fail",ISBLANK(J116)),INDEX('Issue Code Table'!C:C,MATCH(N:N,'Issue Code Table'!A:A,0)),IF(M116="Critical",6,IF(M116="Significant",5,IF(M116="Moderate",3,2))))</f>
        <v>4</v>
      </c>
    </row>
    <row r="117" spans="1:27" ht="128.65" customHeight="1" x14ac:dyDescent="0.35">
      <c r="A117" s="37" t="s">
        <v>1514</v>
      </c>
      <c r="B117" s="37" t="s">
        <v>1503</v>
      </c>
      <c r="C117" s="162" t="s">
        <v>1504</v>
      </c>
      <c r="D117" s="37" t="s">
        <v>246</v>
      </c>
      <c r="E117" s="37" t="s">
        <v>1515</v>
      </c>
      <c r="F117" s="128" t="s">
        <v>1516</v>
      </c>
      <c r="G117" s="128" t="s">
        <v>1517</v>
      </c>
      <c r="H117" s="37" t="s">
        <v>1518</v>
      </c>
      <c r="I117" s="29"/>
      <c r="J117" s="259"/>
      <c r="K117" s="160" t="s">
        <v>1519</v>
      </c>
      <c r="L117" s="150"/>
      <c r="M117" s="155" t="s">
        <v>155</v>
      </c>
      <c r="N117" s="150" t="s">
        <v>198</v>
      </c>
      <c r="O117" s="150" t="s">
        <v>1393</v>
      </c>
      <c r="P117" s="117"/>
      <c r="Q117" s="29" t="s">
        <v>1496</v>
      </c>
      <c r="R117" s="29" t="s">
        <v>1520</v>
      </c>
      <c r="S117" s="37" t="s">
        <v>1521</v>
      </c>
      <c r="T117" s="128" t="s">
        <v>1522</v>
      </c>
      <c r="U117" s="37" t="s">
        <v>1523</v>
      </c>
      <c r="V117" s="37"/>
      <c r="AA117" s="156">
        <f>IF(OR(J117="Fail",ISBLANK(J117)),INDEX('Issue Code Table'!C:C,MATCH(N:N,'Issue Code Table'!A:A,0)),IF(M117="Critical",6,IF(M117="Significant",5,IF(M117="Moderate",3,2))))</f>
        <v>4</v>
      </c>
    </row>
    <row r="118" spans="1:27" ht="128.65" customHeight="1" x14ac:dyDescent="0.35">
      <c r="A118" s="37" t="s">
        <v>1524</v>
      </c>
      <c r="B118" s="267" t="s">
        <v>1217</v>
      </c>
      <c r="C118" s="267" t="s">
        <v>1218</v>
      </c>
      <c r="D118" s="37" t="s">
        <v>230</v>
      </c>
      <c r="E118" s="37" t="s">
        <v>1525</v>
      </c>
      <c r="F118" s="128" t="s">
        <v>1526</v>
      </c>
      <c r="G118" s="128" t="s">
        <v>1527</v>
      </c>
      <c r="H118" s="37" t="s">
        <v>1528</v>
      </c>
      <c r="I118" s="29"/>
      <c r="J118" s="259"/>
      <c r="K118" s="160" t="s">
        <v>1529</v>
      </c>
      <c r="L118" s="122"/>
      <c r="M118" s="155" t="s">
        <v>219</v>
      </c>
      <c r="N118" s="184" t="s">
        <v>1473</v>
      </c>
      <c r="O118" s="184" t="s">
        <v>1474</v>
      </c>
      <c r="P118" s="117"/>
      <c r="Q118" s="29" t="s">
        <v>1496</v>
      </c>
      <c r="R118" s="29" t="s">
        <v>1530</v>
      </c>
      <c r="S118" s="37" t="s">
        <v>1531</v>
      </c>
      <c r="T118" s="128" t="s">
        <v>1532</v>
      </c>
      <c r="U118" s="37" t="s">
        <v>1533</v>
      </c>
      <c r="V118" s="37"/>
      <c r="AA118" s="156">
        <f>IF(OR(J118="Fail",ISBLANK(J118)),INDEX('Issue Code Table'!C:C,MATCH(N:N,'Issue Code Table'!A:A,0)),IF(M118="Critical",6,IF(M118="Significant",5,IF(M118="Moderate",3,2))))</f>
        <v>4</v>
      </c>
    </row>
    <row r="119" spans="1:27" ht="128.65" customHeight="1" x14ac:dyDescent="0.35">
      <c r="A119" s="37" t="s">
        <v>1534</v>
      </c>
      <c r="B119" s="267" t="s">
        <v>1217</v>
      </c>
      <c r="C119" s="267" t="s">
        <v>1218</v>
      </c>
      <c r="D119" s="37" t="s">
        <v>230</v>
      </c>
      <c r="E119" s="37" t="s">
        <v>1535</v>
      </c>
      <c r="F119" s="128" t="s">
        <v>1536</v>
      </c>
      <c r="G119" s="128" t="s">
        <v>1537</v>
      </c>
      <c r="H119" s="37" t="s">
        <v>1538</v>
      </c>
      <c r="I119" s="29"/>
      <c r="J119" s="259"/>
      <c r="K119" s="160" t="s">
        <v>1539</v>
      </c>
      <c r="L119" s="122"/>
      <c r="M119" s="155" t="s">
        <v>155</v>
      </c>
      <c r="N119" s="184" t="s">
        <v>198</v>
      </c>
      <c r="O119" s="184" t="s">
        <v>1393</v>
      </c>
      <c r="P119" s="117"/>
      <c r="Q119" s="29" t="s">
        <v>1496</v>
      </c>
      <c r="R119" s="29" t="s">
        <v>1540</v>
      </c>
      <c r="S119" s="37" t="s">
        <v>1396</v>
      </c>
      <c r="T119" s="128" t="s">
        <v>1541</v>
      </c>
      <c r="U119" s="37" t="s">
        <v>1542</v>
      </c>
      <c r="V119" s="37"/>
      <c r="AA119" s="156">
        <f>IF(OR(J119="Fail",ISBLANK(J119)),INDEX('Issue Code Table'!C:C,MATCH(N:N,'Issue Code Table'!A:A,0)),IF(M119="Critical",6,IF(M119="Significant",5,IF(M119="Moderate",3,2))))</f>
        <v>4</v>
      </c>
    </row>
    <row r="120" spans="1:27" ht="128.65" customHeight="1" x14ac:dyDescent="0.35">
      <c r="A120" s="37" t="s">
        <v>1543</v>
      </c>
      <c r="B120" s="37" t="s">
        <v>316</v>
      </c>
      <c r="C120" s="162" t="s">
        <v>317</v>
      </c>
      <c r="D120" s="37" t="s">
        <v>230</v>
      </c>
      <c r="E120" s="37" t="s">
        <v>1544</v>
      </c>
      <c r="F120" s="128" t="s">
        <v>1545</v>
      </c>
      <c r="G120" s="128" t="s">
        <v>3524</v>
      </c>
      <c r="H120" s="37" t="s">
        <v>1546</v>
      </c>
      <c r="I120" s="29"/>
      <c r="J120" s="259"/>
      <c r="K120" s="160" t="s">
        <v>1547</v>
      </c>
      <c r="L120" s="122"/>
      <c r="M120" s="155" t="s">
        <v>155</v>
      </c>
      <c r="N120" s="150" t="s">
        <v>198</v>
      </c>
      <c r="O120" s="150" t="s">
        <v>1393</v>
      </c>
      <c r="P120" s="117"/>
      <c r="Q120" s="29" t="s">
        <v>1496</v>
      </c>
      <c r="R120" s="29" t="s">
        <v>1548</v>
      </c>
      <c r="S120" s="37" t="s">
        <v>1452</v>
      </c>
      <c r="T120" s="128" t="s">
        <v>1549</v>
      </c>
      <c r="U120" s="37" t="s">
        <v>1550</v>
      </c>
      <c r="V120" s="37"/>
      <c r="AA120" s="156">
        <f>IF(OR(J120="Fail",ISBLANK(J120)),INDEX('Issue Code Table'!C:C,MATCH(N:N,'Issue Code Table'!A:A,0)),IF(M120="Critical",6,IF(M120="Significant",5,IF(M120="Moderate",3,2))))</f>
        <v>4</v>
      </c>
    </row>
    <row r="121" spans="1:27" ht="128.65" customHeight="1" x14ac:dyDescent="0.35">
      <c r="A121" s="37" t="s">
        <v>1551</v>
      </c>
      <c r="B121" s="267" t="s">
        <v>1217</v>
      </c>
      <c r="C121" s="267" t="s">
        <v>1218</v>
      </c>
      <c r="D121" s="37" t="s">
        <v>230</v>
      </c>
      <c r="E121" s="37" t="s">
        <v>1552</v>
      </c>
      <c r="F121" s="128" t="s">
        <v>1553</v>
      </c>
      <c r="G121" s="128" t="s">
        <v>1554</v>
      </c>
      <c r="H121" s="37" t="s">
        <v>1555</v>
      </c>
      <c r="I121" s="29"/>
      <c r="J121" s="259"/>
      <c r="K121" s="160" t="s">
        <v>1556</v>
      </c>
      <c r="L121" s="122"/>
      <c r="M121" s="155" t="s">
        <v>155</v>
      </c>
      <c r="N121" s="150" t="s">
        <v>1473</v>
      </c>
      <c r="O121" s="150" t="s">
        <v>1474</v>
      </c>
      <c r="P121" s="117"/>
      <c r="Q121" s="29" t="s">
        <v>1557</v>
      </c>
      <c r="R121" s="29" t="s">
        <v>1558</v>
      </c>
      <c r="S121" s="37" t="s">
        <v>1476</v>
      </c>
      <c r="T121" s="128" t="s">
        <v>1559</v>
      </c>
      <c r="U121" s="37" t="s">
        <v>1560</v>
      </c>
      <c r="V121" s="37"/>
      <c r="AA121" s="156">
        <f>IF(OR(J121="Fail",ISBLANK(J121)),INDEX('Issue Code Table'!C:C,MATCH(N:N,'Issue Code Table'!A:A,0)),IF(M121="Critical",6,IF(M121="Significant",5,IF(M121="Moderate",3,2))))</f>
        <v>4</v>
      </c>
    </row>
    <row r="122" spans="1:27" ht="128.65" customHeight="1" x14ac:dyDescent="0.35">
      <c r="A122" s="37" t="s">
        <v>1561</v>
      </c>
      <c r="B122" s="267" t="s">
        <v>1217</v>
      </c>
      <c r="C122" s="267" t="s">
        <v>1218</v>
      </c>
      <c r="D122" s="37" t="s">
        <v>230</v>
      </c>
      <c r="E122" s="37" t="s">
        <v>1562</v>
      </c>
      <c r="F122" s="128" t="s">
        <v>1553</v>
      </c>
      <c r="G122" s="128" t="s">
        <v>1563</v>
      </c>
      <c r="H122" s="37" t="s">
        <v>1564</v>
      </c>
      <c r="I122" s="29"/>
      <c r="J122" s="259"/>
      <c r="K122" s="160" t="s">
        <v>1565</v>
      </c>
      <c r="L122" s="122"/>
      <c r="M122" s="155" t="s">
        <v>155</v>
      </c>
      <c r="N122" s="150" t="s">
        <v>1473</v>
      </c>
      <c r="O122" s="150" t="s">
        <v>1474</v>
      </c>
      <c r="P122" s="117"/>
      <c r="Q122" s="29" t="s">
        <v>1557</v>
      </c>
      <c r="R122" s="29" t="s">
        <v>1566</v>
      </c>
      <c r="S122" s="37" t="s">
        <v>1476</v>
      </c>
      <c r="T122" s="128" t="s">
        <v>1567</v>
      </c>
      <c r="U122" s="37" t="s">
        <v>1568</v>
      </c>
      <c r="V122" s="37"/>
      <c r="AA122" s="156">
        <f>IF(OR(J122="Fail",ISBLANK(J122)),INDEX('Issue Code Table'!C:C,MATCH(N:N,'Issue Code Table'!A:A,0)),IF(M122="Critical",6,IF(M122="Significant",5,IF(M122="Moderate",3,2))))</f>
        <v>4</v>
      </c>
    </row>
    <row r="123" spans="1:27" ht="128.65" customHeight="1" x14ac:dyDescent="0.35">
      <c r="A123" s="37" t="s">
        <v>1569</v>
      </c>
      <c r="B123" s="267" t="s">
        <v>1217</v>
      </c>
      <c r="C123" s="267" t="s">
        <v>1218</v>
      </c>
      <c r="D123" s="37" t="s">
        <v>230</v>
      </c>
      <c r="E123" s="37" t="s">
        <v>1570</v>
      </c>
      <c r="F123" s="128" t="s">
        <v>1553</v>
      </c>
      <c r="G123" s="128" t="s">
        <v>1571</v>
      </c>
      <c r="H123" s="37" t="s">
        <v>1572</v>
      </c>
      <c r="I123" s="29"/>
      <c r="J123" s="259"/>
      <c r="K123" s="160" t="s">
        <v>1573</v>
      </c>
      <c r="L123" s="122"/>
      <c r="M123" s="155" t="s">
        <v>155</v>
      </c>
      <c r="N123" s="150" t="s">
        <v>1473</v>
      </c>
      <c r="O123" s="150" t="s">
        <v>1474</v>
      </c>
      <c r="P123" s="117"/>
      <c r="Q123" s="29" t="s">
        <v>1557</v>
      </c>
      <c r="R123" s="29" t="s">
        <v>1574</v>
      </c>
      <c r="S123" s="37" t="s">
        <v>1476</v>
      </c>
      <c r="T123" s="128" t="s">
        <v>1575</v>
      </c>
      <c r="U123" s="37" t="s">
        <v>1576</v>
      </c>
      <c r="V123" s="37"/>
      <c r="AA123" s="156">
        <f>IF(OR(J123="Fail",ISBLANK(J123)),INDEX('Issue Code Table'!C:C,MATCH(N:N,'Issue Code Table'!A:A,0)),IF(M123="Critical",6,IF(M123="Significant",5,IF(M123="Moderate",3,2))))</f>
        <v>4</v>
      </c>
    </row>
    <row r="124" spans="1:27" ht="128.65" customHeight="1" x14ac:dyDescent="0.35">
      <c r="A124" s="37" t="s">
        <v>1577</v>
      </c>
      <c r="B124" s="267" t="s">
        <v>1217</v>
      </c>
      <c r="C124" s="267" t="s">
        <v>1218</v>
      </c>
      <c r="D124" s="37" t="s">
        <v>246</v>
      </c>
      <c r="E124" s="37" t="s">
        <v>1578</v>
      </c>
      <c r="F124" s="128" t="s">
        <v>1579</v>
      </c>
      <c r="G124" s="128" t="s">
        <v>1580</v>
      </c>
      <c r="H124" s="37" t="s">
        <v>1581</v>
      </c>
      <c r="I124" s="29"/>
      <c r="J124" s="259"/>
      <c r="K124" s="160" t="s">
        <v>1582</v>
      </c>
      <c r="L124" s="122"/>
      <c r="M124" s="155" t="s">
        <v>155</v>
      </c>
      <c r="N124" s="150" t="s">
        <v>1473</v>
      </c>
      <c r="O124" s="150" t="s">
        <v>1474</v>
      </c>
      <c r="P124" s="117"/>
      <c r="Q124" s="29" t="s">
        <v>1557</v>
      </c>
      <c r="R124" s="29" t="s">
        <v>1583</v>
      </c>
      <c r="S124" s="37" t="s">
        <v>1584</v>
      </c>
      <c r="T124" s="128" t="s">
        <v>1585</v>
      </c>
      <c r="U124" s="37" t="s">
        <v>1586</v>
      </c>
      <c r="V124" s="37"/>
      <c r="AA124" s="156">
        <f>IF(OR(J124="Fail",ISBLANK(J124)),INDEX('Issue Code Table'!C:C,MATCH(N:N,'Issue Code Table'!A:A,0)),IF(M124="Critical",6,IF(M124="Significant",5,IF(M124="Moderate",3,2))))</f>
        <v>4</v>
      </c>
    </row>
    <row r="125" spans="1:27" ht="128.65" customHeight="1" x14ac:dyDescent="0.35">
      <c r="A125" s="37" t="s">
        <v>1587</v>
      </c>
      <c r="B125" s="163" t="s">
        <v>201</v>
      </c>
      <c r="C125" s="164" t="s">
        <v>202</v>
      </c>
      <c r="D125" s="37" t="s">
        <v>246</v>
      </c>
      <c r="E125" s="37" t="s">
        <v>1588</v>
      </c>
      <c r="F125" s="128" t="s">
        <v>1589</v>
      </c>
      <c r="G125" s="128" t="s">
        <v>1590</v>
      </c>
      <c r="H125" s="37" t="s">
        <v>1591</v>
      </c>
      <c r="I125" s="29"/>
      <c r="J125" s="259"/>
      <c r="K125" s="160" t="s">
        <v>1592</v>
      </c>
      <c r="L125" s="122"/>
      <c r="M125" s="29" t="s">
        <v>155</v>
      </c>
      <c r="N125" s="30" t="s">
        <v>689</v>
      </c>
      <c r="O125" s="196" t="s">
        <v>690</v>
      </c>
      <c r="P125" s="117"/>
      <c r="Q125" s="29" t="s">
        <v>1593</v>
      </c>
      <c r="R125" s="29" t="s">
        <v>1594</v>
      </c>
      <c r="S125" s="37" t="s">
        <v>1595</v>
      </c>
      <c r="T125" s="128" t="s">
        <v>1596</v>
      </c>
      <c r="U125" s="37" t="s">
        <v>1597</v>
      </c>
      <c r="V125" s="37"/>
      <c r="AA125" s="156">
        <f>IF(OR(J125="Fail",ISBLANK(J125)),INDEX('Issue Code Table'!C:C,MATCH(N:N,'Issue Code Table'!A:A,0)),IF(M125="Critical",6,IF(M125="Significant",5,IF(M125="Moderate",3,2))))</f>
        <v>4</v>
      </c>
    </row>
    <row r="126" spans="1:27" ht="128.65" customHeight="1" x14ac:dyDescent="0.35">
      <c r="A126" s="37" t="s">
        <v>1598</v>
      </c>
      <c r="B126" s="37" t="s">
        <v>316</v>
      </c>
      <c r="C126" s="162" t="s">
        <v>317</v>
      </c>
      <c r="D126" s="37" t="s">
        <v>246</v>
      </c>
      <c r="E126" s="37" t="s">
        <v>1599</v>
      </c>
      <c r="F126" s="128" t="s">
        <v>1600</v>
      </c>
      <c r="G126" s="128" t="s">
        <v>1601</v>
      </c>
      <c r="H126" s="37" t="s">
        <v>1602</v>
      </c>
      <c r="I126" s="29"/>
      <c r="J126" s="259"/>
      <c r="K126" s="160" t="s">
        <v>1603</v>
      </c>
      <c r="L126" s="122"/>
      <c r="M126" s="155" t="s">
        <v>155</v>
      </c>
      <c r="N126" s="150" t="s">
        <v>689</v>
      </c>
      <c r="O126" s="150" t="s">
        <v>690</v>
      </c>
      <c r="P126" s="117"/>
      <c r="Q126" s="29" t="s">
        <v>1593</v>
      </c>
      <c r="R126" s="29" t="s">
        <v>1604</v>
      </c>
      <c r="S126" s="37" t="s">
        <v>1605</v>
      </c>
      <c r="T126" s="128" t="s">
        <v>1606</v>
      </c>
      <c r="U126" s="37" t="s">
        <v>1607</v>
      </c>
      <c r="V126" s="37"/>
      <c r="AA126" s="156">
        <f>IF(OR(J126="Fail",ISBLANK(J126)),INDEX('Issue Code Table'!C:C,MATCH(N:N,'Issue Code Table'!A:A,0)),IF(M126="Critical",6,IF(M126="Significant",5,IF(M126="Moderate",3,2))))</f>
        <v>4</v>
      </c>
    </row>
    <row r="127" spans="1:27" ht="128.65" customHeight="1" x14ac:dyDescent="0.35">
      <c r="A127" s="37" t="s">
        <v>1608</v>
      </c>
      <c r="B127" s="37" t="s">
        <v>316</v>
      </c>
      <c r="C127" s="162" t="s">
        <v>317</v>
      </c>
      <c r="D127" s="37" t="s">
        <v>246</v>
      </c>
      <c r="E127" s="37" t="s">
        <v>1609</v>
      </c>
      <c r="F127" s="128" t="s">
        <v>1610</v>
      </c>
      <c r="G127" s="128" t="s">
        <v>1611</v>
      </c>
      <c r="H127" s="37" t="s">
        <v>1612</v>
      </c>
      <c r="I127" s="29"/>
      <c r="J127" s="259"/>
      <c r="K127" s="160" t="s">
        <v>1613</v>
      </c>
      <c r="L127" s="29"/>
      <c r="M127" s="155" t="s">
        <v>155</v>
      </c>
      <c r="N127" s="150" t="s">
        <v>689</v>
      </c>
      <c r="O127" s="150" t="s">
        <v>690</v>
      </c>
      <c r="P127" s="117"/>
      <c r="Q127" s="29" t="s">
        <v>1593</v>
      </c>
      <c r="R127" s="29" t="s">
        <v>1614</v>
      </c>
      <c r="S127" s="37" t="s">
        <v>1615</v>
      </c>
      <c r="T127" s="128" t="s">
        <v>1616</v>
      </c>
      <c r="U127" s="37" t="s">
        <v>1617</v>
      </c>
      <c r="V127" s="37"/>
      <c r="AA127" s="156">
        <f>IF(OR(J127="Fail",ISBLANK(J127)),INDEX('Issue Code Table'!C:C,MATCH(N:N,'Issue Code Table'!A:A,0)),IF(M127="Critical",6,IF(M127="Significant",5,IF(M127="Moderate",3,2))))</f>
        <v>4</v>
      </c>
    </row>
    <row r="128" spans="1:27" ht="128.65" customHeight="1" x14ac:dyDescent="0.35">
      <c r="A128" s="37" t="s">
        <v>1618</v>
      </c>
      <c r="B128" s="37" t="s">
        <v>316</v>
      </c>
      <c r="C128" s="162" t="s">
        <v>317</v>
      </c>
      <c r="D128" s="37" t="s">
        <v>246</v>
      </c>
      <c r="E128" s="37" t="s">
        <v>1619</v>
      </c>
      <c r="F128" s="128" t="s">
        <v>1620</v>
      </c>
      <c r="G128" s="128" t="s">
        <v>1621</v>
      </c>
      <c r="H128" s="37" t="s">
        <v>1622</v>
      </c>
      <c r="I128" s="29"/>
      <c r="J128" s="259"/>
      <c r="K128" s="160" t="s">
        <v>1623</v>
      </c>
      <c r="L128" s="122"/>
      <c r="M128" s="155" t="s">
        <v>155</v>
      </c>
      <c r="N128" s="150" t="s">
        <v>689</v>
      </c>
      <c r="O128" s="150" t="s">
        <v>690</v>
      </c>
      <c r="P128" s="117"/>
      <c r="Q128" s="29" t="s">
        <v>1593</v>
      </c>
      <c r="R128" s="29" t="s">
        <v>1624</v>
      </c>
      <c r="S128" s="37" t="s">
        <v>1615</v>
      </c>
      <c r="T128" s="128" t="s">
        <v>1625</v>
      </c>
      <c r="U128" s="37" t="s">
        <v>1626</v>
      </c>
      <c r="V128" s="37"/>
      <c r="AA128" s="156">
        <f>IF(OR(J128="Fail",ISBLANK(J128)),INDEX('Issue Code Table'!C:C,MATCH(N:N,'Issue Code Table'!A:A,0)),IF(M128="Critical",6,IF(M128="Significant",5,IF(M128="Moderate",3,2))))</f>
        <v>4</v>
      </c>
    </row>
    <row r="129" spans="1:27" ht="128.65" customHeight="1" x14ac:dyDescent="0.35">
      <c r="A129" s="37" t="s">
        <v>1627</v>
      </c>
      <c r="B129" s="37" t="s">
        <v>316</v>
      </c>
      <c r="C129" s="162" t="s">
        <v>317</v>
      </c>
      <c r="D129" s="37" t="s">
        <v>246</v>
      </c>
      <c r="E129" s="37" t="s">
        <v>1628</v>
      </c>
      <c r="F129" s="128" t="s">
        <v>1629</v>
      </c>
      <c r="G129" s="128" t="s">
        <v>1630</v>
      </c>
      <c r="H129" s="37" t="s">
        <v>1631</v>
      </c>
      <c r="I129" s="29"/>
      <c r="J129" s="259"/>
      <c r="K129" s="160" t="s">
        <v>1632</v>
      </c>
      <c r="L129" s="122"/>
      <c r="M129" s="155" t="s">
        <v>155</v>
      </c>
      <c r="N129" s="150" t="s">
        <v>689</v>
      </c>
      <c r="O129" s="150" t="s">
        <v>690</v>
      </c>
      <c r="P129" s="117"/>
      <c r="Q129" s="29" t="s">
        <v>1593</v>
      </c>
      <c r="R129" s="29" t="s">
        <v>1633</v>
      </c>
      <c r="S129" s="37" t="s">
        <v>1615</v>
      </c>
      <c r="T129" s="128" t="s">
        <v>1634</v>
      </c>
      <c r="U129" s="37" t="s">
        <v>1635</v>
      </c>
      <c r="V129" s="37"/>
      <c r="AA129" s="156">
        <f>IF(OR(J129="Fail",ISBLANK(J129)),INDEX('Issue Code Table'!C:C,MATCH(N:N,'Issue Code Table'!A:A,0)),IF(M129="Critical",6,IF(M129="Significant",5,IF(M129="Moderate",3,2))))</f>
        <v>4</v>
      </c>
    </row>
    <row r="130" spans="1:27" ht="128.65" customHeight="1" x14ac:dyDescent="0.35">
      <c r="A130" s="37" t="s">
        <v>1636</v>
      </c>
      <c r="B130" s="37" t="s">
        <v>316</v>
      </c>
      <c r="C130" s="162" t="s">
        <v>317</v>
      </c>
      <c r="D130" s="37" t="s">
        <v>246</v>
      </c>
      <c r="E130" s="37" t="s">
        <v>1637</v>
      </c>
      <c r="F130" s="128" t="s">
        <v>1638</v>
      </c>
      <c r="G130" s="128" t="s">
        <v>1639</v>
      </c>
      <c r="H130" s="37" t="s">
        <v>1640</v>
      </c>
      <c r="I130" s="29"/>
      <c r="J130" s="259"/>
      <c r="K130" s="160" t="s">
        <v>1641</v>
      </c>
      <c r="L130" s="122"/>
      <c r="M130" s="155" t="s">
        <v>155</v>
      </c>
      <c r="N130" s="150" t="s">
        <v>689</v>
      </c>
      <c r="O130" s="150" t="s">
        <v>690</v>
      </c>
      <c r="P130" s="117"/>
      <c r="Q130" s="29" t="s">
        <v>1593</v>
      </c>
      <c r="R130" s="29" t="s">
        <v>1642</v>
      </c>
      <c r="S130" s="37" t="s">
        <v>1615</v>
      </c>
      <c r="T130" s="128" t="s">
        <v>1643</v>
      </c>
      <c r="U130" s="37" t="s">
        <v>1644</v>
      </c>
      <c r="V130" s="37"/>
      <c r="AA130" s="156">
        <f>IF(OR(J130="Fail",ISBLANK(J130)),INDEX('Issue Code Table'!C:C,MATCH(N:N,'Issue Code Table'!A:A,0)),IF(M130="Critical",6,IF(M130="Significant",5,IF(M130="Moderate",3,2))))</f>
        <v>4</v>
      </c>
    </row>
    <row r="131" spans="1:27" ht="128.65" customHeight="1" x14ac:dyDescent="0.35">
      <c r="A131" s="37" t="s">
        <v>1645</v>
      </c>
      <c r="B131" s="37" t="s">
        <v>316</v>
      </c>
      <c r="C131" s="162" t="s">
        <v>317</v>
      </c>
      <c r="D131" s="37" t="s">
        <v>246</v>
      </c>
      <c r="E131" s="37" t="s">
        <v>1646</v>
      </c>
      <c r="F131" s="128" t="s">
        <v>1647</v>
      </c>
      <c r="G131" s="128" t="s">
        <v>1648</v>
      </c>
      <c r="H131" s="37" t="s">
        <v>1649</v>
      </c>
      <c r="I131" s="29"/>
      <c r="J131" s="259"/>
      <c r="K131" s="160" t="s">
        <v>1650</v>
      </c>
      <c r="L131" s="122"/>
      <c r="M131" s="155" t="s">
        <v>155</v>
      </c>
      <c r="N131" s="150" t="s">
        <v>689</v>
      </c>
      <c r="O131" s="150" t="s">
        <v>690</v>
      </c>
      <c r="P131" s="117"/>
      <c r="Q131" s="29" t="s">
        <v>1593</v>
      </c>
      <c r="R131" s="29" t="s">
        <v>1651</v>
      </c>
      <c r="S131" s="37" t="s">
        <v>1615</v>
      </c>
      <c r="T131" s="128" t="s">
        <v>1652</v>
      </c>
      <c r="U131" s="37" t="s">
        <v>1653</v>
      </c>
      <c r="V131" s="37"/>
      <c r="AA131" s="156">
        <f>IF(OR(J131="Fail",ISBLANK(J131)),INDEX('Issue Code Table'!C:C,MATCH(N:N,'Issue Code Table'!A:A,0)),IF(M131="Critical",6,IF(M131="Significant",5,IF(M131="Moderate",3,2))))</f>
        <v>4</v>
      </c>
    </row>
    <row r="132" spans="1:27" ht="128.65" customHeight="1" x14ac:dyDescent="0.35">
      <c r="A132" s="37" t="s">
        <v>1654</v>
      </c>
      <c r="B132" s="37" t="s">
        <v>601</v>
      </c>
      <c r="C132" s="162" t="s">
        <v>602</v>
      </c>
      <c r="D132" s="37" t="s">
        <v>246</v>
      </c>
      <c r="E132" s="37" t="s">
        <v>3525</v>
      </c>
      <c r="F132" s="128" t="s">
        <v>1655</v>
      </c>
      <c r="G132" s="128" t="s">
        <v>1656</v>
      </c>
      <c r="H132" s="37" t="s">
        <v>1657</v>
      </c>
      <c r="I132" s="29"/>
      <c r="J132" s="259"/>
      <c r="K132" s="160" t="s">
        <v>1658</v>
      </c>
      <c r="L132" s="122"/>
      <c r="M132" s="155" t="s">
        <v>144</v>
      </c>
      <c r="N132" s="118" t="s">
        <v>755</v>
      </c>
      <c r="O132" s="119" t="s">
        <v>756</v>
      </c>
      <c r="P132" s="117"/>
      <c r="Q132" s="29" t="s">
        <v>1593</v>
      </c>
      <c r="R132" s="29" t="s">
        <v>1659</v>
      </c>
      <c r="S132" s="37" t="s">
        <v>1660</v>
      </c>
      <c r="T132" s="128" t="s">
        <v>1661</v>
      </c>
      <c r="U132" s="37" t="s">
        <v>3526</v>
      </c>
      <c r="V132" s="37" t="s">
        <v>1662</v>
      </c>
      <c r="AA132" s="156">
        <f>IF(OR(J132="Fail",ISBLANK(J132)),INDEX('Issue Code Table'!C:C,MATCH(N:N,'Issue Code Table'!A:A,0)),IF(M132="Critical",6,IF(M132="Significant",5,IF(M132="Moderate",3,2))))</f>
        <v>5</v>
      </c>
    </row>
    <row r="133" spans="1:27" ht="128.65" customHeight="1" x14ac:dyDescent="0.35">
      <c r="A133" s="37" t="s">
        <v>1663</v>
      </c>
      <c r="B133" s="37" t="s">
        <v>601</v>
      </c>
      <c r="C133" s="162" t="s">
        <v>602</v>
      </c>
      <c r="D133" s="37" t="s">
        <v>246</v>
      </c>
      <c r="E133" s="37" t="s">
        <v>3527</v>
      </c>
      <c r="F133" s="128" t="s">
        <v>1664</v>
      </c>
      <c r="G133" s="128" t="s">
        <v>1665</v>
      </c>
      <c r="H133" s="37" t="s">
        <v>1666</v>
      </c>
      <c r="J133" s="259"/>
      <c r="K133" s="160" t="s">
        <v>1667</v>
      </c>
      <c r="L133" s="122"/>
      <c r="M133" s="155" t="s">
        <v>144</v>
      </c>
      <c r="N133" s="118" t="s">
        <v>755</v>
      </c>
      <c r="O133" s="119" t="s">
        <v>756</v>
      </c>
      <c r="P133" s="117"/>
      <c r="Q133" s="29" t="s">
        <v>1593</v>
      </c>
      <c r="R133" s="29" t="s">
        <v>1668</v>
      </c>
      <c r="S133" s="37" t="s">
        <v>1669</v>
      </c>
      <c r="T133" s="128" t="s">
        <v>1670</v>
      </c>
      <c r="U133" s="37" t="s">
        <v>3528</v>
      </c>
      <c r="V133" s="37" t="s">
        <v>1671</v>
      </c>
      <c r="AA133" s="156">
        <f>IF(OR(J133="Fail",ISBLANK(J133)),INDEX('Issue Code Table'!C:C,MATCH(N:N,'Issue Code Table'!A:A,0)),IF(M133="Critical",6,IF(M133="Significant",5,IF(M133="Moderate",3,2))))</f>
        <v>5</v>
      </c>
    </row>
    <row r="134" spans="1:27" ht="128.65" customHeight="1" x14ac:dyDescent="0.35">
      <c r="A134" s="37" t="s">
        <v>1672</v>
      </c>
      <c r="B134" s="37" t="s">
        <v>316</v>
      </c>
      <c r="C134" s="162" t="s">
        <v>317</v>
      </c>
      <c r="D134" s="37" t="s">
        <v>246</v>
      </c>
      <c r="E134" s="37" t="s">
        <v>1673</v>
      </c>
      <c r="F134" s="128" t="s">
        <v>1674</v>
      </c>
      <c r="G134" s="128" t="s">
        <v>1675</v>
      </c>
      <c r="H134" s="37" t="s">
        <v>1676</v>
      </c>
      <c r="I134" s="29"/>
      <c r="J134" s="259"/>
      <c r="K134" s="160" t="s">
        <v>1677</v>
      </c>
      <c r="L134" s="122"/>
      <c r="M134" s="155" t="s">
        <v>144</v>
      </c>
      <c r="N134" s="118" t="s">
        <v>755</v>
      </c>
      <c r="O134" s="119" t="s">
        <v>756</v>
      </c>
      <c r="P134" s="117"/>
      <c r="Q134" s="29" t="s">
        <v>1678</v>
      </c>
      <c r="R134" s="29" t="s">
        <v>1679</v>
      </c>
      <c r="S134" s="37" t="s">
        <v>1680</v>
      </c>
      <c r="T134" s="128" t="s">
        <v>1681</v>
      </c>
      <c r="U134" s="37" t="s">
        <v>1682</v>
      </c>
      <c r="V134" s="37" t="s">
        <v>1683</v>
      </c>
      <c r="AA134" s="156">
        <f>IF(OR(J134="Fail",ISBLANK(J134)),INDEX('Issue Code Table'!C:C,MATCH(N:N,'Issue Code Table'!A:A,0)),IF(M134="Critical",6,IF(M134="Significant",5,IF(M134="Moderate",3,2))))</f>
        <v>5</v>
      </c>
    </row>
    <row r="135" spans="1:27" ht="128.65" customHeight="1" x14ac:dyDescent="0.35">
      <c r="A135" s="37" t="s">
        <v>1684</v>
      </c>
      <c r="B135" s="37" t="s">
        <v>316</v>
      </c>
      <c r="C135" s="162" t="s">
        <v>317</v>
      </c>
      <c r="D135" s="37" t="s">
        <v>246</v>
      </c>
      <c r="E135" s="37" t="s">
        <v>1685</v>
      </c>
      <c r="F135" s="128" t="s">
        <v>1686</v>
      </c>
      <c r="G135" s="128" t="s">
        <v>1687</v>
      </c>
      <c r="H135" s="37" t="s">
        <v>1688</v>
      </c>
      <c r="I135" s="29"/>
      <c r="J135" s="259"/>
      <c r="K135" s="160" t="s">
        <v>1689</v>
      </c>
      <c r="L135" s="122"/>
      <c r="M135" s="155" t="s">
        <v>144</v>
      </c>
      <c r="N135" s="118" t="s">
        <v>755</v>
      </c>
      <c r="O135" s="119" t="s">
        <v>756</v>
      </c>
      <c r="P135" s="117"/>
      <c r="Q135" s="29" t="s">
        <v>1678</v>
      </c>
      <c r="R135" s="29" t="s">
        <v>1690</v>
      </c>
      <c r="S135" s="37" t="s">
        <v>1691</v>
      </c>
      <c r="T135" s="128" t="s">
        <v>1692</v>
      </c>
      <c r="U135" s="37" t="s">
        <v>1693</v>
      </c>
      <c r="V135" s="37" t="s">
        <v>1694</v>
      </c>
      <c r="AA135" s="156">
        <f>IF(OR(J135="Fail",ISBLANK(J135)),INDEX('Issue Code Table'!C:C,MATCH(N:N,'Issue Code Table'!A:A,0)),IF(M135="Critical",6,IF(M135="Significant",5,IF(M135="Moderate",3,2))))</f>
        <v>5</v>
      </c>
    </row>
    <row r="136" spans="1:27" ht="128.65" customHeight="1" x14ac:dyDescent="0.35">
      <c r="A136" s="37" t="s">
        <v>1695</v>
      </c>
      <c r="B136" s="37" t="s">
        <v>316</v>
      </c>
      <c r="C136" s="162" t="s">
        <v>317</v>
      </c>
      <c r="D136" s="37" t="s">
        <v>246</v>
      </c>
      <c r="E136" s="37" t="s">
        <v>1696</v>
      </c>
      <c r="F136" s="128" t="s">
        <v>1697</v>
      </c>
      <c r="G136" s="128" t="s">
        <v>1698</v>
      </c>
      <c r="H136" s="37" t="s">
        <v>1699</v>
      </c>
      <c r="I136" s="29"/>
      <c r="J136" s="259"/>
      <c r="K136" s="160" t="s">
        <v>1700</v>
      </c>
      <c r="L136" s="122"/>
      <c r="M136" s="155" t="s">
        <v>144</v>
      </c>
      <c r="N136" s="118" t="s">
        <v>755</v>
      </c>
      <c r="O136" s="119" t="s">
        <v>756</v>
      </c>
      <c r="P136" s="117"/>
      <c r="Q136" s="29" t="s">
        <v>1678</v>
      </c>
      <c r="R136" s="29" t="s">
        <v>1701</v>
      </c>
      <c r="S136" s="37" t="s">
        <v>1702</v>
      </c>
      <c r="T136" s="128" t="s">
        <v>1703</v>
      </c>
      <c r="U136" s="37" t="s">
        <v>1704</v>
      </c>
      <c r="V136" s="37" t="s">
        <v>1705</v>
      </c>
      <c r="AA136" s="156">
        <f>IF(OR(J136="Fail",ISBLANK(J136)),INDEX('Issue Code Table'!C:C,MATCH(N:N,'Issue Code Table'!A:A,0)),IF(M136="Critical",6,IF(M136="Significant",5,IF(M136="Moderate",3,2))))</f>
        <v>5</v>
      </c>
    </row>
    <row r="137" spans="1:27" ht="128.65" customHeight="1" x14ac:dyDescent="0.35">
      <c r="A137" s="37" t="s">
        <v>1706</v>
      </c>
      <c r="B137" s="163" t="s">
        <v>201</v>
      </c>
      <c r="C137" s="164" t="s">
        <v>202</v>
      </c>
      <c r="D137" s="37" t="s">
        <v>246</v>
      </c>
      <c r="E137" s="37" t="s">
        <v>1707</v>
      </c>
      <c r="F137" s="128" t="s">
        <v>1708</v>
      </c>
      <c r="G137" s="128" t="s">
        <v>1709</v>
      </c>
      <c r="H137" s="37" t="s">
        <v>1710</v>
      </c>
      <c r="I137" s="29"/>
      <c r="J137" s="259"/>
      <c r="K137" s="160" t="s">
        <v>1711</v>
      </c>
      <c r="L137" s="122"/>
      <c r="M137" s="155" t="s">
        <v>144</v>
      </c>
      <c r="N137" s="118" t="s">
        <v>755</v>
      </c>
      <c r="O137" s="119" t="s">
        <v>756</v>
      </c>
      <c r="P137" s="117"/>
      <c r="Q137" s="29" t="s">
        <v>1678</v>
      </c>
      <c r="R137" s="29" t="s">
        <v>1712</v>
      </c>
      <c r="S137" s="37" t="s">
        <v>1713</v>
      </c>
      <c r="T137" s="128" t="s">
        <v>1714</v>
      </c>
      <c r="U137" s="37" t="s">
        <v>1715</v>
      </c>
      <c r="V137" s="37" t="s">
        <v>1716</v>
      </c>
      <c r="AA137" s="156">
        <f>IF(OR(J137="Fail",ISBLANK(J137)),INDEX('Issue Code Table'!C:C,MATCH(N:N,'Issue Code Table'!A:A,0)),IF(M137="Critical",6,IF(M137="Significant",5,IF(M137="Moderate",3,2))))</f>
        <v>5</v>
      </c>
    </row>
    <row r="138" spans="1:27" ht="128.65" customHeight="1" x14ac:dyDescent="0.35">
      <c r="A138" s="37" t="s">
        <v>1717</v>
      </c>
      <c r="B138" s="37" t="s">
        <v>1718</v>
      </c>
      <c r="C138" s="162" t="s">
        <v>1433</v>
      </c>
      <c r="D138" s="37" t="s">
        <v>246</v>
      </c>
      <c r="E138" s="37" t="s">
        <v>1719</v>
      </c>
      <c r="F138" s="128" t="s">
        <v>1720</v>
      </c>
      <c r="G138" s="128" t="s">
        <v>1721</v>
      </c>
      <c r="H138" s="37" t="s">
        <v>1722</v>
      </c>
      <c r="I138" s="29"/>
      <c r="J138" s="259"/>
      <c r="K138" s="160" t="s">
        <v>1723</v>
      </c>
      <c r="L138" s="122"/>
      <c r="M138" s="155" t="s">
        <v>155</v>
      </c>
      <c r="N138" s="157" t="s">
        <v>1724</v>
      </c>
      <c r="O138" s="150" t="s">
        <v>1725</v>
      </c>
      <c r="P138" s="117"/>
      <c r="Q138" s="29" t="s">
        <v>1678</v>
      </c>
      <c r="R138" s="29" t="s">
        <v>1726</v>
      </c>
      <c r="S138" s="37" t="s">
        <v>1727</v>
      </c>
      <c r="T138" s="128" t="s">
        <v>1728</v>
      </c>
      <c r="U138" s="37" t="s">
        <v>1729</v>
      </c>
      <c r="V138" s="37"/>
      <c r="AA138" s="156">
        <f>IF(OR(J138="Fail",ISBLANK(J138)),INDEX('Issue Code Table'!C:C,MATCH(N:N,'Issue Code Table'!A:A,0)),IF(M138="Critical",6,IF(M138="Significant",5,IF(M138="Moderate",3,2))))</f>
        <v>3</v>
      </c>
    </row>
    <row r="139" spans="1:27" ht="128.65" customHeight="1" x14ac:dyDescent="0.35">
      <c r="A139" s="37" t="s">
        <v>1730</v>
      </c>
      <c r="B139" s="163" t="s">
        <v>495</v>
      </c>
      <c r="C139" s="164" t="s">
        <v>496</v>
      </c>
      <c r="D139" s="37" t="s">
        <v>246</v>
      </c>
      <c r="E139" s="37" t="s">
        <v>1731</v>
      </c>
      <c r="F139" s="128" t="s">
        <v>1732</v>
      </c>
      <c r="G139" s="128" t="s">
        <v>1733</v>
      </c>
      <c r="H139" s="37" t="s">
        <v>1734</v>
      </c>
      <c r="I139" s="29"/>
      <c r="J139" s="259"/>
      <c r="K139" s="160" t="s">
        <v>1735</v>
      </c>
      <c r="L139" s="122"/>
      <c r="M139" s="155" t="s">
        <v>144</v>
      </c>
      <c r="N139" s="157" t="s">
        <v>206</v>
      </c>
      <c r="O139" s="150" t="s">
        <v>265</v>
      </c>
      <c r="P139" s="117"/>
      <c r="Q139" s="29" t="s">
        <v>1678</v>
      </c>
      <c r="R139" s="29" t="s">
        <v>1736</v>
      </c>
      <c r="S139" s="37" t="s">
        <v>1737</v>
      </c>
      <c r="T139" s="128" t="s">
        <v>1738</v>
      </c>
      <c r="U139" s="37" t="s">
        <v>1739</v>
      </c>
      <c r="V139" s="37" t="s">
        <v>1740</v>
      </c>
      <c r="AA139" s="156">
        <f>IF(OR(J139="Fail",ISBLANK(J139)),INDEX('Issue Code Table'!C:C,MATCH(N:N,'Issue Code Table'!A:A,0)),IF(M139="Critical",6,IF(M139="Significant",5,IF(M139="Moderate",3,2))))</f>
        <v>5</v>
      </c>
    </row>
    <row r="140" spans="1:27" ht="128.65" customHeight="1" x14ac:dyDescent="0.35">
      <c r="A140" s="37" t="s">
        <v>1741</v>
      </c>
      <c r="B140" s="37" t="s">
        <v>601</v>
      </c>
      <c r="C140" s="162" t="s">
        <v>602</v>
      </c>
      <c r="D140" s="37" t="s">
        <v>246</v>
      </c>
      <c r="E140" s="37" t="s">
        <v>1742</v>
      </c>
      <c r="F140" s="128" t="s">
        <v>1743</v>
      </c>
      <c r="G140" s="128" t="s">
        <v>1744</v>
      </c>
      <c r="H140" s="37" t="s">
        <v>1745</v>
      </c>
      <c r="I140" s="29"/>
      <c r="J140" s="259"/>
      <c r="K140" s="160" t="s">
        <v>1746</v>
      </c>
      <c r="L140" s="122"/>
      <c r="M140" s="155" t="s">
        <v>144</v>
      </c>
      <c r="N140" s="118" t="s">
        <v>755</v>
      </c>
      <c r="O140" s="119" t="s">
        <v>756</v>
      </c>
      <c r="P140" s="117"/>
      <c r="Q140" s="29" t="s">
        <v>1678</v>
      </c>
      <c r="R140" s="29" t="s">
        <v>1747</v>
      </c>
      <c r="S140" s="37" t="s">
        <v>1748</v>
      </c>
      <c r="T140" s="128" t="s">
        <v>1749</v>
      </c>
      <c r="U140" s="37" t="s">
        <v>1750</v>
      </c>
      <c r="V140" s="37" t="s">
        <v>1751</v>
      </c>
      <c r="AA140" s="156">
        <f>IF(OR(J140="Fail",ISBLANK(J140)),INDEX('Issue Code Table'!C:C,MATCH(N:N,'Issue Code Table'!A:A,0)),IF(M140="Critical",6,IF(M140="Significant",5,IF(M140="Moderate",3,2))))</f>
        <v>5</v>
      </c>
    </row>
    <row r="141" spans="1:27" ht="128.65" customHeight="1" x14ac:dyDescent="0.35">
      <c r="A141" s="37" t="s">
        <v>1752</v>
      </c>
      <c r="B141" s="37" t="s">
        <v>601</v>
      </c>
      <c r="C141" s="162" t="s">
        <v>602</v>
      </c>
      <c r="D141" s="37" t="s">
        <v>246</v>
      </c>
      <c r="E141" s="37" t="s">
        <v>1753</v>
      </c>
      <c r="F141" s="128" t="s">
        <v>1754</v>
      </c>
      <c r="G141" s="128" t="s">
        <v>1755</v>
      </c>
      <c r="H141" s="37" t="s">
        <v>1756</v>
      </c>
      <c r="I141" s="29"/>
      <c r="J141" s="259"/>
      <c r="K141" s="160" t="s">
        <v>1757</v>
      </c>
      <c r="L141" s="122"/>
      <c r="M141" s="29" t="s">
        <v>144</v>
      </c>
      <c r="N141" s="30" t="s">
        <v>755</v>
      </c>
      <c r="O141" s="196" t="s">
        <v>756</v>
      </c>
      <c r="P141" s="117"/>
      <c r="Q141" s="29" t="s">
        <v>1678</v>
      </c>
      <c r="R141" s="29" t="s">
        <v>1758</v>
      </c>
      <c r="S141" s="37" t="s">
        <v>1759</v>
      </c>
      <c r="T141" s="128" t="s">
        <v>1760</v>
      </c>
      <c r="U141" s="37" t="s">
        <v>1761</v>
      </c>
      <c r="V141" s="37" t="s">
        <v>1762</v>
      </c>
      <c r="AA141" s="156">
        <f>IF(OR(J141="Fail",ISBLANK(J141)),INDEX('Issue Code Table'!C:C,MATCH(N:N,'Issue Code Table'!A:A,0)),IF(M141="Critical",6,IF(M141="Significant",5,IF(M141="Moderate",3,2))))</f>
        <v>5</v>
      </c>
    </row>
    <row r="142" spans="1:27" ht="128.65" customHeight="1" x14ac:dyDescent="0.35">
      <c r="A142" s="37" t="s">
        <v>1763</v>
      </c>
      <c r="B142" s="163" t="s">
        <v>495</v>
      </c>
      <c r="C142" s="164" t="s">
        <v>496</v>
      </c>
      <c r="D142" s="37" t="s">
        <v>246</v>
      </c>
      <c r="E142" s="37" t="s">
        <v>1764</v>
      </c>
      <c r="F142" s="128" t="s">
        <v>1765</v>
      </c>
      <c r="G142" s="128" t="s">
        <v>1766</v>
      </c>
      <c r="H142" s="37" t="s">
        <v>1767</v>
      </c>
      <c r="I142" s="29"/>
      <c r="J142" s="259"/>
      <c r="K142" s="160" t="s">
        <v>1768</v>
      </c>
      <c r="L142" s="122"/>
      <c r="M142" s="29" t="s">
        <v>144</v>
      </c>
      <c r="N142" s="30" t="s">
        <v>755</v>
      </c>
      <c r="O142" s="196" t="s">
        <v>756</v>
      </c>
      <c r="P142" s="117"/>
      <c r="Q142" s="29" t="s">
        <v>1678</v>
      </c>
      <c r="R142" s="29" t="s">
        <v>1769</v>
      </c>
      <c r="S142" s="37" t="s">
        <v>1770</v>
      </c>
      <c r="T142" s="128" t="s">
        <v>1771</v>
      </c>
      <c r="U142" s="37" t="s">
        <v>1772</v>
      </c>
      <c r="V142" s="37" t="s">
        <v>1773</v>
      </c>
      <c r="AA142" s="156">
        <f>IF(OR(J142="Fail",ISBLANK(J142)),INDEX('Issue Code Table'!C:C,MATCH(N:N,'Issue Code Table'!A:A,0)),IF(M142="Critical",6,IF(M142="Significant",5,IF(M142="Moderate",3,2))))</f>
        <v>5</v>
      </c>
    </row>
    <row r="143" spans="1:27" ht="128.65" customHeight="1" x14ac:dyDescent="0.35">
      <c r="A143" s="37" t="s">
        <v>1774</v>
      </c>
      <c r="B143" s="163" t="s">
        <v>495</v>
      </c>
      <c r="C143" s="164" t="s">
        <v>496</v>
      </c>
      <c r="D143" s="37" t="s">
        <v>246</v>
      </c>
      <c r="E143" s="37" t="s">
        <v>1775</v>
      </c>
      <c r="F143" s="128" t="s">
        <v>1776</v>
      </c>
      <c r="G143" s="128" t="s">
        <v>1777</v>
      </c>
      <c r="H143" s="37" t="s">
        <v>1778</v>
      </c>
      <c r="I143" s="29"/>
      <c r="J143" s="259"/>
      <c r="K143" s="160" t="s">
        <v>1779</v>
      </c>
      <c r="L143" s="122"/>
      <c r="M143" s="29" t="s">
        <v>144</v>
      </c>
      <c r="N143" s="30" t="s">
        <v>755</v>
      </c>
      <c r="O143" s="196" t="s">
        <v>756</v>
      </c>
      <c r="P143" s="117"/>
      <c r="Q143" s="29" t="s">
        <v>1678</v>
      </c>
      <c r="R143" s="29" t="s">
        <v>1780</v>
      </c>
      <c r="S143" s="37" t="s">
        <v>1781</v>
      </c>
      <c r="T143" s="128" t="s">
        <v>1782</v>
      </c>
      <c r="U143" s="37" t="s">
        <v>1783</v>
      </c>
      <c r="V143" s="37" t="s">
        <v>1784</v>
      </c>
      <c r="AA143" s="156">
        <f>IF(OR(J143="Fail",ISBLANK(J143)),INDEX('Issue Code Table'!C:C,MATCH(N:N,'Issue Code Table'!A:A,0)),IF(M143="Critical",6,IF(M143="Significant",5,IF(M143="Moderate",3,2))))</f>
        <v>5</v>
      </c>
    </row>
    <row r="144" spans="1:27" ht="128.65" customHeight="1" x14ac:dyDescent="0.35">
      <c r="A144" s="37" t="s">
        <v>1785</v>
      </c>
      <c r="B144" s="163" t="s">
        <v>495</v>
      </c>
      <c r="C144" s="164" t="s">
        <v>496</v>
      </c>
      <c r="D144" s="37" t="s">
        <v>246</v>
      </c>
      <c r="E144" s="37" t="s">
        <v>1786</v>
      </c>
      <c r="F144" s="128" t="s">
        <v>1787</v>
      </c>
      <c r="G144" s="128" t="s">
        <v>1788</v>
      </c>
      <c r="H144" s="37" t="s">
        <v>1789</v>
      </c>
      <c r="I144" s="29"/>
      <c r="J144" s="259"/>
      <c r="K144" s="160" t="s">
        <v>1790</v>
      </c>
      <c r="L144" s="29"/>
      <c r="M144" s="29" t="s">
        <v>144</v>
      </c>
      <c r="N144" s="30" t="s">
        <v>755</v>
      </c>
      <c r="O144" s="196" t="s">
        <v>756</v>
      </c>
      <c r="P144" s="117"/>
      <c r="Q144" s="29" t="s">
        <v>1678</v>
      </c>
      <c r="R144" s="29" t="s">
        <v>1791</v>
      </c>
      <c r="S144" s="37" t="s">
        <v>1792</v>
      </c>
      <c r="T144" s="128" t="s">
        <v>1793</v>
      </c>
      <c r="U144" s="37" t="s">
        <v>1794</v>
      </c>
      <c r="V144" s="37" t="s">
        <v>1795</v>
      </c>
      <c r="AA144" s="156">
        <f>IF(OR(J144="Fail",ISBLANK(J144)),INDEX('Issue Code Table'!C:C,MATCH(N:N,'Issue Code Table'!A:A,0)),IF(M144="Critical",6,IF(M144="Significant",5,IF(M144="Moderate",3,2))))</f>
        <v>5</v>
      </c>
    </row>
    <row r="145" spans="1:27" ht="128.65" customHeight="1" x14ac:dyDescent="0.35">
      <c r="A145" s="37" t="s">
        <v>1796</v>
      </c>
      <c r="B145" s="163" t="s">
        <v>244</v>
      </c>
      <c r="C145" s="164" t="s">
        <v>245</v>
      </c>
      <c r="D145" s="37" t="s">
        <v>246</v>
      </c>
      <c r="E145" s="37" t="s">
        <v>1797</v>
      </c>
      <c r="F145" s="128" t="s">
        <v>1798</v>
      </c>
      <c r="G145" s="128" t="s">
        <v>1799</v>
      </c>
      <c r="H145" s="37" t="s">
        <v>1800</v>
      </c>
      <c r="I145" s="29"/>
      <c r="J145" s="259"/>
      <c r="K145" s="160" t="s">
        <v>1801</v>
      </c>
      <c r="L145" s="122"/>
      <c r="M145" s="155" t="s">
        <v>144</v>
      </c>
      <c r="N145" s="157" t="s">
        <v>252</v>
      </c>
      <c r="O145" s="150" t="s">
        <v>253</v>
      </c>
      <c r="P145" s="117"/>
      <c r="Q145" s="29" t="s">
        <v>1678</v>
      </c>
      <c r="R145" s="29" t="s">
        <v>1802</v>
      </c>
      <c r="S145" s="37" t="s">
        <v>3529</v>
      </c>
      <c r="T145" s="128" t="s">
        <v>1803</v>
      </c>
      <c r="U145" s="37" t="s">
        <v>1804</v>
      </c>
      <c r="V145" s="37" t="s">
        <v>1805</v>
      </c>
      <c r="AA145" s="156">
        <f>IF(OR(J145="Fail",ISBLANK(J145)),INDEX('Issue Code Table'!C:C,MATCH(N:N,'Issue Code Table'!A:A,0)),IF(M145="Critical",6,IF(M145="Significant",5,IF(M145="Moderate",3,2))))</f>
        <v>5</v>
      </c>
    </row>
    <row r="146" spans="1:27" ht="128.65" customHeight="1" x14ac:dyDescent="0.35">
      <c r="A146" s="37" t="s">
        <v>1806</v>
      </c>
      <c r="B146" s="37" t="s">
        <v>720</v>
      </c>
      <c r="C146" s="162" t="s">
        <v>721</v>
      </c>
      <c r="D146" s="37" t="s">
        <v>230</v>
      </c>
      <c r="E146" s="37" t="s">
        <v>1807</v>
      </c>
      <c r="F146" s="128" t="s">
        <v>1808</v>
      </c>
      <c r="G146" s="128" t="s">
        <v>1809</v>
      </c>
      <c r="H146" s="37" t="s">
        <v>1810</v>
      </c>
      <c r="I146" s="29"/>
      <c r="J146" s="259"/>
      <c r="K146" s="160" t="s">
        <v>1811</v>
      </c>
      <c r="L146" s="29" t="s">
        <v>1812</v>
      </c>
      <c r="M146" s="155" t="s">
        <v>219</v>
      </c>
      <c r="N146" s="150" t="s">
        <v>1813</v>
      </c>
      <c r="O146" s="184" t="s">
        <v>1814</v>
      </c>
      <c r="P146" s="117"/>
      <c r="Q146" s="29" t="s">
        <v>1678</v>
      </c>
      <c r="R146" s="29" t="s">
        <v>1815</v>
      </c>
      <c r="S146" s="37" t="s">
        <v>1816</v>
      </c>
      <c r="T146" s="128" t="s">
        <v>1817</v>
      </c>
      <c r="U146" s="37" t="s">
        <v>1818</v>
      </c>
      <c r="V146" s="37"/>
      <c r="AA146" s="156" t="e">
        <f>IF(OR(J146="Fail",ISBLANK(J146)),INDEX('Issue Code Table'!C:C,MATCH(N:N,'Issue Code Table'!A:A,0)),IF(M146="Critical",6,IF(M146="Significant",5,IF(M146="Moderate",3,2))))</f>
        <v>#N/A</v>
      </c>
    </row>
    <row r="147" spans="1:27" ht="128.65" customHeight="1" x14ac:dyDescent="0.35">
      <c r="A147" s="37" t="s">
        <v>1819</v>
      </c>
      <c r="B147" s="37" t="s">
        <v>1820</v>
      </c>
      <c r="C147" s="162" t="s">
        <v>1821</v>
      </c>
      <c r="D147" s="37" t="s">
        <v>246</v>
      </c>
      <c r="E147" s="37" t="s">
        <v>1822</v>
      </c>
      <c r="F147" s="128" t="s">
        <v>1823</v>
      </c>
      <c r="G147" s="128" t="s">
        <v>1824</v>
      </c>
      <c r="H147" s="37" t="s">
        <v>1825</v>
      </c>
      <c r="I147" s="29"/>
      <c r="J147" s="259"/>
      <c r="K147" s="160" t="s">
        <v>1826</v>
      </c>
      <c r="L147" s="122" t="s">
        <v>1827</v>
      </c>
      <c r="M147" s="155" t="s">
        <v>144</v>
      </c>
      <c r="N147" s="157" t="s">
        <v>1828</v>
      </c>
      <c r="O147" s="150" t="s">
        <v>1829</v>
      </c>
      <c r="P147" s="117"/>
      <c r="Q147" s="29" t="s">
        <v>1678</v>
      </c>
      <c r="R147" s="29" t="s">
        <v>1830</v>
      </c>
      <c r="S147" s="37" t="s">
        <v>1831</v>
      </c>
      <c r="T147" s="128" t="s">
        <v>1832</v>
      </c>
      <c r="U147" s="37" t="s">
        <v>1833</v>
      </c>
      <c r="V147" s="37" t="s">
        <v>1834</v>
      </c>
      <c r="AA147" s="156">
        <f>IF(OR(J147="Fail",ISBLANK(J147)),INDEX('Issue Code Table'!C:C,MATCH(N:N,'Issue Code Table'!A:A,0)),IF(M147="Critical",6,IF(M147="Significant",5,IF(M147="Moderate",3,2))))</f>
        <v>5</v>
      </c>
    </row>
    <row r="148" spans="1:27" ht="128.65" customHeight="1" x14ac:dyDescent="0.35">
      <c r="A148" s="37" t="s">
        <v>1835</v>
      </c>
      <c r="B148" s="163" t="s">
        <v>495</v>
      </c>
      <c r="C148" s="164" t="s">
        <v>496</v>
      </c>
      <c r="D148" s="37" t="s">
        <v>246</v>
      </c>
      <c r="E148" s="37" t="s">
        <v>1836</v>
      </c>
      <c r="F148" s="128" t="s">
        <v>1837</v>
      </c>
      <c r="G148" s="128" t="s">
        <v>1838</v>
      </c>
      <c r="H148" s="37" t="s">
        <v>1839</v>
      </c>
      <c r="I148" s="29"/>
      <c r="J148" s="259"/>
      <c r="K148" s="160" t="s">
        <v>1840</v>
      </c>
      <c r="L148" s="122"/>
      <c r="M148" s="155" t="s">
        <v>144</v>
      </c>
      <c r="N148" s="150" t="s">
        <v>206</v>
      </c>
      <c r="O148" s="150" t="s">
        <v>265</v>
      </c>
      <c r="P148" s="117"/>
      <c r="Q148" s="29" t="s">
        <v>1678</v>
      </c>
      <c r="R148" s="29" t="s">
        <v>1841</v>
      </c>
      <c r="S148" s="37" t="s">
        <v>1842</v>
      </c>
      <c r="T148" s="128" t="s">
        <v>1843</v>
      </c>
      <c r="U148" s="37" t="s">
        <v>1844</v>
      </c>
      <c r="V148" s="37" t="s">
        <v>1845</v>
      </c>
      <c r="AA148" s="156">
        <f>IF(OR(J148="Fail",ISBLANK(J148)),INDEX('Issue Code Table'!C:C,MATCH(N:N,'Issue Code Table'!A:A,0)),IF(M148="Critical",6,IF(M148="Significant",5,IF(M148="Moderate",3,2))))</f>
        <v>5</v>
      </c>
    </row>
    <row r="149" spans="1:27" ht="128.65" customHeight="1" x14ac:dyDescent="0.35">
      <c r="A149" s="37" t="s">
        <v>1846</v>
      </c>
      <c r="B149" s="180" t="s">
        <v>495</v>
      </c>
      <c r="C149" s="181" t="s">
        <v>496</v>
      </c>
      <c r="D149" s="37" t="s">
        <v>246</v>
      </c>
      <c r="E149" s="37" t="s">
        <v>1847</v>
      </c>
      <c r="F149" s="128" t="s">
        <v>1848</v>
      </c>
      <c r="G149" s="128" t="s">
        <v>1849</v>
      </c>
      <c r="H149" s="37" t="s">
        <v>1850</v>
      </c>
      <c r="I149" s="29"/>
      <c r="J149" s="259"/>
      <c r="K149" s="160" t="s">
        <v>1851</v>
      </c>
      <c r="L149" s="122"/>
      <c r="M149" s="155" t="s">
        <v>155</v>
      </c>
      <c r="N149" s="157" t="s">
        <v>1852</v>
      </c>
      <c r="O149" s="150" t="s">
        <v>1853</v>
      </c>
      <c r="P149" s="117"/>
      <c r="Q149" s="29" t="s">
        <v>1678</v>
      </c>
      <c r="R149" s="29" t="s">
        <v>1854</v>
      </c>
      <c r="S149" s="37" t="s">
        <v>1855</v>
      </c>
      <c r="T149" s="128" t="s">
        <v>1856</v>
      </c>
      <c r="U149" s="37" t="s">
        <v>1857</v>
      </c>
      <c r="V149" s="37"/>
      <c r="AA149" s="156">
        <f>IF(OR(J149="Fail",ISBLANK(J149)),INDEX('Issue Code Table'!C:C,MATCH(N:N,'Issue Code Table'!A:A,0)),IF(M149="Critical",6,IF(M149="Significant",5,IF(M149="Moderate",3,2))))</f>
        <v>4</v>
      </c>
    </row>
    <row r="150" spans="1:27" ht="128.65" customHeight="1" x14ac:dyDescent="0.35">
      <c r="A150" s="37" t="s">
        <v>1858</v>
      </c>
      <c r="B150" s="163" t="s">
        <v>495</v>
      </c>
      <c r="C150" s="164" t="s">
        <v>496</v>
      </c>
      <c r="D150" s="37" t="s">
        <v>246</v>
      </c>
      <c r="E150" s="37" t="s">
        <v>1859</v>
      </c>
      <c r="F150" s="128" t="s">
        <v>1860</v>
      </c>
      <c r="G150" s="128" t="s">
        <v>1861</v>
      </c>
      <c r="H150" s="37" t="s">
        <v>1862</v>
      </c>
      <c r="J150" s="259"/>
      <c r="K150" s="160" t="s">
        <v>1863</v>
      </c>
      <c r="L150" s="122"/>
      <c r="M150" s="155" t="s">
        <v>155</v>
      </c>
      <c r="N150" s="157" t="s">
        <v>1864</v>
      </c>
      <c r="O150" s="150" t="s">
        <v>1865</v>
      </c>
      <c r="P150" s="117"/>
      <c r="Q150" s="29" t="s">
        <v>1678</v>
      </c>
      <c r="R150" s="29" t="s">
        <v>1866</v>
      </c>
      <c r="S150" s="37" t="s">
        <v>1867</v>
      </c>
      <c r="T150" s="128" t="s">
        <v>1868</v>
      </c>
      <c r="U150" s="37" t="s">
        <v>1869</v>
      </c>
      <c r="V150" s="37"/>
      <c r="AA150" s="156">
        <f>IF(OR(J150="Fail",ISBLANK(J150)),INDEX('Issue Code Table'!C:C,MATCH(N:N,'Issue Code Table'!A:A,0)),IF(M150="Critical",6,IF(M150="Significant",5,IF(M150="Moderate",3,2))))</f>
        <v>4</v>
      </c>
    </row>
    <row r="151" spans="1:27" ht="128.65" customHeight="1" x14ac:dyDescent="0.35">
      <c r="A151" s="37" t="s">
        <v>1870</v>
      </c>
      <c r="B151" s="180" t="s">
        <v>1871</v>
      </c>
      <c r="C151" s="181" t="s">
        <v>1872</v>
      </c>
      <c r="D151" s="37" t="s">
        <v>246</v>
      </c>
      <c r="E151" s="37" t="s">
        <v>1873</v>
      </c>
      <c r="F151" s="128" t="s">
        <v>1874</v>
      </c>
      <c r="G151" s="128" t="s">
        <v>1875</v>
      </c>
      <c r="H151" s="37" t="s">
        <v>1876</v>
      </c>
      <c r="I151" s="29"/>
      <c r="J151" s="259"/>
      <c r="K151" s="160" t="s">
        <v>1877</v>
      </c>
      <c r="L151" s="122"/>
      <c r="M151" s="155" t="s">
        <v>155</v>
      </c>
      <c r="N151" s="157" t="s">
        <v>811</v>
      </c>
      <c r="O151" s="150" t="s">
        <v>812</v>
      </c>
      <c r="P151" s="117"/>
      <c r="Q151" s="29" t="s">
        <v>1678</v>
      </c>
      <c r="R151" s="29" t="s">
        <v>1878</v>
      </c>
      <c r="S151" s="37" t="s">
        <v>1879</v>
      </c>
      <c r="T151" s="128" t="s">
        <v>1880</v>
      </c>
      <c r="U151" s="37" t="s">
        <v>1881</v>
      </c>
      <c r="V151" s="37"/>
      <c r="AA151" s="156">
        <f>IF(OR(J151="Fail",ISBLANK(J151)),INDEX('Issue Code Table'!C:C,MATCH(N:N,'Issue Code Table'!A:A,0)),IF(M151="Critical",6,IF(M151="Significant",5,IF(M151="Moderate",3,2))))</f>
        <v>4</v>
      </c>
    </row>
    <row r="152" spans="1:27" ht="128.65" customHeight="1" x14ac:dyDescent="0.35">
      <c r="A152" s="37" t="s">
        <v>1882</v>
      </c>
      <c r="B152" s="37" t="s">
        <v>601</v>
      </c>
      <c r="C152" s="162" t="s">
        <v>602</v>
      </c>
      <c r="D152" s="37" t="s">
        <v>246</v>
      </c>
      <c r="E152" s="37" t="s">
        <v>1883</v>
      </c>
      <c r="F152" s="128" t="s">
        <v>1884</v>
      </c>
      <c r="G152" s="128" t="s">
        <v>1885</v>
      </c>
      <c r="H152" s="37" t="s">
        <v>1886</v>
      </c>
      <c r="I152" s="29"/>
      <c r="J152" s="259"/>
      <c r="K152" s="160" t="s">
        <v>1887</v>
      </c>
      <c r="L152" s="122"/>
      <c r="M152" s="155" t="s">
        <v>144</v>
      </c>
      <c r="N152" s="157" t="s">
        <v>755</v>
      </c>
      <c r="O152" s="150" t="s">
        <v>756</v>
      </c>
      <c r="P152" s="117"/>
      <c r="Q152" s="29" t="s">
        <v>1888</v>
      </c>
      <c r="R152" s="29" t="s">
        <v>1889</v>
      </c>
      <c r="S152" s="37" t="s">
        <v>1890</v>
      </c>
      <c r="T152" s="128" t="s">
        <v>1891</v>
      </c>
      <c r="U152" s="37" t="s">
        <v>1892</v>
      </c>
      <c r="V152" s="37" t="s">
        <v>1893</v>
      </c>
      <c r="AA152" s="156">
        <f>IF(OR(J152="Fail",ISBLANK(J152)),INDEX('Issue Code Table'!C:C,MATCH(N:N,'Issue Code Table'!A:A,0)),IF(M152="Critical",6,IF(M152="Significant",5,IF(M152="Moderate",3,2))))</f>
        <v>5</v>
      </c>
    </row>
    <row r="153" spans="1:27" ht="128.65" customHeight="1" x14ac:dyDescent="0.35">
      <c r="A153" s="37" t="s">
        <v>1894</v>
      </c>
      <c r="B153" s="37" t="s">
        <v>601</v>
      </c>
      <c r="C153" s="162" t="s">
        <v>602</v>
      </c>
      <c r="D153" s="37" t="s">
        <v>246</v>
      </c>
      <c r="E153" s="37" t="s">
        <v>1895</v>
      </c>
      <c r="F153" s="128" t="s">
        <v>1896</v>
      </c>
      <c r="G153" s="128" t="s">
        <v>1897</v>
      </c>
      <c r="H153" s="37" t="s">
        <v>1898</v>
      </c>
      <c r="I153" s="29"/>
      <c r="J153" s="259"/>
      <c r="K153" s="160" t="s">
        <v>1899</v>
      </c>
      <c r="L153" s="122"/>
      <c r="M153" s="155" t="s">
        <v>144</v>
      </c>
      <c r="N153" s="157" t="s">
        <v>206</v>
      </c>
      <c r="O153" s="150" t="s">
        <v>265</v>
      </c>
      <c r="P153" s="117"/>
      <c r="Q153" s="29" t="s">
        <v>1888</v>
      </c>
      <c r="R153" s="29" t="s">
        <v>1900</v>
      </c>
      <c r="S153" s="37" t="s">
        <v>1901</v>
      </c>
      <c r="T153" s="128" t="s">
        <v>1902</v>
      </c>
      <c r="U153" s="37" t="s">
        <v>1903</v>
      </c>
      <c r="V153" s="37" t="s">
        <v>1904</v>
      </c>
      <c r="AA153" s="156">
        <f>IF(OR(J153="Fail",ISBLANK(J153)),INDEX('Issue Code Table'!C:C,MATCH(N:N,'Issue Code Table'!A:A,0)),IF(M153="Critical",6,IF(M153="Significant",5,IF(M153="Moderate",3,2))))</f>
        <v>5</v>
      </c>
    </row>
    <row r="154" spans="1:27" ht="128.65" customHeight="1" x14ac:dyDescent="0.35">
      <c r="A154" s="37" t="s">
        <v>1905</v>
      </c>
      <c r="B154" s="163" t="s">
        <v>1906</v>
      </c>
      <c r="C154" s="164" t="s">
        <v>1907</v>
      </c>
      <c r="D154" s="37" t="s">
        <v>246</v>
      </c>
      <c r="E154" s="37" t="s">
        <v>1908</v>
      </c>
      <c r="F154" s="128" t="s">
        <v>1909</v>
      </c>
      <c r="G154" s="128" t="s">
        <v>1910</v>
      </c>
      <c r="H154" s="37" t="s">
        <v>1911</v>
      </c>
      <c r="I154" s="29"/>
      <c r="J154" s="259"/>
      <c r="K154" s="160" t="s">
        <v>1912</v>
      </c>
      <c r="L154" s="122"/>
      <c r="M154" s="155" t="s">
        <v>144</v>
      </c>
      <c r="N154" s="150" t="s">
        <v>1461</v>
      </c>
      <c r="O154" s="150" t="s">
        <v>1462</v>
      </c>
      <c r="P154" s="117"/>
      <c r="Q154" s="29" t="s">
        <v>1888</v>
      </c>
      <c r="R154" s="29" t="s">
        <v>1913</v>
      </c>
      <c r="S154" s="37" t="s">
        <v>1914</v>
      </c>
      <c r="T154" s="128" t="s">
        <v>1915</v>
      </c>
      <c r="U154" s="37" t="s">
        <v>1916</v>
      </c>
      <c r="V154" s="37" t="s">
        <v>1917</v>
      </c>
      <c r="AA154" s="156">
        <f>IF(OR(J154="Fail",ISBLANK(J154)),INDEX('Issue Code Table'!C:C,MATCH(N:N,'Issue Code Table'!A:A,0)),IF(M154="Critical",6,IF(M154="Significant",5,IF(M154="Moderate",3,2))))</f>
        <v>5</v>
      </c>
    </row>
    <row r="155" spans="1:27" ht="128.65" customHeight="1" x14ac:dyDescent="0.35">
      <c r="A155" s="37" t="s">
        <v>1918</v>
      </c>
      <c r="B155" s="37" t="s">
        <v>601</v>
      </c>
      <c r="C155" s="162" t="s">
        <v>602</v>
      </c>
      <c r="D155" s="37" t="s">
        <v>246</v>
      </c>
      <c r="E155" s="37" t="s">
        <v>1919</v>
      </c>
      <c r="F155" s="128" t="s">
        <v>1920</v>
      </c>
      <c r="G155" s="128" t="s">
        <v>1921</v>
      </c>
      <c r="H155" s="37" t="s">
        <v>1922</v>
      </c>
      <c r="I155" s="29"/>
      <c r="J155" s="259"/>
      <c r="K155" s="160" t="s">
        <v>1923</v>
      </c>
      <c r="L155" s="122"/>
      <c r="M155" s="155" t="s">
        <v>144</v>
      </c>
      <c r="N155" s="150" t="s">
        <v>206</v>
      </c>
      <c r="O155" s="150" t="s">
        <v>265</v>
      </c>
      <c r="P155" s="117"/>
      <c r="Q155" s="29" t="s">
        <v>1888</v>
      </c>
      <c r="R155" s="29" t="s">
        <v>1924</v>
      </c>
      <c r="S155" s="37" t="s">
        <v>1925</v>
      </c>
      <c r="T155" s="128" t="s">
        <v>1926</v>
      </c>
      <c r="U155" s="37" t="s">
        <v>1927</v>
      </c>
      <c r="V155" s="37" t="s">
        <v>1928</v>
      </c>
      <c r="AA155" s="156">
        <f>IF(OR(J155="Fail",ISBLANK(J155)),INDEX('Issue Code Table'!C:C,MATCH(N:N,'Issue Code Table'!A:A,0)),IF(M155="Critical",6,IF(M155="Significant",5,IF(M155="Moderate",3,2))))</f>
        <v>5</v>
      </c>
    </row>
    <row r="156" spans="1:27" ht="128.65" customHeight="1" x14ac:dyDescent="0.35">
      <c r="A156" s="37" t="s">
        <v>1929</v>
      </c>
      <c r="B156" s="37" t="s">
        <v>601</v>
      </c>
      <c r="C156" s="162" t="s">
        <v>602</v>
      </c>
      <c r="D156" s="37" t="s">
        <v>246</v>
      </c>
      <c r="E156" s="37" t="s">
        <v>1930</v>
      </c>
      <c r="F156" s="128" t="s">
        <v>1931</v>
      </c>
      <c r="G156" s="128" t="s">
        <v>1932</v>
      </c>
      <c r="H156" s="37" t="s">
        <v>1933</v>
      </c>
      <c r="I156" s="29"/>
      <c r="J156" s="259"/>
      <c r="K156" s="160" t="s">
        <v>1934</v>
      </c>
      <c r="L156" s="122"/>
      <c r="M156" s="155" t="s">
        <v>155</v>
      </c>
      <c r="N156" s="157" t="s">
        <v>1864</v>
      </c>
      <c r="O156" s="150" t="s">
        <v>1865</v>
      </c>
      <c r="P156" s="117"/>
      <c r="Q156" s="29" t="s">
        <v>1888</v>
      </c>
      <c r="R156" s="29" t="s">
        <v>1935</v>
      </c>
      <c r="S156" s="37" t="s">
        <v>1936</v>
      </c>
      <c r="T156" s="128" t="s">
        <v>1937</v>
      </c>
      <c r="U156" s="37" t="s">
        <v>1938</v>
      </c>
      <c r="V156" s="37"/>
      <c r="AA156" s="156">
        <f>IF(OR(J156="Fail",ISBLANK(J156)),INDEX('Issue Code Table'!C:C,MATCH(N:N,'Issue Code Table'!A:A,0)),IF(M156="Critical",6,IF(M156="Significant",5,IF(M156="Moderate",3,2))))</f>
        <v>4</v>
      </c>
    </row>
    <row r="157" spans="1:27" ht="128.65" customHeight="1" x14ac:dyDescent="0.35">
      <c r="A157" s="37" t="s">
        <v>1939</v>
      </c>
      <c r="B157" s="37" t="s">
        <v>316</v>
      </c>
      <c r="C157" s="162" t="s">
        <v>317</v>
      </c>
      <c r="D157" s="37" t="s">
        <v>246</v>
      </c>
      <c r="E157" s="37" t="s">
        <v>1940</v>
      </c>
      <c r="F157" s="128" t="s">
        <v>1941</v>
      </c>
      <c r="G157" s="128" t="s">
        <v>1942</v>
      </c>
      <c r="H157" s="37" t="s">
        <v>1943</v>
      </c>
      <c r="I157" s="29"/>
      <c r="J157" s="259"/>
      <c r="K157" s="160" t="s">
        <v>1944</v>
      </c>
      <c r="L157" s="122"/>
      <c r="M157" s="155" t="s">
        <v>144</v>
      </c>
      <c r="N157" s="157" t="s">
        <v>755</v>
      </c>
      <c r="O157" s="150" t="s">
        <v>756</v>
      </c>
      <c r="P157" s="117"/>
      <c r="Q157" s="29" t="s">
        <v>1888</v>
      </c>
      <c r="R157" s="29" t="s">
        <v>1945</v>
      </c>
      <c r="S157" s="37" t="s">
        <v>1946</v>
      </c>
      <c r="T157" s="128" t="s">
        <v>1947</v>
      </c>
      <c r="U157" s="37" t="s">
        <v>1948</v>
      </c>
      <c r="V157" s="37" t="s">
        <v>1949</v>
      </c>
      <c r="AA157" s="156">
        <f>IF(OR(J157="Fail",ISBLANK(J157)),INDEX('Issue Code Table'!C:C,MATCH(N:N,'Issue Code Table'!A:A,0)),IF(M157="Critical",6,IF(M157="Significant",5,IF(M157="Moderate",3,2))))</f>
        <v>5</v>
      </c>
    </row>
    <row r="158" spans="1:27" ht="128.65" customHeight="1" x14ac:dyDescent="0.35">
      <c r="A158" s="37" t="s">
        <v>1950</v>
      </c>
      <c r="B158" s="163" t="s">
        <v>495</v>
      </c>
      <c r="C158" s="164" t="s">
        <v>496</v>
      </c>
      <c r="D158" s="37" t="s">
        <v>230</v>
      </c>
      <c r="E158" s="37" t="s">
        <v>1951</v>
      </c>
      <c r="F158" s="128" t="s">
        <v>1952</v>
      </c>
      <c r="G158" s="128" t="s">
        <v>1953</v>
      </c>
      <c r="H158" s="37" t="s">
        <v>1954</v>
      </c>
      <c r="I158" s="29"/>
      <c r="J158" s="259"/>
      <c r="K158" s="160" t="s">
        <v>1955</v>
      </c>
      <c r="L158" s="198" t="s">
        <v>1956</v>
      </c>
      <c r="M158" s="155" t="s">
        <v>155</v>
      </c>
      <c r="N158" s="150" t="s">
        <v>1957</v>
      </c>
      <c r="O158" s="150" t="s">
        <v>1958</v>
      </c>
      <c r="P158" s="117"/>
      <c r="Q158" s="29" t="s">
        <v>1959</v>
      </c>
      <c r="R158" s="29" t="s">
        <v>1960</v>
      </c>
      <c r="S158" s="37" t="s">
        <v>1961</v>
      </c>
      <c r="T158" s="128" t="s">
        <v>1962</v>
      </c>
      <c r="U158" s="37" t="s">
        <v>1963</v>
      </c>
      <c r="V158" s="37"/>
      <c r="AA158" s="156">
        <f>IF(OR(J158="Fail",ISBLANK(J158)),INDEX('Issue Code Table'!C:C,MATCH(N:N,'Issue Code Table'!A:A,0)),IF(M158="Critical",6,IF(M158="Significant",5,IF(M158="Moderate",3,2))))</f>
        <v>3</v>
      </c>
    </row>
    <row r="159" spans="1:27" ht="128.65" customHeight="1" x14ac:dyDescent="0.35">
      <c r="A159" s="37" t="s">
        <v>1964</v>
      </c>
      <c r="B159" s="163" t="s">
        <v>495</v>
      </c>
      <c r="C159" s="164" t="s">
        <v>496</v>
      </c>
      <c r="D159" s="37" t="s">
        <v>246</v>
      </c>
      <c r="E159" s="37" t="s">
        <v>1965</v>
      </c>
      <c r="F159" s="128" t="s">
        <v>1966</v>
      </c>
      <c r="G159" s="128" t="s">
        <v>1967</v>
      </c>
      <c r="H159" s="37" t="s">
        <v>1968</v>
      </c>
      <c r="I159" s="29"/>
      <c r="J159" s="259"/>
      <c r="K159" s="160" t="s">
        <v>1969</v>
      </c>
      <c r="L159" s="198" t="s">
        <v>1956</v>
      </c>
      <c r="M159" s="155" t="s">
        <v>155</v>
      </c>
      <c r="N159" s="150" t="s">
        <v>1957</v>
      </c>
      <c r="O159" s="150" t="s">
        <v>1958</v>
      </c>
      <c r="P159" s="117"/>
      <c r="Q159" s="29" t="s">
        <v>1959</v>
      </c>
      <c r="R159" s="29" t="s">
        <v>1970</v>
      </c>
      <c r="S159" s="37" t="s">
        <v>1971</v>
      </c>
      <c r="T159" s="128" t="s">
        <v>1972</v>
      </c>
      <c r="U159" s="37" t="s">
        <v>1973</v>
      </c>
      <c r="V159" s="37"/>
      <c r="AA159" s="156">
        <f>IF(OR(J159="Fail",ISBLANK(J159)),INDEX('Issue Code Table'!C:C,MATCH(N:N,'Issue Code Table'!A:A,0)),IF(M159="Critical",6,IF(M159="Significant",5,IF(M159="Moderate",3,2))))</f>
        <v>3</v>
      </c>
    </row>
    <row r="160" spans="1:27" ht="128.65" customHeight="1" x14ac:dyDescent="0.35">
      <c r="A160" s="37" t="s">
        <v>1974</v>
      </c>
      <c r="B160" s="128" t="s">
        <v>1975</v>
      </c>
      <c r="C160" s="192" t="s">
        <v>1976</v>
      </c>
      <c r="D160" s="37" t="s">
        <v>246</v>
      </c>
      <c r="E160" s="128" t="s">
        <v>1977</v>
      </c>
      <c r="F160" s="128" t="s">
        <v>1978</v>
      </c>
      <c r="G160" s="128" t="s">
        <v>1979</v>
      </c>
      <c r="H160" s="128" t="s">
        <v>1980</v>
      </c>
      <c r="I160" s="193"/>
      <c r="J160" s="259"/>
      <c r="K160" s="190" t="s">
        <v>1981</v>
      </c>
      <c r="L160" s="122"/>
      <c r="M160" s="155" t="s">
        <v>144</v>
      </c>
      <c r="N160" s="157" t="s">
        <v>1982</v>
      </c>
      <c r="O160" s="150" t="s">
        <v>1983</v>
      </c>
      <c r="P160" s="117"/>
      <c r="Q160" s="29" t="s">
        <v>1984</v>
      </c>
      <c r="R160" s="29" t="s">
        <v>1985</v>
      </c>
      <c r="S160" s="37" t="s">
        <v>1986</v>
      </c>
      <c r="T160" s="128" t="s">
        <v>1987</v>
      </c>
      <c r="U160" s="37" t="s">
        <v>1988</v>
      </c>
      <c r="V160" s="37" t="s">
        <v>1989</v>
      </c>
      <c r="AA160" s="156">
        <f>IF(OR(J160="Fail",ISBLANK(J160)),INDEX('Issue Code Table'!C:C,MATCH(N:N,'Issue Code Table'!A:A,0)),IF(M160="Critical",6,IF(M160="Significant",5,IF(M160="Moderate",3,2))))</f>
        <v>6</v>
      </c>
    </row>
    <row r="161" spans="1:27" ht="128.65" customHeight="1" x14ac:dyDescent="0.35">
      <c r="A161" s="37" t="s">
        <v>1990</v>
      </c>
      <c r="B161" s="37" t="s">
        <v>1820</v>
      </c>
      <c r="C161" s="162" t="s">
        <v>1821</v>
      </c>
      <c r="D161" s="37" t="s">
        <v>246</v>
      </c>
      <c r="E161" s="37" t="s">
        <v>1991</v>
      </c>
      <c r="F161" s="128" t="s">
        <v>1992</v>
      </c>
      <c r="G161" s="128" t="s">
        <v>1993</v>
      </c>
      <c r="H161" s="37" t="s">
        <v>1994</v>
      </c>
      <c r="I161" s="29"/>
      <c r="J161" s="259"/>
      <c r="K161" s="160" t="s">
        <v>1995</v>
      </c>
      <c r="L161" s="122" t="s">
        <v>1996</v>
      </c>
      <c r="M161" s="155" t="s">
        <v>144</v>
      </c>
      <c r="N161" s="157" t="s">
        <v>1828</v>
      </c>
      <c r="O161" s="150" t="s">
        <v>1829</v>
      </c>
      <c r="P161" s="117"/>
      <c r="Q161" s="29" t="s">
        <v>1984</v>
      </c>
      <c r="R161" s="29" t="s">
        <v>1997</v>
      </c>
      <c r="S161" s="37" t="s">
        <v>1998</v>
      </c>
      <c r="T161" s="128" t="s">
        <v>1999</v>
      </c>
      <c r="U161" s="37" t="s">
        <v>2000</v>
      </c>
      <c r="V161" s="37" t="s">
        <v>2001</v>
      </c>
      <c r="AA161" s="156">
        <f>IF(OR(J161="Fail",ISBLANK(J161)),INDEX('Issue Code Table'!C:C,MATCH(N:N,'Issue Code Table'!A:A,0)),IF(M161="Critical",6,IF(M161="Significant",5,IF(M161="Moderate",3,2))))</f>
        <v>5</v>
      </c>
    </row>
    <row r="162" spans="1:27" ht="128.65" customHeight="1" x14ac:dyDescent="0.35">
      <c r="A162" s="37" t="s">
        <v>2002</v>
      </c>
      <c r="B162" s="128" t="s">
        <v>1975</v>
      </c>
      <c r="C162" s="192" t="s">
        <v>1976</v>
      </c>
      <c r="D162" s="37" t="s">
        <v>246</v>
      </c>
      <c r="E162" s="37" t="s">
        <v>2003</v>
      </c>
      <c r="F162" s="128" t="s">
        <v>2004</v>
      </c>
      <c r="G162" s="128" t="s">
        <v>2005</v>
      </c>
      <c r="H162" s="37" t="s">
        <v>2006</v>
      </c>
      <c r="I162" s="29"/>
      <c r="J162" s="259"/>
      <c r="K162" s="160" t="s">
        <v>2007</v>
      </c>
      <c r="L162" s="187" t="s">
        <v>2008</v>
      </c>
      <c r="M162" s="155" t="s">
        <v>155</v>
      </c>
      <c r="N162" s="118" t="s">
        <v>2009</v>
      </c>
      <c r="O162" s="150" t="s">
        <v>2010</v>
      </c>
      <c r="P162" s="117"/>
      <c r="Q162" s="29" t="s">
        <v>1984</v>
      </c>
      <c r="R162" s="29" t="s">
        <v>2011</v>
      </c>
      <c r="S162" s="37" t="s">
        <v>2012</v>
      </c>
      <c r="T162" s="128" t="s">
        <v>2013</v>
      </c>
      <c r="U162" s="37" t="s">
        <v>2014</v>
      </c>
      <c r="V162" s="37"/>
      <c r="AA162" s="156">
        <f>IF(OR(J162="Fail",ISBLANK(J162)),INDEX('Issue Code Table'!C:C,MATCH(N:N,'Issue Code Table'!A:A,0)),IF(M162="Critical",6,IF(M162="Significant",5,IF(M162="Moderate",3,2))))</f>
        <v>3</v>
      </c>
    </row>
    <row r="163" spans="1:27" ht="128.65" customHeight="1" x14ac:dyDescent="0.35">
      <c r="A163" s="37" t="s">
        <v>2015</v>
      </c>
      <c r="B163" s="195" t="s">
        <v>168</v>
      </c>
      <c r="C163" s="164" t="s">
        <v>2016</v>
      </c>
      <c r="D163" s="37" t="s">
        <v>246</v>
      </c>
      <c r="E163" s="37" t="s">
        <v>2017</v>
      </c>
      <c r="F163" s="128" t="s">
        <v>2018</v>
      </c>
      <c r="G163" s="128" t="s">
        <v>2019</v>
      </c>
      <c r="H163" s="37" t="s">
        <v>2020</v>
      </c>
      <c r="I163" s="29"/>
      <c r="J163" s="259"/>
      <c r="K163" s="160" t="s">
        <v>2021</v>
      </c>
      <c r="L163" s="122"/>
      <c r="M163" s="155" t="s">
        <v>144</v>
      </c>
      <c r="N163" s="118" t="s">
        <v>173</v>
      </c>
      <c r="O163" s="150" t="s">
        <v>174</v>
      </c>
      <c r="P163" s="117"/>
      <c r="Q163" s="29" t="s">
        <v>1984</v>
      </c>
      <c r="R163" s="29" t="s">
        <v>2022</v>
      </c>
      <c r="S163" s="37" t="s">
        <v>2023</v>
      </c>
      <c r="T163" s="128" t="s">
        <v>2024</v>
      </c>
      <c r="U163" s="37" t="s">
        <v>2025</v>
      </c>
      <c r="V163" s="37" t="s">
        <v>2026</v>
      </c>
      <c r="AA163" s="156">
        <f>IF(OR(J163="Fail",ISBLANK(J163)),INDEX('Issue Code Table'!C:C,MATCH(N:N,'Issue Code Table'!A:A,0)),IF(M163="Critical",6,IF(M163="Significant",5,IF(M163="Moderate",3,2))))</f>
        <v>6</v>
      </c>
    </row>
    <row r="164" spans="1:27" ht="128.65" customHeight="1" x14ac:dyDescent="0.35">
      <c r="A164" s="37" t="s">
        <v>2027</v>
      </c>
      <c r="B164" s="37" t="s">
        <v>316</v>
      </c>
      <c r="C164" s="162" t="s">
        <v>317</v>
      </c>
      <c r="D164" s="37" t="s">
        <v>246</v>
      </c>
      <c r="E164" s="37" t="s">
        <v>2028</v>
      </c>
      <c r="F164" s="128" t="s">
        <v>2029</v>
      </c>
      <c r="G164" s="128" t="s">
        <v>2030</v>
      </c>
      <c r="H164" s="37" t="s">
        <v>2031</v>
      </c>
      <c r="I164" s="29"/>
      <c r="J164" s="259"/>
      <c r="K164" s="160" t="s">
        <v>2032</v>
      </c>
      <c r="L164" s="122"/>
      <c r="M164" s="155" t="s">
        <v>144</v>
      </c>
      <c r="N164" s="118" t="s">
        <v>206</v>
      </c>
      <c r="O164" s="150" t="s">
        <v>265</v>
      </c>
      <c r="P164" s="117"/>
      <c r="Q164" s="29" t="s">
        <v>2033</v>
      </c>
      <c r="R164" s="29" t="s">
        <v>2034</v>
      </c>
      <c r="S164" s="37" t="s">
        <v>2035</v>
      </c>
      <c r="T164" s="128" t="s">
        <v>2036</v>
      </c>
      <c r="U164" s="37" t="s">
        <v>2037</v>
      </c>
      <c r="V164" s="37" t="s">
        <v>2038</v>
      </c>
      <c r="AA164" s="156">
        <f>IF(OR(J164="Fail",ISBLANK(J164)),INDEX('Issue Code Table'!C:C,MATCH(N:N,'Issue Code Table'!A:A,0)),IF(M164="Critical",6,IF(M164="Significant",5,IF(M164="Moderate",3,2))))</f>
        <v>5</v>
      </c>
    </row>
    <row r="165" spans="1:27" ht="128.65" customHeight="1" x14ac:dyDescent="0.35">
      <c r="A165" s="37" t="s">
        <v>2039</v>
      </c>
      <c r="B165" s="180" t="s">
        <v>1871</v>
      </c>
      <c r="C165" s="181" t="s">
        <v>1872</v>
      </c>
      <c r="D165" s="37" t="s">
        <v>246</v>
      </c>
      <c r="E165" s="37" t="s">
        <v>2040</v>
      </c>
      <c r="F165" s="128" t="s">
        <v>2041</v>
      </c>
      <c r="G165" s="128" t="s">
        <v>2042</v>
      </c>
      <c r="H165" s="37" t="s">
        <v>2043</v>
      </c>
      <c r="I165" s="29"/>
      <c r="J165" s="259"/>
      <c r="K165" s="160" t="s">
        <v>2044</v>
      </c>
      <c r="L165" s="122"/>
      <c r="M165" s="155" t="s">
        <v>155</v>
      </c>
      <c r="N165" s="118" t="s">
        <v>811</v>
      </c>
      <c r="O165" s="150" t="s">
        <v>812</v>
      </c>
      <c r="P165" s="117"/>
      <c r="Q165" s="29" t="s">
        <v>2033</v>
      </c>
      <c r="R165" s="29" t="s">
        <v>2045</v>
      </c>
      <c r="S165" s="37" t="s">
        <v>2046</v>
      </c>
      <c r="T165" s="128" t="s">
        <v>2047</v>
      </c>
      <c r="U165" s="37" t="s">
        <v>2048</v>
      </c>
      <c r="V165" s="37"/>
      <c r="AA165" s="156">
        <f>IF(OR(J165="Fail",ISBLANK(J165)),INDEX('Issue Code Table'!C:C,MATCH(N:N,'Issue Code Table'!A:A,0)),IF(M165="Critical",6,IF(M165="Significant",5,IF(M165="Moderate",3,2))))</f>
        <v>4</v>
      </c>
    </row>
    <row r="166" spans="1:27" ht="128.65" customHeight="1" x14ac:dyDescent="0.35">
      <c r="A166" s="37" t="s">
        <v>2049</v>
      </c>
      <c r="B166" s="37" t="s">
        <v>316</v>
      </c>
      <c r="C166" s="162" t="s">
        <v>317</v>
      </c>
      <c r="D166" s="37" t="s">
        <v>246</v>
      </c>
      <c r="E166" s="37" t="s">
        <v>2050</v>
      </c>
      <c r="F166" s="128" t="s">
        <v>2051</v>
      </c>
      <c r="G166" s="128" t="s">
        <v>2052</v>
      </c>
      <c r="H166" s="37" t="s">
        <v>2053</v>
      </c>
      <c r="I166" s="29"/>
      <c r="J166" s="259"/>
      <c r="K166" s="160" t="s">
        <v>2054</v>
      </c>
      <c r="L166" s="122"/>
      <c r="M166" s="155" t="s">
        <v>144</v>
      </c>
      <c r="N166" s="150" t="s">
        <v>206</v>
      </c>
      <c r="O166" s="150" t="s">
        <v>265</v>
      </c>
      <c r="P166" s="117"/>
      <c r="Q166" s="29" t="s">
        <v>2033</v>
      </c>
      <c r="R166" s="29" t="s">
        <v>2055</v>
      </c>
      <c r="S166" s="37" t="s">
        <v>2056</v>
      </c>
      <c r="T166" s="128" t="s">
        <v>2057</v>
      </c>
      <c r="U166" s="37" t="s">
        <v>2058</v>
      </c>
      <c r="V166" s="37" t="s">
        <v>2059</v>
      </c>
      <c r="AA166" s="156">
        <f>IF(OR(J166="Fail",ISBLANK(J166)),INDEX('Issue Code Table'!C:C,MATCH(N:N,'Issue Code Table'!A:A,0)),IF(M166="Critical",6,IF(M166="Significant",5,IF(M166="Moderate",3,2))))</f>
        <v>5</v>
      </c>
    </row>
    <row r="167" spans="1:27" ht="128.65" customHeight="1" x14ac:dyDescent="0.35">
      <c r="A167" s="37" t="s">
        <v>2060</v>
      </c>
      <c r="B167" s="37" t="s">
        <v>316</v>
      </c>
      <c r="C167" s="162" t="s">
        <v>317</v>
      </c>
      <c r="D167" s="37" t="s">
        <v>246</v>
      </c>
      <c r="E167" s="37" t="s">
        <v>2061</v>
      </c>
      <c r="F167" s="128" t="s">
        <v>2062</v>
      </c>
      <c r="G167" s="128" t="s">
        <v>3530</v>
      </c>
      <c r="H167" s="37" t="s">
        <v>2063</v>
      </c>
      <c r="I167" s="29"/>
      <c r="J167" s="259"/>
      <c r="K167" s="160" t="s">
        <v>2064</v>
      </c>
      <c r="L167" s="122"/>
      <c r="M167" s="155" t="s">
        <v>144</v>
      </c>
      <c r="N167" s="118" t="s">
        <v>206</v>
      </c>
      <c r="O167" s="119" t="s">
        <v>756</v>
      </c>
      <c r="P167" s="117"/>
      <c r="Q167" s="29" t="s">
        <v>2033</v>
      </c>
      <c r="R167" s="29" t="s">
        <v>2065</v>
      </c>
      <c r="S167" s="37" t="s">
        <v>2066</v>
      </c>
      <c r="T167" s="128" t="s">
        <v>2067</v>
      </c>
      <c r="U167" s="37" t="s">
        <v>2068</v>
      </c>
      <c r="V167" s="37" t="s">
        <v>2069</v>
      </c>
      <c r="AA167" s="156">
        <f>IF(OR(J167="Fail",ISBLANK(J167)),INDEX('Issue Code Table'!C:C,MATCH(N:N,'Issue Code Table'!A:A,0)),IF(M167="Critical",6,IF(M167="Significant",5,IF(M167="Moderate",3,2))))</f>
        <v>5</v>
      </c>
    </row>
    <row r="168" spans="1:27" ht="128.65" customHeight="1" x14ac:dyDescent="0.35">
      <c r="A168" s="37" t="s">
        <v>2070</v>
      </c>
      <c r="B168" s="37" t="s">
        <v>316</v>
      </c>
      <c r="C168" s="162" t="s">
        <v>317</v>
      </c>
      <c r="D168" s="37" t="s">
        <v>246</v>
      </c>
      <c r="E168" s="37" t="s">
        <v>2071</v>
      </c>
      <c r="F168" s="128" t="s">
        <v>2072</v>
      </c>
      <c r="G168" s="128" t="s">
        <v>2073</v>
      </c>
      <c r="H168" s="37" t="s">
        <v>2074</v>
      </c>
      <c r="I168" s="29"/>
      <c r="J168" s="259"/>
      <c r="K168" s="160" t="s">
        <v>2075</v>
      </c>
      <c r="L168" s="122"/>
      <c r="M168" s="155" t="s">
        <v>144</v>
      </c>
      <c r="N168" s="118" t="s">
        <v>2076</v>
      </c>
      <c r="O168" s="150" t="s">
        <v>2077</v>
      </c>
      <c r="P168" s="117"/>
      <c r="Q168" s="29" t="s">
        <v>2033</v>
      </c>
      <c r="R168" s="29" t="s">
        <v>2078</v>
      </c>
      <c r="S168" s="37" t="s">
        <v>2079</v>
      </c>
      <c r="T168" s="128" t="s">
        <v>2080</v>
      </c>
      <c r="U168" s="37" t="s">
        <v>2081</v>
      </c>
      <c r="V168" s="37" t="s">
        <v>2082</v>
      </c>
      <c r="AA168" s="156">
        <f>IF(OR(J168="Fail",ISBLANK(J168)),INDEX('Issue Code Table'!C:C,MATCH(N:N,'Issue Code Table'!A:A,0)),IF(M168="Critical",6,IF(M168="Significant",5,IF(M168="Moderate",3,2))))</f>
        <v>6</v>
      </c>
    </row>
    <row r="169" spans="1:27" ht="128.65" customHeight="1" x14ac:dyDescent="0.35">
      <c r="A169" s="37" t="s">
        <v>2083</v>
      </c>
      <c r="B169" s="128" t="s">
        <v>1975</v>
      </c>
      <c r="C169" s="192" t="s">
        <v>1976</v>
      </c>
      <c r="D169" s="37" t="s">
        <v>246</v>
      </c>
      <c r="E169" s="37" t="s">
        <v>2084</v>
      </c>
      <c r="F169" s="128" t="s">
        <v>2085</v>
      </c>
      <c r="G169" s="128" t="s">
        <v>2086</v>
      </c>
      <c r="H169" s="37" t="s">
        <v>2087</v>
      </c>
      <c r="I169" s="29"/>
      <c r="J169" s="259"/>
      <c r="K169" s="160" t="s">
        <v>2088</v>
      </c>
      <c r="L169" s="122" t="s">
        <v>2089</v>
      </c>
      <c r="M169" s="155" t="s">
        <v>144</v>
      </c>
      <c r="N169" s="118" t="s">
        <v>1982</v>
      </c>
      <c r="O169" s="150" t="s">
        <v>1983</v>
      </c>
      <c r="P169" s="117"/>
      <c r="Q169" s="29" t="s">
        <v>2090</v>
      </c>
      <c r="R169" s="29" t="s">
        <v>2091</v>
      </c>
      <c r="S169" s="37" t="s">
        <v>2092</v>
      </c>
      <c r="T169" s="128" t="s">
        <v>2093</v>
      </c>
      <c r="U169" s="37" t="s">
        <v>2094</v>
      </c>
      <c r="V169" s="37" t="s">
        <v>2095</v>
      </c>
      <c r="AA169" s="156">
        <f>IF(OR(J169="Fail",ISBLANK(J169)),INDEX('Issue Code Table'!C:C,MATCH(N:N,'Issue Code Table'!A:A,0)),IF(M169="Critical",6,IF(M169="Significant",5,IF(M169="Moderate",3,2))))</f>
        <v>6</v>
      </c>
    </row>
    <row r="170" spans="1:27" ht="128.65" customHeight="1" x14ac:dyDescent="0.35">
      <c r="A170" s="37" t="s">
        <v>2096</v>
      </c>
      <c r="B170" s="128" t="s">
        <v>1975</v>
      </c>
      <c r="C170" s="192" t="s">
        <v>1976</v>
      </c>
      <c r="D170" s="37" t="s">
        <v>246</v>
      </c>
      <c r="E170" s="37" t="s">
        <v>2097</v>
      </c>
      <c r="F170" s="128" t="s">
        <v>2098</v>
      </c>
      <c r="G170" s="128" t="s">
        <v>2099</v>
      </c>
      <c r="H170" s="37" t="s">
        <v>2100</v>
      </c>
      <c r="I170" s="29"/>
      <c r="J170" s="259"/>
      <c r="K170" s="160" t="s">
        <v>2101</v>
      </c>
      <c r="L170" s="122"/>
      <c r="M170" s="29" t="s">
        <v>155</v>
      </c>
      <c r="N170" s="30" t="s">
        <v>2102</v>
      </c>
      <c r="O170" s="196" t="s">
        <v>2103</v>
      </c>
      <c r="P170" s="117"/>
      <c r="Q170" s="29" t="s">
        <v>2090</v>
      </c>
      <c r="R170" s="29" t="s">
        <v>2104</v>
      </c>
      <c r="S170" s="37" t="s">
        <v>2105</v>
      </c>
      <c r="T170" s="128" t="s">
        <v>2106</v>
      </c>
      <c r="U170" s="37" t="s">
        <v>2107</v>
      </c>
      <c r="V170" s="37"/>
      <c r="AA170" s="156">
        <f>IF(OR(J170="Fail",ISBLANK(J170)),INDEX('Issue Code Table'!C:C,MATCH(N:N,'Issue Code Table'!A:A,0)),IF(M170="Critical",6,IF(M170="Significant",5,IF(M170="Moderate",3,2))))</f>
        <v>4</v>
      </c>
    </row>
    <row r="171" spans="1:27" ht="128.65" customHeight="1" x14ac:dyDescent="0.35">
      <c r="A171" s="37" t="s">
        <v>2108</v>
      </c>
      <c r="B171" s="128" t="s">
        <v>1975</v>
      </c>
      <c r="C171" s="37" t="s">
        <v>1976</v>
      </c>
      <c r="D171" s="37" t="s">
        <v>246</v>
      </c>
      <c r="E171" s="37" t="s">
        <v>2109</v>
      </c>
      <c r="F171" s="128" t="s">
        <v>2110</v>
      </c>
      <c r="G171" s="128" t="s">
        <v>2111</v>
      </c>
      <c r="H171" s="37" t="s">
        <v>2112</v>
      </c>
      <c r="I171" s="29"/>
      <c r="J171" s="259"/>
      <c r="K171" s="30" t="s">
        <v>2113</v>
      </c>
      <c r="L171" s="122" t="s">
        <v>2114</v>
      </c>
      <c r="M171" s="155" t="s">
        <v>219</v>
      </c>
      <c r="N171" s="157" t="s">
        <v>2115</v>
      </c>
      <c r="O171" s="150" t="s">
        <v>2116</v>
      </c>
      <c r="P171" s="117"/>
      <c r="Q171" s="29" t="s">
        <v>2090</v>
      </c>
      <c r="R171" s="29" t="s">
        <v>2117</v>
      </c>
      <c r="S171" s="37" t="s">
        <v>2118</v>
      </c>
      <c r="T171" s="128" t="s">
        <v>2119</v>
      </c>
      <c r="U171" s="37" t="s">
        <v>2120</v>
      </c>
      <c r="V171" s="37"/>
      <c r="AA171" s="156">
        <f>IF(OR(J171="Fail",ISBLANK(J171)),INDEX('Issue Code Table'!C:C,MATCH(N:N,'Issue Code Table'!A:A,0)),IF(M171="Critical",6,IF(M171="Significant",5,IF(M171="Moderate",3,2))))</f>
        <v>1</v>
      </c>
    </row>
    <row r="172" spans="1:27" ht="128.65" customHeight="1" x14ac:dyDescent="0.35">
      <c r="A172" s="37" t="s">
        <v>2121</v>
      </c>
      <c r="B172" s="128" t="s">
        <v>1975</v>
      </c>
      <c r="C172" s="192" t="s">
        <v>1976</v>
      </c>
      <c r="D172" s="37" t="s">
        <v>246</v>
      </c>
      <c r="E172" s="37" t="s">
        <v>2122</v>
      </c>
      <c r="F172" s="128" t="s">
        <v>2123</v>
      </c>
      <c r="G172" s="128" t="s">
        <v>2124</v>
      </c>
      <c r="H172" s="37" t="s">
        <v>2125</v>
      </c>
      <c r="I172" s="29"/>
      <c r="J172" s="259"/>
      <c r="K172" s="160" t="s">
        <v>2101</v>
      </c>
      <c r="L172" s="122" t="s">
        <v>2126</v>
      </c>
      <c r="M172" s="155" t="s">
        <v>155</v>
      </c>
      <c r="N172" s="157" t="s">
        <v>2127</v>
      </c>
      <c r="O172" s="150" t="s">
        <v>2128</v>
      </c>
      <c r="P172" s="117"/>
      <c r="Q172" s="29" t="s">
        <v>2090</v>
      </c>
      <c r="R172" s="29" t="s">
        <v>2129</v>
      </c>
      <c r="S172" s="37" t="s">
        <v>2130</v>
      </c>
      <c r="T172" s="128" t="s">
        <v>2131</v>
      </c>
      <c r="U172" s="37" t="s">
        <v>2132</v>
      </c>
      <c r="V172" s="37"/>
      <c r="AA172" s="156">
        <f>IF(OR(J172="Fail",ISBLANK(J172)),INDEX('Issue Code Table'!C:C,MATCH(N:N,'Issue Code Table'!A:A,0)),IF(M172="Critical",6,IF(M172="Significant",5,IF(M172="Moderate",3,2))))</f>
        <v>5</v>
      </c>
    </row>
    <row r="173" spans="1:27" ht="128.65" customHeight="1" x14ac:dyDescent="0.35">
      <c r="A173" s="37" t="s">
        <v>2133</v>
      </c>
      <c r="B173" s="128" t="s">
        <v>1975</v>
      </c>
      <c r="C173" s="192" t="s">
        <v>1976</v>
      </c>
      <c r="D173" s="37" t="s">
        <v>246</v>
      </c>
      <c r="E173" s="37" t="s">
        <v>2134</v>
      </c>
      <c r="F173" s="128" t="s">
        <v>2135</v>
      </c>
      <c r="G173" s="128" t="s">
        <v>2136</v>
      </c>
      <c r="H173" s="37" t="s">
        <v>2137</v>
      </c>
      <c r="I173" s="29"/>
      <c r="J173" s="259"/>
      <c r="K173" s="160" t="s">
        <v>2113</v>
      </c>
      <c r="L173" s="122"/>
      <c r="M173" s="155" t="s">
        <v>219</v>
      </c>
      <c r="N173" s="157" t="s">
        <v>2102</v>
      </c>
      <c r="O173" s="150" t="s">
        <v>2103</v>
      </c>
      <c r="P173" s="117"/>
      <c r="Q173" s="29" t="s">
        <v>2090</v>
      </c>
      <c r="R173" s="29" t="s">
        <v>2138</v>
      </c>
      <c r="S173" s="37" t="s">
        <v>2139</v>
      </c>
      <c r="T173" s="128" t="s">
        <v>2140</v>
      </c>
      <c r="U173" s="37" t="s">
        <v>2141</v>
      </c>
      <c r="V173" s="37"/>
      <c r="AA173" s="156">
        <f>IF(OR(J173="Fail",ISBLANK(J173)),INDEX('Issue Code Table'!C:C,MATCH(N:N,'Issue Code Table'!A:A,0)),IF(M173="Critical",6,IF(M173="Significant",5,IF(M173="Moderate",3,2))))</f>
        <v>4</v>
      </c>
    </row>
    <row r="174" spans="1:27" ht="128.65" customHeight="1" x14ac:dyDescent="0.35">
      <c r="A174" s="37" t="s">
        <v>2142</v>
      </c>
      <c r="B174" s="37" t="s">
        <v>316</v>
      </c>
      <c r="C174" s="162" t="s">
        <v>317</v>
      </c>
      <c r="D174" s="37" t="s">
        <v>246</v>
      </c>
      <c r="E174" s="37" t="s">
        <v>2143</v>
      </c>
      <c r="F174" s="128" t="s">
        <v>2144</v>
      </c>
      <c r="G174" s="128" t="s">
        <v>2145</v>
      </c>
      <c r="H174" s="37" t="s">
        <v>2146</v>
      </c>
      <c r="I174" s="29"/>
      <c r="J174" s="259"/>
      <c r="K174" s="37" t="s">
        <v>2147</v>
      </c>
      <c r="L174" s="122"/>
      <c r="M174" s="155" t="s">
        <v>155</v>
      </c>
      <c r="N174" s="150" t="s">
        <v>689</v>
      </c>
      <c r="O174" s="150" t="s">
        <v>690</v>
      </c>
      <c r="P174" s="117"/>
      <c r="Q174" s="29" t="s">
        <v>2148</v>
      </c>
      <c r="R174" s="29" t="s">
        <v>2149</v>
      </c>
      <c r="S174" s="37" t="s">
        <v>2150</v>
      </c>
      <c r="T174" s="128" t="s">
        <v>2151</v>
      </c>
      <c r="U174" s="37" t="s">
        <v>2152</v>
      </c>
      <c r="V174" s="37"/>
      <c r="AA174" s="156">
        <f>IF(OR(J174="Fail",ISBLANK(J174)),INDEX('Issue Code Table'!C:C,MATCH(N:N,'Issue Code Table'!A:A,0)),IF(M174="Critical",6,IF(M174="Significant",5,IF(M174="Moderate",3,2))))</f>
        <v>4</v>
      </c>
    </row>
    <row r="175" spans="1:27" ht="128.65" customHeight="1" x14ac:dyDescent="0.35">
      <c r="A175" s="37" t="s">
        <v>2153</v>
      </c>
      <c r="B175" s="37" t="s">
        <v>316</v>
      </c>
      <c r="C175" s="162" t="s">
        <v>317</v>
      </c>
      <c r="D175" s="37" t="s">
        <v>246</v>
      </c>
      <c r="E175" s="37" t="s">
        <v>2154</v>
      </c>
      <c r="F175" s="128" t="s">
        <v>2155</v>
      </c>
      <c r="G175" s="128" t="s">
        <v>2156</v>
      </c>
      <c r="H175" s="37" t="s">
        <v>2157</v>
      </c>
      <c r="I175" s="29"/>
      <c r="J175" s="259"/>
      <c r="K175" s="37" t="s">
        <v>2158</v>
      </c>
      <c r="L175" s="122"/>
      <c r="M175" s="155" t="s">
        <v>155</v>
      </c>
      <c r="N175" s="150" t="s">
        <v>689</v>
      </c>
      <c r="O175" s="150" t="s">
        <v>690</v>
      </c>
      <c r="P175" s="117"/>
      <c r="Q175" s="29" t="s">
        <v>2148</v>
      </c>
      <c r="R175" s="29" t="s">
        <v>2159</v>
      </c>
      <c r="S175" s="37" t="s">
        <v>2160</v>
      </c>
      <c r="T175" s="128" t="s">
        <v>2161</v>
      </c>
      <c r="U175" s="37" t="s">
        <v>2162</v>
      </c>
      <c r="V175" s="37"/>
      <c r="AA175" s="156">
        <f>IF(OR(J175="Fail",ISBLANK(J175)),INDEX('Issue Code Table'!C:C,MATCH(N:N,'Issue Code Table'!A:A,0)),IF(M175="Critical",6,IF(M175="Significant",5,IF(M175="Moderate",3,2))))</f>
        <v>4</v>
      </c>
    </row>
    <row r="176" spans="1:27" ht="128.65" customHeight="1" x14ac:dyDescent="0.35">
      <c r="A176" s="37" t="s">
        <v>2163</v>
      </c>
      <c r="B176" s="37" t="s">
        <v>316</v>
      </c>
      <c r="C176" s="162" t="s">
        <v>317</v>
      </c>
      <c r="D176" s="37" t="s">
        <v>246</v>
      </c>
      <c r="E176" s="37" t="s">
        <v>2164</v>
      </c>
      <c r="F176" s="128" t="s">
        <v>2165</v>
      </c>
      <c r="G176" s="128" t="s">
        <v>2166</v>
      </c>
      <c r="H176" s="37" t="s">
        <v>2167</v>
      </c>
      <c r="I176" s="29"/>
      <c r="J176" s="259"/>
      <c r="K176" s="37" t="s">
        <v>2168</v>
      </c>
      <c r="L176" s="122"/>
      <c r="M176" s="155" t="s">
        <v>155</v>
      </c>
      <c r="N176" s="150" t="s">
        <v>689</v>
      </c>
      <c r="O176" s="150" t="s">
        <v>690</v>
      </c>
      <c r="P176" s="117"/>
      <c r="Q176" s="29" t="s">
        <v>2148</v>
      </c>
      <c r="R176" s="29" t="s">
        <v>2169</v>
      </c>
      <c r="S176" s="37" t="s">
        <v>2170</v>
      </c>
      <c r="T176" s="128" t="s">
        <v>2171</v>
      </c>
      <c r="U176" s="37" t="s">
        <v>2172</v>
      </c>
      <c r="V176" s="37"/>
      <c r="AA176" s="156">
        <f>IF(OR(J176="Fail",ISBLANK(J176)),INDEX('Issue Code Table'!C:C,MATCH(N:N,'Issue Code Table'!A:A,0)),IF(M176="Critical",6,IF(M176="Significant",5,IF(M176="Moderate",3,2))))</f>
        <v>4</v>
      </c>
    </row>
    <row r="177" spans="1:27" ht="128.65" customHeight="1" x14ac:dyDescent="0.35">
      <c r="A177" s="37" t="s">
        <v>2173</v>
      </c>
      <c r="B177" s="37" t="s">
        <v>316</v>
      </c>
      <c r="C177" s="162" t="s">
        <v>317</v>
      </c>
      <c r="D177" s="37" t="s">
        <v>246</v>
      </c>
      <c r="E177" s="37" t="s">
        <v>2174</v>
      </c>
      <c r="F177" s="128" t="s">
        <v>2175</v>
      </c>
      <c r="G177" s="128" t="s">
        <v>2176</v>
      </c>
      <c r="H177" s="37" t="s">
        <v>2177</v>
      </c>
      <c r="I177" s="29"/>
      <c r="J177" s="259"/>
      <c r="K177" s="37" t="s">
        <v>2178</v>
      </c>
      <c r="L177" s="122"/>
      <c r="M177" s="155" t="s">
        <v>155</v>
      </c>
      <c r="N177" s="150" t="s">
        <v>689</v>
      </c>
      <c r="O177" s="150" t="s">
        <v>690</v>
      </c>
      <c r="P177" s="117"/>
      <c r="Q177" s="29" t="s">
        <v>2148</v>
      </c>
      <c r="R177" s="29" t="s">
        <v>2179</v>
      </c>
      <c r="S177" s="37" t="s">
        <v>2180</v>
      </c>
      <c r="T177" s="128" t="s">
        <v>2181</v>
      </c>
      <c r="U177" s="37" t="s">
        <v>2182</v>
      </c>
      <c r="V177" s="37"/>
      <c r="AA177" s="156">
        <f>IF(OR(J177="Fail",ISBLANK(J177)),INDEX('Issue Code Table'!C:C,MATCH(N:N,'Issue Code Table'!A:A,0)),IF(M177="Critical",6,IF(M177="Significant",5,IF(M177="Moderate",3,2))))</f>
        <v>4</v>
      </c>
    </row>
    <row r="178" spans="1:27" ht="128.65" customHeight="1" x14ac:dyDescent="0.35">
      <c r="A178" s="37" t="s">
        <v>2183</v>
      </c>
      <c r="B178" s="37" t="s">
        <v>316</v>
      </c>
      <c r="C178" s="162" t="s">
        <v>317</v>
      </c>
      <c r="D178" s="37" t="s">
        <v>246</v>
      </c>
      <c r="E178" s="37" t="s">
        <v>2184</v>
      </c>
      <c r="F178" s="128" t="s">
        <v>2185</v>
      </c>
      <c r="G178" s="128" t="s">
        <v>2186</v>
      </c>
      <c r="H178" s="37" t="s">
        <v>2187</v>
      </c>
      <c r="I178" s="29"/>
      <c r="J178" s="259"/>
      <c r="K178" s="160" t="s">
        <v>2188</v>
      </c>
      <c r="L178" s="122"/>
      <c r="M178" s="155" t="s">
        <v>155</v>
      </c>
      <c r="N178" s="150" t="s">
        <v>689</v>
      </c>
      <c r="O178" s="150" t="s">
        <v>690</v>
      </c>
      <c r="P178" s="117"/>
      <c r="Q178" s="29" t="s">
        <v>2148</v>
      </c>
      <c r="R178" s="29" t="s">
        <v>2189</v>
      </c>
      <c r="S178" s="37" t="s">
        <v>2190</v>
      </c>
      <c r="T178" s="128" t="s">
        <v>2191</v>
      </c>
      <c r="U178" s="37" t="s">
        <v>2192</v>
      </c>
      <c r="V178" s="37"/>
      <c r="AA178" s="156">
        <f>IF(OR(J178="Fail",ISBLANK(J178)),INDEX('Issue Code Table'!C:C,MATCH(N:N,'Issue Code Table'!A:A,0)),IF(M178="Critical",6,IF(M178="Significant",5,IF(M178="Moderate",3,2))))</f>
        <v>4</v>
      </c>
    </row>
    <row r="179" spans="1:27" ht="128.65" customHeight="1" x14ac:dyDescent="0.35">
      <c r="A179" s="37" t="s">
        <v>2193</v>
      </c>
      <c r="B179" s="37" t="s">
        <v>316</v>
      </c>
      <c r="C179" s="162" t="s">
        <v>317</v>
      </c>
      <c r="D179" s="37" t="s">
        <v>246</v>
      </c>
      <c r="E179" s="37" t="s">
        <v>2194</v>
      </c>
      <c r="F179" s="128" t="s">
        <v>2195</v>
      </c>
      <c r="G179" s="128" t="s">
        <v>2196</v>
      </c>
      <c r="H179" s="37" t="s">
        <v>2197</v>
      </c>
      <c r="I179" s="29"/>
      <c r="J179" s="259"/>
      <c r="K179" s="160" t="s">
        <v>2198</v>
      </c>
      <c r="L179" s="122"/>
      <c r="M179" s="155" t="s">
        <v>155</v>
      </c>
      <c r="N179" s="150" t="s">
        <v>689</v>
      </c>
      <c r="O179" s="150" t="s">
        <v>690</v>
      </c>
      <c r="P179" s="117"/>
      <c r="Q179" s="29" t="s">
        <v>2148</v>
      </c>
      <c r="R179" s="29" t="s">
        <v>2199</v>
      </c>
      <c r="S179" s="37" t="s">
        <v>2200</v>
      </c>
      <c r="T179" s="128" t="s">
        <v>2201</v>
      </c>
      <c r="U179" s="160" t="s">
        <v>2202</v>
      </c>
      <c r="V179" s="37"/>
      <c r="AA179" s="156">
        <f>IF(OR(J179="Fail",ISBLANK(J179)),INDEX('Issue Code Table'!C:C,MATCH(N:N,'Issue Code Table'!A:A,0)),IF(M179="Critical",6,IF(M179="Significant",5,IF(M179="Moderate",3,2))))</f>
        <v>4</v>
      </c>
    </row>
    <row r="180" spans="1:27" ht="128.65" customHeight="1" x14ac:dyDescent="0.35">
      <c r="A180" s="37" t="s">
        <v>2203</v>
      </c>
      <c r="B180" s="37" t="s">
        <v>316</v>
      </c>
      <c r="C180" s="162" t="s">
        <v>317</v>
      </c>
      <c r="D180" s="37" t="s">
        <v>246</v>
      </c>
      <c r="E180" s="37" t="s">
        <v>2204</v>
      </c>
      <c r="F180" s="128" t="s">
        <v>2205</v>
      </c>
      <c r="G180" s="128" t="s">
        <v>2206</v>
      </c>
      <c r="H180" s="37" t="s">
        <v>2207</v>
      </c>
      <c r="I180" s="29"/>
      <c r="J180" s="259"/>
      <c r="K180" s="160" t="s">
        <v>2208</v>
      </c>
      <c r="L180" s="122"/>
      <c r="M180" s="155" t="s">
        <v>155</v>
      </c>
      <c r="N180" s="150" t="s">
        <v>689</v>
      </c>
      <c r="O180" s="150" t="s">
        <v>690</v>
      </c>
      <c r="P180" s="117"/>
      <c r="Q180" s="29" t="s">
        <v>2148</v>
      </c>
      <c r="R180" s="29" t="s">
        <v>2209</v>
      </c>
      <c r="S180" s="37" t="s">
        <v>2210</v>
      </c>
      <c r="T180" s="128" t="s">
        <v>2211</v>
      </c>
      <c r="U180" s="160" t="s">
        <v>2212</v>
      </c>
      <c r="V180" s="37"/>
      <c r="AA180" s="156">
        <f>IF(OR(J180="Fail",ISBLANK(J180)),INDEX('Issue Code Table'!C:C,MATCH(N:N,'Issue Code Table'!A:A,0)),IF(M180="Critical",6,IF(M180="Significant",5,IF(M180="Moderate",3,2))))</f>
        <v>4</v>
      </c>
    </row>
    <row r="181" spans="1:27" ht="128.65" customHeight="1" x14ac:dyDescent="0.35">
      <c r="A181" s="37" t="s">
        <v>2213</v>
      </c>
      <c r="B181" s="37" t="s">
        <v>316</v>
      </c>
      <c r="C181" s="162" t="s">
        <v>317</v>
      </c>
      <c r="D181" s="37" t="s">
        <v>246</v>
      </c>
      <c r="E181" s="37" t="s">
        <v>2214</v>
      </c>
      <c r="F181" s="128" t="s">
        <v>2215</v>
      </c>
      <c r="G181" s="128" t="s">
        <v>2216</v>
      </c>
      <c r="H181" s="37" t="s">
        <v>2217</v>
      </c>
      <c r="I181" s="29"/>
      <c r="J181" s="259"/>
      <c r="K181" s="160" t="s">
        <v>2218</v>
      </c>
      <c r="L181" s="29"/>
      <c r="M181" s="155" t="s">
        <v>155</v>
      </c>
      <c r="N181" s="150" t="s">
        <v>689</v>
      </c>
      <c r="O181" s="150" t="s">
        <v>690</v>
      </c>
      <c r="P181" s="117"/>
      <c r="Q181" s="29" t="s">
        <v>2148</v>
      </c>
      <c r="R181" s="29" t="s">
        <v>2219</v>
      </c>
      <c r="S181" s="37" t="s">
        <v>2220</v>
      </c>
      <c r="T181" s="128" t="s">
        <v>2221</v>
      </c>
      <c r="U181" s="160" t="s">
        <v>2222</v>
      </c>
      <c r="V181" s="37"/>
      <c r="AA181" s="156">
        <f>IF(OR(J181="Fail",ISBLANK(J181)),INDEX('Issue Code Table'!C:C,MATCH(N:N,'Issue Code Table'!A:A,0)),IF(M181="Critical",6,IF(M181="Significant",5,IF(M181="Moderate",3,2))))</f>
        <v>4</v>
      </c>
    </row>
    <row r="182" spans="1:27" ht="128.65" customHeight="1" x14ac:dyDescent="0.35">
      <c r="A182" s="37" t="s">
        <v>2223</v>
      </c>
      <c r="B182" s="37" t="s">
        <v>316</v>
      </c>
      <c r="C182" s="162" t="s">
        <v>317</v>
      </c>
      <c r="D182" s="37" t="s">
        <v>246</v>
      </c>
      <c r="E182" s="37" t="s">
        <v>2224</v>
      </c>
      <c r="F182" s="128" t="s">
        <v>2225</v>
      </c>
      <c r="G182" s="128" t="s">
        <v>2226</v>
      </c>
      <c r="H182" s="37" t="s">
        <v>2227</v>
      </c>
      <c r="I182" s="29"/>
      <c r="J182" s="259"/>
      <c r="K182" s="160" t="s">
        <v>2228</v>
      </c>
      <c r="L182" s="122"/>
      <c r="M182" s="155" t="s">
        <v>155</v>
      </c>
      <c r="N182" s="150" t="s">
        <v>689</v>
      </c>
      <c r="O182" s="150" t="s">
        <v>690</v>
      </c>
      <c r="P182" s="117"/>
      <c r="Q182" s="29" t="s">
        <v>2148</v>
      </c>
      <c r="R182" s="29" t="s">
        <v>2229</v>
      </c>
      <c r="S182" s="37" t="s">
        <v>2230</v>
      </c>
      <c r="T182" s="128" t="s">
        <v>2231</v>
      </c>
      <c r="U182" s="160" t="s">
        <v>2232</v>
      </c>
      <c r="V182" s="161"/>
      <c r="AA182" s="156">
        <f>IF(OR(J182="Fail",ISBLANK(J182)),INDEX('Issue Code Table'!C:C,MATCH(N:N,'Issue Code Table'!A:A,0)),IF(M182="Critical",6,IF(M182="Significant",5,IF(M182="Moderate",3,2))))</f>
        <v>4</v>
      </c>
    </row>
    <row r="183" spans="1:27" ht="128.65" customHeight="1" x14ac:dyDescent="0.35">
      <c r="A183" s="37" t="s">
        <v>2233</v>
      </c>
      <c r="B183" s="37" t="s">
        <v>316</v>
      </c>
      <c r="C183" s="162" t="s">
        <v>317</v>
      </c>
      <c r="D183" s="37" t="s">
        <v>246</v>
      </c>
      <c r="E183" s="37" t="s">
        <v>2234</v>
      </c>
      <c r="F183" s="128" t="s">
        <v>2235</v>
      </c>
      <c r="G183" s="128" t="s">
        <v>2236</v>
      </c>
      <c r="H183" s="37" t="s">
        <v>2237</v>
      </c>
      <c r="I183" s="29"/>
      <c r="J183" s="259"/>
      <c r="K183" s="160" t="s">
        <v>2238</v>
      </c>
      <c r="L183" s="122"/>
      <c r="M183" s="155" t="s">
        <v>155</v>
      </c>
      <c r="N183" s="150" t="s">
        <v>689</v>
      </c>
      <c r="O183" s="150" t="s">
        <v>690</v>
      </c>
      <c r="P183" s="117"/>
      <c r="Q183" s="29" t="s">
        <v>2148</v>
      </c>
      <c r="R183" s="29" t="s">
        <v>2239</v>
      </c>
      <c r="S183" s="37" t="s">
        <v>2240</v>
      </c>
      <c r="T183" s="128" t="s">
        <v>2241</v>
      </c>
      <c r="U183" s="160" t="s">
        <v>2242</v>
      </c>
      <c r="V183" s="161"/>
      <c r="AA183" s="156">
        <f>IF(OR(J183="Fail",ISBLANK(J183)),INDEX('Issue Code Table'!C:C,MATCH(N:N,'Issue Code Table'!A:A,0)),IF(M183="Critical",6,IF(M183="Significant",5,IF(M183="Moderate",3,2))))</f>
        <v>4</v>
      </c>
    </row>
    <row r="184" spans="1:27" ht="128.65" customHeight="1" x14ac:dyDescent="0.35">
      <c r="A184" s="37" t="s">
        <v>2243</v>
      </c>
      <c r="B184" s="37" t="s">
        <v>316</v>
      </c>
      <c r="C184" s="162" t="s">
        <v>317</v>
      </c>
      <c r="D184" s="37" t="s">
        <v>246</v>
      </c>
      <c r="E184" s="37" t="s">
        <v>2244</v>
      </c>
      <c r="F184" s="128" t="s">
        <v>2245</v>
      </c>
      <c r="G184" s="128" t="s">
        <v>2246</v>
      </c>
      <c r="H184" s="37" t="s">
        <v>2237</v>
      </c>
      <c r="I184" s="29"/>
      <c r="J184" s="259"/>
      <c r="K184" s="160" t="s">
        <v>2238</v>
      </c>
      <c r="L184" s="122"/>
      <c r="M184" s="155" t="s">
        <v>155</v>
      </c>
      <c r="N184" s="150" t="s">
        <v>689</v>
      </c>
      <c r="O184" s="150" t="s">
        <v>690</v>
      </c>
      <c r="P184" s="117"/>
      <c r="Q184" s="29" t="s">
        <v>2148</v>
      </c>
      <c r="R184" s="29" t="s">
        <v>2247</v>
      </c>
      <c r="S184" s="37" t="s">
        <v>2240</v>
      </c>
      <c r="T184" s="128" t="s">
        <v>2241</v>
      </c>
      <c r="U184" s="160" t="s">
        <v>2248</v>
      </c>
      <c r="V184" s="161"/>
      <c r="AA184" s="156">
        <f>IF(OR(J184="Fail",ISBLANK(J184)),INDEX('Issue Code Table'!C:C,MATCH(N:N,'Issue Code Table'!A:A,0)),IF(M184="Critical",6,IF(M184="Significant",5,IF(M184="Moderate",3,2))))</f>
        <v>4</v>
      </c>
    </row>
    <row r="185" spans="1:27" ht="128.65" customHeight="1" x14ac:dyDescent="0.35">
      <c r="A185" s="37" t="s">
        <v>2249</v>
      </c>
      <c r="B185" s="163" t="s">
        <v>495</v>
      </c>
      <c r="C185" s="164" t="s">
        <v>496</v>
      </c>
      <c r="D185" s="37" t="s">
        <v>246</v>
      </c>
      <c r="E185" s="37" t="s">
        <v>2250</v>
      </c>
      <c r="F185" s="128" t="s">
        <v>2251</v>
      </c>
      <c r="G185" s="128" t="s">
        <v>2252</v>
      </c>
      <c r="H185" s="37" t="s">
        <v>2253</v>
      </c>
      <c r="I185" s="29"/>
      <c r="J185" s="259"/>
      <c r="K185" s="160" t="s">
        <v>2254</v>
      </c>
      <c r="L185" s="122"/>
      <c r="M185" s="155" t="s">
        <v>144</v>
      </c>
      <c r="N185" s="157" t="s">
        <v>206</v>
      </c>
      <c r="O185" s="150" t="s">
        <v>265</v>
      </c>
      <c r="P185" s="117"/>
      <c r="Q185" s="29" t="s">
        <v>2148</v>
      </c>
      <c r="R185" s="29" t="s">
        <v>2255</v>
      </c>
      <c r="S185" s="37" t="s">
        <v>2256</v>
      </c>
      <c r="T185" s="128" t="s">
        <v>2257</v>
      </c>
      <c r="U185" s="37" t="s">
        <v>2258</v>
      </c>
      <c r="V185" s="37" t="s">
        <v>2259</v>
      </c>
      <c r="AA185" s="156">
        <f>IF(OR(J185="Fail",ISBLANK(J185)),INDEX('Issue Code Table'!C:C,MATCH(N:N,'Issue Code Table'!A:A,0)),IF(M185="Critical",6,IF(M185="Significant",5,IF(M185="Moderate",3,2))))</f>
        <v>5</v>
      </c>
    </row>
    <row r="186" spans="1:27" ht="128.65" customHeight="1" x14ac:dyDescent="0.35">
      <c r="A186" s="37" t="s">
        <v>2260</v>
      </c>
      <c r="B186" s="37" t="s">
        <v>316</v>
      </c>
      <c r="C186" s="162" t="s">
        <v>317</v>
      </c>
      <c r="D186" s="37" t="s">
        <v>230</v>
      </c>
      <c r="E186" s="37" t="s">
        <v>2261</v>
      </c>
      <c r="F186" s="128" t="s">
        <v>2262</v>
      </c>
      <c r="G186" s="128" t="s">
        <v>2263</v>
      </c>
      <c r="H186" s="37" t="s">
        <v>2264</v>
      </c>
      <c r="I186" s="29"/>
      <c r="J186" s="259"/>
      <c r="K186" s="160" t="s">
        <v>2265</v>
      </c>
      <c r="L186" s="122"/>
      <c r="M186" s="155" t="s">
        <v>155</v>
      </c>
      <c r="N186" s="150" t="s">
        <v>689</v>
      </c>
      <c r="O186" s="150" t="s">
        <v>690</v>
      </c>
      <c r="P186" s="117"/>
      <c r="Q186" s="29" t="s">
        <v>2148</v>
      </c>
      <c r="R186" s="29" t="s">
        <v>2266</v>
      </c>
      <c r="S186" s="37" t="s">
        <v>2267</v>
      </c>
      <c r="T186" s="128" t="s">
        <v>2268</v>
      </c>
      <c r="U186" s="37" t="s">
        <v>2269</v>
      </c>
      <c r="V186" s="161"/>
      <c r="AA186" s="156">
        <f>IF(OR(J186="Fail",ISBLANK(J186)),INDEX('Issue Code Table'!C:C,MATCH(N:N,'Issue Code Table'!A:A,0)),IF(M186="Critical",6,IF(M186="Significant",5,IF(M186="Moderate",3,2))))</f>
        <v>4</v>
      </c>
    </row>
    <row r="187" spans="1:27" ht="128.65" customHeight="1" x14ac:dyDescent="0.35">
      <c r="A187" s="37" t="s">
        <v>2270</v>
      </c>
      <c r="B187" s="37" t="s">
        <v>316</v>
      </c>
      <c r="C187" s="162" t="s">
        <v>317</v>
      </c>
      <c r="D187" s="37" t="s">
        <v>230</v>
      </c>
      <c r="E187" s="37" t="s">
        <v>2271</v>
      </c>
      <c r="F187" s="128" t="s">
        <v>2272</v>
      </c>
      <c r="G187" s="128" t="s">
        <v>2273</v>
      </c>
      <c r="H187" s="37" t="s">
        <v>2274</v>
      </c>
      <c r="I187" s="29"/>
      <c r="J187" s="259"/>
      <c r="K187" s="160" t="s">
        <v>2275</v>
      </c>
      <c r="L187" s="122"/>
      <c r="M187" s="155" t="s">
        <v>155</v>
      </c>
      <c r="N187" s="150" t="s">
        <v>689</v>
      </c>
      <c r="O187" s="150" t="s">
        <v>690</v>
      </c>
      <c r="P187" s="117"/>
      <c r="Q187" s="29" t="s">
        <v>2148</v>
      </c>
      <c r="R187" s="29" t="s">
        <v>2276</v>
      </c>
      <c r="S187" s="37" t="s">
        <v>2277</v>
      </c>
      <c r="T187" s="128" t="s">
        <v>2278</v>
      </c>
      <c r="U187" s="37" t="s">
        <v>2279</v>
      </c>
      <c r="V187" s="161"/>
      <c r="AA187" s="156">
        <f>IF(OR(J187="Fail",ISBLANK(J187)),INDEX('Issue Code Table'!C:C,MATCH(N:N,'Issue Code Table'!A:A,0)),IF(M187="Critical",6,IF(M187="Significant",5,IF(M187="Moderate",3,2))))</f>
        <v>4</v>
      </c>
    </row>
    <row r="188" spans="1:27" ht="128.65" customHeight="1" x14ac:dyDescent="0.35">
      <c r="A188" s="37" t="s">
        <v>2280</v>
      </c>
      <c r="B188" s="128" t="s">
        <v>1975</v>
      </c>
      <c r="C188" s="192" t="s">
        <v>1976</v>
      </c>
      <c r="D188" s="37" t="s">
        <v>246</v>
      </c>
      <c r="E188" s="37" t="s">
        <v>2281</v>
      </c>
      <c r="F188" s="128" t="s">
        <v>2282</v>
      </c>
      <c r="G188" s="128" t="s">
        <v>2283</v>
      </c>
      <c r="H188" s="37" t="s">
        <v>2284</v>
      </c>
      <c r="I188" s="29"/>
      <c r="J188" s="259"/>
      <c r="K188" s="160" t="s">
        <v>2285</v>
      </c>
      <c r="L188" s="122"/>
      <c r="M188" s="155" t="s">
        <v>144</v>
      </c>
      <c r="N188" s="150" t="s">
        <v>206</v>
      </c>
      <c r="O188" s="150" t="s">
        <v>265</v>
      </c>
      <c r="P188" s="117"/>
      <c r="Q188" s="29" t="s">
        <v>2286</v>
      </c>
      <c r="R188" s="29" t="s">
        <v>2287</v>
      </c>
      <c r="S188" s="37" t="s">
        <v>2288</v>
      </c>
      <c r="T188" s="128" t="s">
        <v>2289</v>
      </c>
      <c r="U188" s="160" t="s">
        <v>2290</v>
      </c>
      <c r="V188" s="37" t="s">
        <v>2291</v>
      </c>
      <c r="AA188" s="156">
        <f>IF(OR(J188="Fail",ISBLANK(J188)),INDEX('Issue Code Table'!C:C,MATCH(N:N,'Issue Code Table'!A:A,0)),IF(M188="Critical",6,IF(M188="Significant",5,IF(M188="Moderate",3,2))))</f>
        <v>5</v>
      </c>
    </row>
    <row r="189" spans="1:27" ht="128.65" customHeight="1" x14ac:dyDescent="0.35">
      <c r="A189" s="37" t="s">
        <v>2292</v>
      </c>
      <c r="B189" s="128" t="s">
        <v>1975</v>
      </c>
      <c r="C189" s="192" t="s">
        <v>1976</v>
      </c>
      <c r="D189" s="37" t="s">
        <v>246</v>
      </c>
      <c r="E189" s="37" t="s">
        <v>2293</v>
      </c>
      <c r="F189" s="128" t="s">
        <v>2294</v>
      </c>
      <c r="G189" s="128" t="s">
        <v>2295</v>
      </c>
      <c r="H189" s="37" t="s">
        <v>2296</v>
      </c>
      <c r="I189" s="29"/>
      <c r="J189" s="259"/>
      <c r="K189" s="160" t="s">
        <v>2297</v>
      </c>
      <c r="L189" s="122"/>
      <c r="M189" s="155" t="s">
        <v>144</v>
      </c>
      <c r="N189" s="150" t="s">
        <v>2298</v>
      </c>
      <c r="O189" s="150" t="s">
        <v>2299</v>
      </c>
      <c r="P189" s="117"/>
      <c r="Q189" s="29" t="s">
        <v>2286</v>
      </c>
      <c r="R189" s="29" t="s">
        <v>2300</v>
      </c>
      <c r="S189" s="37" t="s">
        <v>2301</v>
      </c>
      <c r="T189" s="128" t="s">
        <v>2302</v>
      </c>
      <c r="U189" s="160" t="s">
        <v>2303</v>
      </c>
      <c r="V189" s="37" t="s">
        <v>2304</v>
      </c>
      <c r="AA189" s="156">
        <f>IF(OR(J189="Fail",ISBLANK(J189)),INDEX('Issue Code Table'!C:C,MATCH(N:N,'Issue Code Table'!A:A,0)),IF(M189="Critical",6,IF(M189="Significant",5,IF(M189="Moderate",3,2))))</f>
        <v>8</v>
      </c>
    </row>
    <row r="190" spans="1:27" ht="128.65" customHeight="1" x14ac:dyDescent="0.35">
      <c r="A190" s="37" t="s">
        <v>2305</v>
      </c>
      <c r="B190" s="37" t="s">
        <v>316</v>
      </c>
      <c r="C190" s="162" t="s">
        <v>317</v>
      </c>
      <c r="D190" s="37" t="s">
        <v>246</v>
      </c>
      <c r="E190" s="37" t="s">
        <v>2306</v>
      </c>
      <c r="F190" s="128" t="s">
        <v>2307</v>
      </c>
      <c r="G190" s="128" t="s">
        <v>2308</v>
      </c>
      <c r="H190" s="37" t="s">
        <v>2309</v>
      </c>
      <c r="I190" s="29"/>
      <c r="J190" s="259"/>
      <c r="K190" s="160" t="s">
        <v>2310</v>
      </c>
      <c r="L190" s="30"/>
      <c r="M190" s="155" t="s">
        <v>155</v>
      </c>
      <c r="N190" s="150" t="s">
        <v>689</v>
      </c>
      <c r="O190" s="150" t="s">
        <v>690</v>
      </c>
      <c r="P190" s="117"/>
      <c r="Q190" s="29" t="s">
        <v>2286</v>
      </c>
      <c r="R190" s="29" t="s">
        <v>2311</v>
      </c>
      <c r="S190" s="37" t="s">
        <v>2312</v>
      </c>
      <c r="T190" s="128" t="s">
        <v>2313</v>
      </c>
      <c r="U190" s="160" t="s">
        <v>2314</v>
      </c>
      <c r="V190" s="161"/>
      <c r="AA190" s="156">
        <f>IF(OR(J190="Fail",ISBLANK(J190)),INDEX('Issue Code Table'!C:C,MATCH(N:N,'Issue Code Table'!A:A,0)),IF(M190="Critical",6,IF(M190="Significant",5,IF(M190="Moderate",3,2))))</f>
        <v>4</v>
      </c>
    </row>
    <row r="191" spans="1:27" ht="128.65" customHeight="1" x14ac:dyDescent="0.35">
      <c r="A191" s="37" t="s">
        <v>2315</v>
      </c>
      <c r="B191" s="163" t="s">
        <v>864</v>
      </c>
      <c r="C191" s="164" t="s">
        <v>865</v>
      </c>
      <c r="D191" s="37" t="s">
        <v>246</v>
      </c>
      <c r="E191" s="37" t="s">
        <v>2316</v>
      </c>
      <c r="F191" s="128" t="s">
        <v>2317</v>
      </c>
      <c r="G191" s="128" t="s">
        <v>2318</v>
      </c>
      <c r="H191" s="37" t="s">
        <v>2319</v>
      </c>
      <c r="I191" s="29"/>
      <c r="J191" s="259"/>
      <c r="K191" s="160" t="s">
        <v>2320</v>
      </c>
      <c r="L191" s="30"/>
      <c r="M191" s="155" t="s">
        <v>144</v>
      </c>
      <c r="N191" s="150" t="s">
        <v>206</v>
      </c>
      <c r="O191" s="150" t="s">
        <v>265</v>
      </c>
      <c r="P191" s="117"/>
      <c r="Q191" s="29" t="s">
        <v>2286</v>
      </c>
      <c r="R191" s="29" t="s">
        <v>2321</v>
      </c>
      <c r="S191" s="37" t="s">
        <v>2322</v>
      </c>
      <c r="T191" s="128" t="s">
        <v>2323</v>
      </c>
      <c r="U191" s="160" t="s">
        <v>2324</v>
      </c>
      <c r="V191" s="37" t="s">
        <v>2325</v>
      </c>
      <c r="AA191" s="156">
        <f>IF(OR(J191="Fail",ISBLANK(J191)),INDEX('Issue Code Table'!C:C,MATCH(N:N,'Issue Code Table'!A:A,0)),IF(M191="Critical",6,IF(M191="Significant",5,IF(M191="Moderate",3,2))))</f>
        <v>5</v>
      </c>
    </row>
    <row r="192" spans="1:27" ht="128.65" customHeight="1" x14ac:dyDescent="0.35">
      <c r="A192" s="37" t="s">
        <v>2326</v>
      </c>
      <c r="B192" s="163" t="s">
        <v>864</v>
      </c>
      <c r="C192" s="164" t="s">
        <v>865</v>
      </c>
      <c r="D192" s="37" t="s">
        <v>246</v>
      </c>
      <c r="E192" s="37" t="s">
        <v>2327</v>
      </c>
      <c r="F192" s="128" t="s">
        <v>2328</v>
      </c>
      <c r="G192" s="128" t="s">
        <v>2329</v>
      </c>
      <c r="H192" s="37" t="s">
        <v>2330</v>
      </c>
      <c r="I192" s="29"/>
      <c r="J192" s="259"/>
      <c r="K192" s="160" t="s">
        <v>2331</v>
      </c>
      <c r="L192" s="30"/>
      <c r="M192" s="155" t="s">
        <v>144</v>
      </c>
      <c r="N192" s="150" t="s">
        <v>206</v>
      </c>
      <c r="O192" s="150" t="s">
        <v>265</v>
      </c>
      <c r="P192" s="117"/>
      <c r="Q192" s="29" t="s">
        <v>2286</v>
      </c>
      <c r="R192" s="29" t="s">
        <v>2332</v>
      </c>
      <c r="S192" s="37" t="s">
        <v>2333</v>
      </c>
      <c r="T192" s="128" t="s">
        <v>2334</v>
      </c>
      <c r="U192" s="160" t="s">
        <v>2335</v>
      </c>
      <c r="V192" s="37" t="s">
        <v>2336</v>
      </c>
      <c r="AA192" s="156">
        <f>IF(OR(J192="Fail",ISBLANK(J192)),INDEX('Issue Code Table'!C:C,MATCH(N:N,'Issue Code Table'!A:A,0)),IF(M192="Critical",6,IF(M192="Significant",5,IF(M192="Moderate",3,2))))</f>
        <v>5</v>
      </c>
    </row>
    <row r="193" spans="1:27" ht="128.65" customHeight="1" x14ac:dyDescent="0.35">
      <c r="A193" s="37" t="s">
        <v>2337</v>
      </c>
      <c r="B193" s="163" t="s">
        <v>864</v>
      </c>
      <c r="C193" s="164" t="s">
        <v>865</v>
      </c>
      <c r="D193" s="37" t="s">
        <v>246</v>
      </c>
      <c r="E193" s="37" t="s">
        <v>2338</v>
      </c>
      <c r="F193" s="128" t="s">
        <v>2339</v>
      </c>
      <c r="G193" s="128" t="s">
        <v>2340</v>
      </c>
      <c r="H193" s="37" t="s">
        <v>2341</v>
      </c>
      <c r="I193" s="29"/>
      <c r="J193" s="259"/>
      <c r="K193" s="160" t="s">
        <v>2342</v>
      </c>
      <c r="L193" s="30"/>
      <c r="M193" s="29" t="s">
        <v>144</v>
      </c>
      <c r="N193" s="30" t="s">
        <v>206</v>
      </c>
      <c r="O193" s="196" t="s">
        <v>265</v>
      </c>
      <c r="P193" s="117"/>
      <c r="Q193" s="29" t="s">
        <v>2286</v>
      </c>
      <c r="R193" s="29" t="s">
        <v>2343</v>
      </c>
      <c r="S193" s="37" t="s">
        <v>2344</v>
      </c>
      <c r="T193" s="128" t="s">
        <v>2345</v>
      </c>
      <c r="U193" s="160" t="s">
        <v>2346</v>
      </c>
      <c r="V193" s="37" t="s">
        <v>2347</v>
      </c>
      <c r="AA193" s="156">
        <f>IF(OR(J193="Fail",ISBLANK(J193)),INDEX('Issue Code Table'!C:C,MATCH(N:N,'Issue Code Table'!A:A,0)),IF(M193="Critical",6,IF(M193="Significant",5,IF(M193="Moderate",3,2))))</f>
        <v>5</v>
      </c>
    </row>
    <row r="194" spans="1:27" ht="128.65" customHeight="1" x14ac:dyDescent="0.35">
      <c r="A194" s="37" t="s">
        <v>2348</v>
      </c>
      <c r="B194" s="163" t="s">
        <v>864</v>
      </c>
      <c r="C194" s="164" t="s">
        <v>865</v>
      </c>
      <c r="D194" s="37" t="s">
        <v>246</v>
      </c>
      <c r="E194" s="37" t="s">
        <v>2349</v>
      </c>
      <c r="F194" s="128" t="s">
        <v>2350</v>
      </c>
      <c r="G194" s="128" t="s">
        <v>2351</v>
      </c>
      <c r="H194" s="37" t="s">
        <v>2352</v>
      </c>
      <c r="I194" s="29"/>
      <c r="J194" s="259"/>
      <c r="K194" s="160" t="s">
        <v>2353</v>
      </c>
      <c r="L194" s="30"/>
      <c r="M194" s="29" t="s">
        <v>144</v>
      </c>
      <c r="N194" s="30" t="s">
        <v>206</v>
      </c>
      <c r="O194" s="196" t="s">
        <v>265</v>
      </c>
      <c r="P194" s="117"/>
      <c r="Q194" s="29" t="s">
        <v>2286</v>
      </c>
      <c r="R194" s="29" t="s">
        <v>2354</v>
      </c>
      <c r="S194" s="37" t="s">
        <v>2355</v>
      </c>
      <c r="T194" s="128" t="s">
        <v>2356</v>
      </c>
      <c r="U194" s="160" t="s">
        <v>2357</v>
      </c>
      <c r="V194" s="37" t="s">
        <v>2358</v>
      </c>
      <c r="AA194" s="156">
        <f>IF(OR(J194="Fail",ISBLANK(J194)),INDEX('Issue Code Table'!C:C,MATCH(N:N,'Issue Code Table'!A:A,0)),IF(M194="Critical",6,IF(M194="Significant",5,IF(M194="Moderate",3,2))))</f>
        <v>5</v>
      </c>
    </row>
    <row r="195" spans="1:27" ht="128.65" customHeight="1" x14ac:dyDescent="0.35">
      <c r="A195" s="37" t="s">
        <v>2359</v>
      </c>
      <c r="B195" s="163" t="s">
        <v>201</v>
      </c>
      <c r="C195" s="164" t="s">
        <v>202</v>
      </c>
      <c r="D195" s="37" t="s">
        <v>246</v>
      </c>
      <c r="E195" s="37" t="s">
        <v>2360</v>
      </c>
      <c r="F195" s="128" t="s">
        <v>2361</v>
      </c>
      <c r="G195" s="128" t="s">
        <v>2362</v>
      </c>
      <c r="H195" s="37" t="s">
        <v>2363</v>
      </c>
      <c r="I195" s="29"/>
      <c r="J195" s="259"/>
      <c r="K195" s="160" t="s">
        <v>2364</v>
      </c>
      <c r="L195" s="30"/>
      <c r="M195" s="155" t="s">
        <v>144</v>
      </c>
      <c r="N195" s="150" t="s">
        <v>206</v>
      </c>
      <c r="O195" s="150" t="s">
        <v>265</v>
      </c>
      <c r="P195" s="117"/>
      <c r="Q195" s="29" t="s">
        <v>2286</v>
      </c>
      <c r="R195" s="29" t="s">
        <v>2365</v>
      </c>
      <c r="S195" s="37" t="s">
        <v>3531</v>
      </c>
      <c r="T195" s="128" t="s">
        <v>2366</v>
      </c>
      <c r="U195" s="160" t="s">
        <v>2367</v>
      </c>
      <c r="V195" s="37" t="s">
        <v>2368</v>
      </c>
      <c r="AA195" s="156">
        <f>IF(OR(J195="Fail",ISBLANK(J195)),INDEX('Issue Code Table'!C:C,MATCH(N:N,'Issue Code Table'!A:A,0)),IF(M195="Critical",6,IF(M195="Significant",5,IF(M195="Moderate",3,2))))</f>
        <v>5</v>
      </c>
    </row>
    <row r="196" spans="1:27" ht="128.65" customHeight="1" x14ac:dyDescent="0.35">
      <c r="A196" s="37" t="s">
        <v>2369</v>
      </c>
      <c r="B196" s="37" t="s">
        <v>148</v>
      </c>
      <c r="C196" s="162" t="s">
        <v>149</v>
      </c>
      <c r="D196" s="37" t="s">
        <v>246</v>
      </c>
      <c r="E196" s="37" t="s">
        <v>2370</v>
      </c>
      <c r="F196" s="128" t="s">
        <v>2371</v>
      </c>
      <c r="G196" s="128" t="s">
        <v>2372</v>
      </c>
      <c r="H196" s="37" t="s">
        <v>2373</v>
      </c>
      <c r="I196" s="29"/>
      <c r="J196" s="259"/>
      <c r="K196" s="160" t="s">
        <v>2374</v>
      </c>
      <c r="L196" s="30"/>
      <c r="M196" s="155" t="s">
        <v>144</v>
      </c>
      <c r="N196" s="150" t="s">
        <v>755</v>
      </c>
      <c r="O196" s="150" t="s">
        <v>756</v>
      </c>
      <c r="P196" s="117"/>
      <c r="Q196" s="29" t="s">
        <v>2286</v>
      </c>
      <c r="R196" s="29" t="s">
        <v>2375</v>
      </c>
      <c r="S196" s="37" t="s">
        <v>2376</v>
      </c>
      <c r="T196" s="128" t="s">
        <v>2377</v>
      </c>
      <c r="U196" s="160" t="s">
        <v>2378</v>
      </c>
      <c r="V196" s="37" t="s">
        <v>2379</v>
      </c>
      <c r="AA196" s="156">
        <f>IF(OR(J196="Fail",ISBLANK(J196)),INDEX('Issue Code Table'!C:C,MATCH(N:N,'Issue Code Table'!A:A,0)),IF(M196="Critical",6,IF(M196="Significant",5,IF(M196="Moderate",3,2))))</f>
        <v>5</v>
      </c>
    </row>
    <row r="197" spans="1:27" ht="128.65" customHeight="1" x14ac:dyDescent="0.35">
      <c r="A197" s="37" t="s">
        <v>2380</v>
      </c>
      <c r="B197" s="37" t="s">
        <v>316</v>
      </c>
      <c r="C197" s="162" t="s">
        <v>317</v>
      </c>
      <c r="D197" s="37" t="s">
        <v>246</v>
      </c>
      <c r="E197" s="37" t="s">
        <v>2381</v>
      </c>
      <c r="F197" s="128" t="s">
        <v>2382</v>
      </c>
      <c r="G197" s="128" t="s">
        <v>2383</v>
      </c>
      <c r="H197" s="37" t="s">
        <v>2384</v>
      </c>
      <c r="I197" s="29"/>
      <c r="J197" s="259"/>
      <c r="K197" s="160" t="s">
        <v>2385</v>
      </c>
      <c r="L197" s="30"/>
      <c r="M197" s="155" t="s">
        <v>144</v>
      </c>
      <c r="N197" s="150" t="s">
        <v>206</v>
      </c>
      <c r="O197" s="150" t="s">
        <v>265</v>
      </c>
      <c r="P197" s="117"/>
      <c r="Q197" s="29" t="s">
        <v>2286</v>
      </c>
      <c r="R197" s="29" t="s">
        <v>2386</v>
      </c>
      <c r="S197" s="37" t="s">
        <v>2387</v>
      </c>
      <c r="T197" s="128" t="s">
        <v>2388</v>
      </c>
      <c r="U197" s="160" t="s">
        <v>2389</v>
      </c>
      <c r="V197" s="37" t="s">
        <v>2390</v>
      </c>
      <c r="AA197" s="156">
        <f>IF(OR(J197="Fail",ISBLANK(J197)),INDEX('Issue Code Table'!C:C,MATCH(N:N,'Issue Code Table'!A:A,0)),IF(M197="Critical",6,IF(M197="Significant",5,IF(M197="Moderate",3,2))))</f>
        <v>5</v>
      </c>
    </row>
    <row r="198" spans="1:27" ht="128.65" customHeight="1" x14ac:dyDescent="0.35">
      <c r="A198" s="37" t="s">
        <v>2391</v>
      </c>
      <c r="B198" s="37" t="s">
        <v>316</v>
      </c>
      <c r="C198" s="162" t="s">
        <v>317</v>
      </c>
      <c r="D198" s="37" t="s">
        <v>246</v>
      </c>
      <c r="E198" s="37" t="s">
        <v>2392</v>
      </c>
      <c r="F198" s="128" t="s">
        <v>2393</v>
      </c>
      <c r="G198" s="128" t="s">
        <v>2394</v>
      </c>
      <c r="H198" s="37" t="s">
        <v>2395</v>
      </c>
      <c r="I198" s="29"/>
      <c r="J198" s="259"/>
      <c r="K198" s="160" t="s">
        <v>2395</v>
      </c>
      <c r="L198" s="30"/>
      <c r="M198" s="155" t="s">
        <v>155</v>
      </c>
      <c r="N198" s="150" t="s">
        <v>689</v>
      </c>
      <c r="O198" s="150" t="s">
        <v>690</v>
      </c>
      <c r="P198" s="117"/>
      <c r="Q198" s="29" t="s">
        <v>2286</v>
      </c>
      <c r="R198" s="29" t="s">
        <v>2396</v>
      </c>
      <c r="S198" s="37" t="s">
        <v>2397</v>
      </c>
      <c r="T198" s="128" t="s">
        <v>2398</v>
      </c>
      <c r="U198" s="160" t="s">
        <v>2399</v>
      </c>
      <c r="V198" s="161"/>
      <c r="AA198" s="156"/>
    </row>
    <row r="199" spans="1:27" ht="128.65" customHeight="1" x14ac:dyDescent="0.35">
      <c r="A199" s="37" t="s">
        <v>2400</v>
      </c>
      <c r="B199" s="37" t="s">
        <v>316</v>
      </c>
      <c r="C199" s="162" t="s">
        <v>317</v>
      </c>
      <c r="D199" s="37" t="s">
        <v>246</v>
      </c>
      <c r="E199" s="37" t="s">
        <v>2401</v>
      </c>
      <c r="F199" s="128" t="s">
        <v>2402</v>
      </c>
      <c r="G199" s="128" t="s">
        <v>2403</v>
      </c>
      <c r="H199" s="37" t="s">
        <v>2404</v>
      </c>
      <c r="I199" s="29"/>
      <c r="J199" s="259"/>
      <c r="K199" s="160" t="s">
        <v>2405</v>
      </c>
      <c r="L199" s="30"/>
      <c r="M199" s="155" t="s">
        <v>155</v>
      </c>
      <c r="N199" s="150" t="s">
        <v>689</v>
      </c>
      <c r="O199" s="150" t="s">
        <v>690</v>
      </c>
      <c r="P199" s="117"/>
      <c r="Q199" s="29" t="s">
        <v>2286</v>
      </c>
      <c r="R199" s="29" t="s">
        <v>2406</v>
      </c>
      <c r="S199" s="37" t="s">
        <v>2407</v>
      </c>
      <c r="T199" s="128" t="s">
        <v>2408</v>
      </c>
      <c r="U199" s="160" t="s">
        <v>2409</v>
      </c>
      <c r="V199" s="161"/>
      <c r="AA199" s="156"/>
    </row>
    <row r="200" spans="1:27" ht="128.65" customHeight="1" x14ac:dyDescent="0.35">
      <c r="A200" s="37" t="s">
        <v>2410</v>
      </c>
      <c r="B200" s="37" t="s">
        <v>316</v>
      </c>
      <c r="C200" s="162" t="s">
        <v>317</v>
      </c>
      <c r="D200" s="37" t="s">
        <v>246</v>
      </c>
      <c r="E200" s="37" t="s">
        <v>2411</v>
      </c>
      <c r="F200" s="128" t="s">
        <v>2412</v>
      </c>
      <c r="G200" s="128" t="s">
        <v>2413</v>
      </c>
      <c r="H200" s="37" t="s">
        <v>2414</v>
      </c>
      <c r="I200" s="29"/>
      <c r="J200" s="259"/>
      <c r="K200" s="160" t="s">
        <v>2415</v>
      </c>
      <c r="L200" s="30"/>
      <c r="M200" s="155" t="s">
        <v>155</v>
      </c>
      <c r="N200" s="150" t="s">
        <v>689</v>
      </c>
      <c r="O200" s="150" t="s">
        <v>690</v>
      </c>
      <c r="P200" s="117"/>
      <c r="Q200" s="29" t="s">
        <v>2286</v>
      </c>
      <c r="R200" s="29" t="s">
        <v>2416</v>
      </c>
      <c r="S200" s="37" t="s">
        <v>2417</v>
      </c>
      <c r="T200" s="128" t="s">
        <v>2418</v>
      </c>
      <c r="U200" s="160" t="s">
        <v>2419</v>
      </c>
      <c r="V200" s="161"/>
      <c r="AA200" s="156"/>
    </row>
    <row r="201" spans="1:27" ht="128.65" customHeight="1" x14ac:dyDescent="0.35">
      <c r="A201" s="37" t="s">
        <v>2420</v>
      </c>
      <c r="B201" s="37" t="s">
        <v>316</v>
      </c>
      <c r="C201" s="162" t="s">
        <v>317</v>
      </c>
      <c r="D201" s="37" t="s">
        <v>246</v>
      </c>
      <c r="E201" s="37" t="s">
        <v>2421</v>
      </c>
      <c r="F201" s="128" t="s">
        <v>2422</v>
      </c>
      <c r="G201" s="128" t="s">
        <v>2423</v>
      </c>
      <c r="H201" s="37" t="s">
        <v>2424</v>
      </c>
      <c r="I201" s="29"/>
      <c r="J201" s="259"/>
      <c r="K201" s="160" t="s">
        <v>2425</v>
      </c>
      <c r="L201" s="30"/>
      <c r="M201" s="155" t="s">
        <v>155</v>
      </c>
      <c r="N201" s="150" t="s">
        <v>689</v>
      </c>
      <c r="O201" s="150" t="s">
        <v>690</v>
      </c>
      <c r="P201" s="117"/>
      <c r="Q201" s="29" t="s">
        <v>2286</v>
      </c>
      <c r="R201" s="29" t="s">
        <v>2426</v>
      </c>
      <c r="S201" s="37" t="s">
        <v>2427</v>
      </c>
      <c r="T201" s="128" t="s">
        <v>2428</v>
      </c>
      <c r="U201" s="160" t="s">
        <v>2429</v>
      </c>
      <c r="V201" s="161"/>
      <c r="AA201" s="156">
        <f>IF(OR(J201="Fail",ISBLANK(J201)),INDEX('Issue Code Table'!C:C,MATCH(N:N,'Issue Code Table'!A:A,0)),IF(M201="Critical",6,IF(M201="Significant",5,IF(M201="Moderate",3,2))))</f>
        <v>4</v>
      </c>
    </row>
    <row r="202" spans="1:27" ht="128.65" customHeight="1" x14ac:dyDescent="0.35">
      <c r="A202" s="37" t="s">
        <v>2430</v>
      </c>
      <c r="B202" s="37" t="s">
        <v>316</v>
      </c>
      <c r="C202" s="162" t="s">
        <v>317</v>
      </c>
      <c r="D202" s="37" t="s">
        <v>246</v>
      </c>
      <c r="E202" s="37" t="s">
        <v>2431</v>
      </c>
      <c r="F202" s="128" t="s">
        <v>2432</v>
      </c>
      <c r="G202" s="128" t="s">
        <v>2433</v>
      </c>
      <c r="H202" s="37" t="s">
        <v>2434</v>
      </c>
      <c r="I202" s="29"/>
      <c r="J202" s="259"/>
      <c r="K202" s="160" t="s">
        <v>2435</v>
      </c>
      <c r="L202" s="30"/>
      <c r="M202" s="155" t="s">
        <v>155</v>
      </c>
      <c r="N202" s="150" t="s">
        <v>689</v>
      </c>
      <c r="O202" s="150" t="s">
        <v>690</v>
      </c>
      <c r="P202" s="117"/>
      <c r="Q202" s="29" t="s">
        <v>2286</v>
      </c>
      <c r="R202" s="29" t="s">
        <v>2436</v>
      </c>
      <c r="S202" s="37" t="s">
        <v>2437</v>
      </c>
      <c r="T202" s="128" t="s">
        <v>2438</v>
      </c>
      <c r="U202" s="160" t="s">
        <v>2439</v>
      </c>
      <c r="V202" s="161"/>
      <c r="AA202" s="156"/>
    </row>
    <row r="203" spans="1:27" ht="128.65" customHeight="1" x14ac:dyDescent="0.35">
      <c r="A203" s="37" t="s">
        <v>2440</v>
      </c>
      <c r="B203" s="37" t="s">
        <v>316</v>
      </c>
      <c r="C203" s="162" t="s">
        <v>317</v>
      </c>
      <c r="D203" s="37" t="s">
        <v>246</v>
      </c>
      <c r="E203" s="37" t="s">
        <v>2441</v>
      </c>
      <c r="F203" s="128" t="s">
        <v>2442</v>
      </c>
      <c r="G203" s="128" t="s">
        <v>2443</v>
      </c>
      <c r="H203" s="37" t="s">
        <v>2444</v>
      </c>
      <c r="I203" s="29"/>
      <c r="J203" s="259"/>
      <c r="K203" s="160" t="s">
        <v>2445</v>
      </c>
      <c r="L203" s="30"/>
      <c r="M203" s="155" t="s">
        <v>155</v>
      </c>
      <c r="N203" s="150" t="s">
        <v>689</v>
      </c>
      <c r="O203" s="150" t="s">
        <v>690</v>
      </c>
      <c r="P203" s="117"/>
      <c r="Q203" s="29" t="s">
        <v>2286</v>
      </c>
      <c r="R203" s="29" t="s">
        <v>2446</v>
      </c>
      <c r="S203" s="37" t="s">
        <v>2447</v>
      </c>
      <c r="T203" s="128" t="s">
        <v>2448</v>
      </c>
      <c r="U203" s="160" t="s">
        <v>2449</v>
      </c>
      <c r="V203" s="161"/>
      <c r="AA203" s="156">
        <f>IF(OR(J203="Fail",ISBLANK(J203)),INDEX('Issue Code Table'!C:C,MATCH(N:N,'Issue Code Table'!A:A,0)),IF(M203="Critical",6,IF(M203="Significant",5,IF(M203="Moderate",3,2))))</f>
        <v>4</v>
      </c>
    </row>
    <row r="204" spans="1:27" ht="24.75" customHeight="1" x14ac:dyDescent="0.35">
      <c r="A204" s="71"/>
      <c r="B204" s="71"/>
      <c r="C204" s="71"/>
      <c r="D204" s="71"/>
      <c r="E204" s="71"/>
      <c r="F204" s="71"/>
      <c r="G204" s="71"/>
      <c r="H204" s="71"/>
      <c r="I204" s="71"/>
      <c r="J204" s="71"/>
      <c r="K204" s="71"/>
      <c r="L204" s="71"/>
      <c r="M204" s="71"/>
      <c r="N204" s="71"/>
      <c r="O204" s="71"/>
      <c r="P204" s="71"/>
      <c r="Q204" s="71"/>
      <c r="R204" s="71"/>
      <c r="S204" s="71"/>
      <c r="T204" s="71"/>
      <c r="U204" s="183"/>
      <c r="V204" s="71"/>
      <c r="AA204" s="71"/>
    </row>
    <row r="205" spans="1:27" ht="51.75" hidden="1" customHeight="1" x14ac:dyDescent="0.35">
      <c r="H205" s="32" t="s">
        <v>59</v>
      </c>
    </row>
    <row r="206" spans="1:27" ht="51.75" hidden="1" customHeight="1" x14ac:dyDescent="0.35">
      <c r="H206" s="32" t="s">
        <v>60</v>
      </c>
    </row>
    <row r="207" spans="1:27" ht="51.75" hidden="1" customHeight="1" x14ac:dyDescent="0.35">
      <c r="H207" s="32" t="s">
        <v>48</v>
      </c>
    </row>
    <row r="208" spans="1:27" ht="51.75" hidden="1" customHeight="1" x14ac:dyDescent="0.35">
      <c r="H208" s="32" t="s">
        <v>217</v>
      </c>
    </row>
    <row r="209" spans="8:8" ht="51.75" hidden="1" customHeight="1" x14ac:dyDescent="0.35"/>
    <row r="210" spans="8:8" ht="51.75" hidden="1" customHeight="1" x14ac:dyDescent="0.35">
      <c r="H210" s="32" t="s">
        <v>218</v>
      </c>
    </row>
    <row r="211" spans="8:8" ht="51.75" hidden="1" customHeight="1" x14ac:dyDescent="0.35">
      <c r="H211" s="32" t="s">
        <v>134</v>
      </c>
    </row>
    <row r="212" spans="8:8" ht="51.75" hidden="1" customHeight="1" x14ac:dyDescent="0.35">
      <c r="H212" s="32" t="s">
        <v>144</v>
      </c>
    </row>
    <row r="213" spans="8:8" ht="51.75" hidden="1" customHeight="1" x14ac:dyDescent="0.35">
      <c r="H213" s="32" t="s">
        <v>155</v>
      </c>
    </row>
    <row r="214" spans="8:8" ht="51.75" hidden="1" customHeight="1" x14ac:dyDescent="0.35">
      <c r="H214" s="32" t="s">
        <v>219</v>
      </c>
    </row>
    <row r="215" spans="8:8" ht="51.75" hidden="1" customHeight="1" x14ac:dyDescent="0.35"/>
  </sheetData>
  <protectedRanges>
    <protectedRange password="E1A2" sqref="N2:O2 AA2 U2 X2:Y2 Y24:Y29" name="Range1"/>
    <protectedRange password="E1A2" sqref="Y14" name="Range1_2"/>
    <protectedRange password="E1A2" sqref="Y17" name="Range1_3"/>
    <protectedRange password="E1A2" sqref="Y18" name="Range1_4"/>
    <protectedRange password="E1A2" sqref="Y100" name="Range1_8"/>
    <protectedRange password="E1A2" sqref="Y104" name="Range1_9"/>
    <protectedRange password="E1A2" sqref="Y110:Y111" name="Range1_10"/>
    <protectedRange password="E1A2" sqref="Y130:Y135 Y148:Y152" name="Range1_11"/>
    <protectedRange password="E1A2" sqref="Y139:Y147 Y156:Y203" name="Range1_12"/>
    <protectedRange password="E1A2" sqref="N8 O204:O235" name="Range1_1_3"/>
    <protectedRange password="E1A2" sqref="L4" name="Range1_1_8_1"/>
    <protectedRange password="E1A2" sqref="N6:O6" name="Range1_1_3_1"/>
    <protectedRange password="E1A2" sqref="N33" name="Range1_6_10_1"/>
    <protectedRange password="E1A2" sqref="N35:N36" name="Range1_6_1_1"/>
    <protectedRange password="E1A2" sqref="O50" name="Range1_1_3_51"/>
    <protectedRange password="E1A2" sqref="N204:N234" name="Range1_12_4_1"/>
    <protectedRange password="E1A2" sqref="N235" name="Range1_12_4_2"/>
    <protectedRange password="E1A2" sqref="O160:O161" name="Range1_1_3_21"/>
    <protectedRange password="E1A2" sqref="N160" name="Range1_12_4_1_1"/>
    <protectedRange password="E1A2" sqref="N161" name="Range1_12_4_1_2"/>
    <protectedRange password="E1A2" sqref="O51" name="Range1_1_3_50_1"/>
    <protectedRange password="E1A2" sqref="O52" name="Range1_1_3_49_2"/>
    <protectedRange password="E1A2" sqref="O53:O54" name="Range1_1_3_48_1"/>
    <protectedRange password="E1A2" sqref="O80:O84 O89:O90 O98 O102:O104" name="Range1_1_3_78_4"/>
    <protectedRange password="E1A2" sqref="O110" name="Range1_1_3_92_4"/>
    <protectedRange password="E1A2" sqref="N110" name="Range1_10_1_3_4"/>
    <protectedRange password="E1A2" sqref="O120" name="Range1_1_3_97_2"/>
    <protectedRange password="E1A2" sqref="O121:O124" name="Range1_1_3_97_3"/>
    <protectedRange password="E1A2" sqref="O126:O130" name="Range1_1_3_99_5"/>
    <protectedRange password="E1A2" sqref="N126:N130" name="Range1_11_1_1_3"/>
    <protectedRange password="E1A2" sqref="O138" name="Range1_1_3_44"/>
    <protectedRange password="E1A2" sqref="N138" name="Range1_12_3_1_4"/>
    <protectedRange password="E1A2" sqref="O139" name="Range1_1_3_45"/>
    <protectedRange password="E1A2" sqref="N139" name="Range1_12_4_1_3"/>
    <protectedRange password="E1A2" sqref="O145" name="Range1_1_3_15_1"/>
    <protectedRange password="E1A2" sqref="N145" name="Range1_1_8_2"/>
    <protectedRange password="E1A2" sqref="O147" name="Range1_1_3_21_1"/>
    <protectedRange password="E1A2" sqref="N147" name="Range1_1_8_8"/>
    <protectedRange password="E1A2" sqref="O151" name="Range1_1_3_36_1"/>
    <protectedRange password="E1A2" sqref="O152" name="Range1_1_3_37_1"/>
    <protectedRange password="E1A2" sqref="O153" name="Range1_1_3_38_1"/>
    <protectedRange password="E1A2" sqref="O198:O203" name="Range1_1_3_94"/>
    <protectedRange password="E1A2" sqref="O190:O192 O195:O197 O188" name="Range1_1_3_16"/>
    <protectedRange password="E1A2" sqref="O173" name="Range1_1_3_71_1"/>
    <protectedRange password="E1A2" sqref="N173" name="Range1_6_16_4_1"/>
    <protectedRange password="E1A2" sqref="O171:O172" name="Range1_1_3_71_3"/>
    <protectedRange password="E1A2" sqref="N171:N172" name="Range1_6_16_4_2"/>
    <protectedRange password="E1A2" sqref="O189" name="Range1_1_3_93"/>
    <protectedRange password="E1A2" sqref="O115" name="Range1_1_3_95_1"/>
    <protectedRange password="E1A2" sqref="O116:O117" name="Range1_1_3_95_4"/>
    <protectedRange password="E1A2" sqref="U134:U142 U145:U153 U155 U168 U188 U179:U184 U173:U175 U190:U203" name="Range1_1_73"/>
    <protectedRange password="E1A2" sqref="U7:U20" name="Range1_1_1_1"/>
    <protectedRange password="E1A2" sqref="U24" name="Range1_1_4_7"/>
    <protectedRange password="E1A2" sqref="U25" name="Range1_1_5_3"/>
    <protectedRange password="E1A2" sqref="U26" name="Range1_1_6_2"/>
    <protectedRange password="E1A2" sqref="U30" name="Range1_1_7_2"/>
    <protectedRange password="E1A2" sqref="U31:U32" name="Range1_1_8_4"/>
    <protectedRange password="E1A2" sqref="U33" name="Range1_1_9_1"/>
    <protectedRange password="E1A2" sqref="U35" name="Range1_1_10_1"/>
    <protectedRange password="E1A2" sqref="U36" name="Range1_1_11_1"/>
    <protectedRange password="E1A2" sqref="U34" name="Range1_1_12_1"/>
    <protectedRange password="E1A2" sqref="U37" name="Range1_1_13_1"/>
    <protectedRange password="E1A2" sqref="U39" name="Range1_1_14_1"/>
    <protectedRange password="E1A2" sqref="U38" name="Range1_1_15_1"/>
    <protectedRange password="E1A2" sqref="U40" name="Range1_1_16_1"/>
    <protectedRange password="E1A2" sqref="U41" name="Range1_1_17_1"/>
    <protectedRange password="E1A2" sqref="U42" name="Range1_1_18_1"/>
    <protectedRange password="E1A2" sqref="U43" name="Range1_1_19_1"/>
    <protectedRange password="E1A2" sqref="U44" name="Range1_1_20_1"/>
    <protectedRange password="E1A2" sqref="U45" name="Range1_1_21_1"/>
    <protectedRange password="E1A2" sqref="U46" name="Range1_1_22_1"/>
    <protectedRange password="E1A2" sqref="U47" name="Range1_1_23_1"/>
    <protectedRange password="E1A2" sqref="U48" name="Range1_1_24_1"/>
    <protectedRange password="E1A2" sqref="U49" name="Range1_1_25_1"/>
    <protectedRange password="E1A2" sqref="U50" name="Range1_1_26_1"/>
    <protectedRange password="E1A2" sqref="U51" name="Range1_1_27_1"/>
    <protectedRange password="E1A2" sqref="U52" name="Range1_1_28_1"/>
    <protectedRange password="E1A2" sqref="U53" name="Range1_1_29_1"/>
    <protectedRange password="E1A2" sqref="U54" name="Range1_1_30_1"/>
    <protectedRange password="E1A2" sqref="U55" name="Range1_1_31_1"/>
    <protectedRange password="E1A2" sqref="U56" name="Range1_1_32_1"/>
    <protectedRange password="E1A2" sqref="U57" name="Range1_1_33_1"/>
    <protectedRange password="E1A2" sqref="U58" name="Range1_1_34_1"/>
    <protectedRange password="E1A2" sqref="U59" name="Range1_1_35_1"/>
    <protectedRange password="E1A2" sqref="U60" name="Range1_1_36_1"/>
    <protectedRange password="E1A2" sqref="U61" name="Range1_1_37_1"/>
    <protectedRange password="E1A2" sqref="U62" name="Range1_1_38_1"/>
    <protectedRange password="E1A2" sqref="U63" name="Range1_1_39_1"/>
    <protectedRange password="E1A2" sqref="U64" name="Range1_1_40_1"/>
    <protectedRange password="E1A2" sqref="U65" name="Range1_1_41_1"/>
    <protectedRange password="E1A2" sqref="U68" name="Range1_1_44_1"/>
    <protectedRange password="E1A2" sqref="U71" name="Range1_1_47_1"/>
    <protectedRange password="E1A2" sqref="U73" name="Range1_1_49_1"/>
    <protectedRange password="E1A2" sqref="U74" name="Range1_1_50_1"/>
    <protectedRange password="E1A2" sqref="U75" name="Range1_1_51_1"/>
    <protectedRange password="E1A2" sqref="U76" name="Range1_1_52_1"/>
    <protectedRange password="E1A2" sqref="U77:U78" name="Range1_1_53_1"/>
    <protectedRange password="E1A2" sqref="U79" name="Range1_1_54_1"/>
    <protectedRange password="E1A2" sqref="U80:U81" name="Range1_1_55_1"/>
    <protectedRange password="E1A2" sqref="U82" name="Range1_1_56_1"/>
    <protectedRange password="E1A2" sqref="U83" name="Range1_1_57_1"/>
    <protectedRange password="E1A2" sqref="U88" name="Range1_1_59_1"/>
    <protectedRange password="E1A2" sqref="U89" name="Range1_1_60_1"/>
    <protectedRange password="E1A2" sqref="U90" name="Range1_1_61_1"/>
    <protectedRange password="E1A2" sqref="U91:U92" name="Range1_1_62_1"/>
    <protectedRange password="E1A2" sqref="U93" name="Range1_1_63_1"/>
    <protectedRange password="E1A2" sqref="U96" name="Range1_1_66_1"/>
    <protectedRange password="E1A2" sqref="U107" name="Range1_1_70_1"/>
    <protectedRange password="E1A2" sqref="U110" name="Range1_1_71_1"/>
    <protectedRange password="E1A2" sqref="U111" name="Range1_1_72_1"/>
    <protectedRange password="E1A2" sqref="U113" name="Range1_1_76_1"/>
    <protectedRange password="E1A2" sqref="U114" name="Range1_1_77_1"/>
    <protectedRange password="E1A2" sqref="U116" name="Range1_1_79_1"/>
    <protectedRange password="E1A2" sqref="U117" name="Range1_1_80_1"/>
    <protectedRange password="E1A2" sqref="U115" name="Range1_1_84_1"/>
    <protectedRange password="E1A2" sqref="U120" name="Range1_1_88_1"/>
    <protectedRange password="E1A2" sqref="U121:U122" name="Range1_1_89_1"/>
    <protectedRange password="E1A2" sqref="U123" name="Range1_1_90_1"/>
    <protectedRange password="E1A2" sqref="U124" name="Range1_1_91_1"/>
    <protectedRange password="E1A2" sqref="U125" name="Range1_1_92_1"/>
    <protectedRange password="E1A2" sqref="U126" name="Range1_1_93_1"/>
    <protectedRange password="E1A2" sqref="U127" name="Range1_1_94_1"/>
    <protectedRange password="E1A2" sqref="U128:U129" name="Range1_1_95_1"/>
    <protectedRange password="E1A2" sqref="U130" name="Range1_1_96_1"/>
    <protectedRange password="E1A2" sqref="U132" name="Range1_1_97_1"/>
    <protectedRange password="E1A2" sqref="O108" name="Range1_1_3_88"/>
    <protectedRange password="E1A2" sqref="N157" name="Range1_6_8_1_3"/>
    <protectedRange password="E1A2" sqref="N164:O164" name="Range1_1_3_18"/>
    <protectedRange password="E1A2" sqref="N163:O163" name="Range1_1_3_40"/>
    <protectedRange password="E1A2" sqref="N162:O162" name="Range1_1_3_42"/>
    <protectedRange password="E1A2" sqref="N165:O165" name="Range1_1_3_49"/>
    <protectedRange password="E1A2" sqref="N169:O169" name="Range1_1_3_50"/>
    <protectedRange password="E1A2" sqref="N168:O168" name="Range1_1_3_60"/>
    <protectedRange password="E1A2" sqref="U105" name="Range1_1_68_1_1"/>
    <protectedRange password="E1A2" sqref="U106" name="Range1_1_69_1_1"/>
    <protectedRange password="E1A2" sqref="U189" name="Range1_1_73_1"/>
    <protectedRange password="E1A2" sqref="O111" name="Range1_1_3_83_1"/>
    <protectedRange password="E1A2" sqref="N111" name="Range1_11_2_1_1"/>
    <protectedRange password="E1A2" sqref="O149:O150 O156" name="Range1_1_3_35_1"/>
    <protectedRange password="E1A2" sqref="U94:U95" name="Range1_1_64_1_1"/>
    <protectedRange password="E1A2" sqref="U104" name="Range1_1_67_1_2"/>
    <protectedRange password="E1A2" sqref="L3" name="Range1_1_8_1_2"/>
    <protectedRange password="E1A2" sqref="N3" name="Range1_1_2_2_1"/>
    <protectedRange password="E1A2" sqref="O3" name="Range1_1_8_1_1_1"/>
    <protectedRange password="E1A2" sqref="N4" name="Range1_1_2_2_2"/>
    <protectedRange password="E1A2" sqref="O4" name="Range1_1_8_1_1_2"/>
    <protectedRange password="E1A2" sqref="O5" name="Range1_1_3_14_1_1"/>
    <protectedRange password="E1A2" sqref="N5" name="Range1_1_7_1_1_1"/>
    <protectedRange password="E1A2" sqref="O11:O26" name="Range1_1_3_5_1"/>
    <protectedRange password="E1A2" sqref="N11:N26" name="Range1_1_4_1_1"/>
    <protectedRange password="E1A2" sqref="O27" name="Range1_1_3_24_1"/>
    <protectedRange password="E1A2" sqref="N27" name="Range1_5_2_1_1"/>
    <protectedRange password="E1A2" sqref="O38" name="Range1_1_3_34_1"/>
    <protectedRange password="E1A2" sqref="N38" name="Range1_14_1"/>
    <protectedRange password="E1A2" sqref="O42" name="Range1_1_3_95_2_1"/>
    <protectedRange password="E1A2" sqref="N43" name="Range1_1"/>
    <protectedRange password="E1A2" sqref="O43" name="Range1_1_2_3"/>
    <protectedRange password="E1A2" sqref="N44" name="Range1_2_1"/>
    <protectedRange password="E1A2" sqref="O44" name="Range1_1_2_4"/>
    <protectedRange password="E1A2" sqref="N59" name="Range1_1_1"/>
    <protectedRange password="E1A2" sqref="O59" name="Range1_1_2_3_1"/>
    <protectedRange password="E1A2" sqref="O99" name="Range1_1_3_21_1_1"/>
    <protectedRange password="E1A2" sqref="N99" name="Range1_12_4_1_1_1_1"/>
    <protectedRange password="E1A2" sqref="N100:O100" name="Range1_1_3_18_1"/>
    <protectedRange password="E1A2" sqref="N101:O101" name="Range1_1_3_49_1"/>
    <protectedRange password="E1A2" sqref="O105" name="Range1_1_3_71_4"/>
    <protectedRange password="E1A2" sqref="O106" name="Range1_1_2_2_3"/>
    <protectedRange password="E1A2" sqref="O107" name="Range1_1_3_74_1_1"/>
    <protectedRange password="E1A2" sqref="O118" name="Range1_1_3_73_3"/>
    <protectedRange password="E1A2" sqref="O119" name="Range1_1_3_74_1_2"/>
    <protectedRange password="E1A2" sqref="O97" name="Range1_1_3_70_1"/>
    <protectedRange password="E1A2" sqref="N97" name="Range1_6_15_1_1"/>
    <protectedRange password="E1A2" sqref="O131" name="Range1_1_3_77_3_2"/>
    <protectedRange password="E1A2" sqref="O132" name="Range1_1_3_83_1_1_2"/>
    <protectedRange password="E1A2" sqref="N132" name="Range1_11_2_1_1_1_2"/>
    <protectedRange password="E1A2" sqref="O133" name="Range1_1_3_83_1_1_3"/>
    <protectedRange password="E1A2" sqref="N133" name="Range1_11_2_1_1_1_3"/>
    <protectedRange password="E1A2" sqref="O134" name="Range1_1_3_83_1_1_4"/>
    <protectedRange password="E1A2" sqref="N134" name="Range1_11_2_1_1_1_4"/>
    <protectedRange password="E1A2" sqref="O135:O137 O140" name="Range1_1_3_83_1_1_5"/>
    <protectedRange password="E1A2" sqref="N135:N137 N140" name="Range1_11_2_1_1_1_5"/>
    <protectedRange password="E1A2" sqref="O154" name="Range1_1_3_24"/>
    <protectedRange password="E1A2" sqref="N154" name="Range1_5_2_1"/>
    <protectedRange password="E1A2" sqref="O166" name="Range1_1_3_92_4_1"/>
    <protectedRange password="E1A2" sqref="N166" name="Range1_10_1_3_4_1"/>
    <protectedRange password="E1A2" sqref="O167" name="Range1_1_3_83_1_2"/>
    <protectedRange password="E1A2" sqref="N167" name="Range1_11_2_1_1_2"/>
    <protectedRange password="E1A2" sqref="O174" name="Range1_1_3_98_2_1"/>
    <protectedRange password="E1A2" sqref="O175" name="Range1_1_3_98_2_2"/>
    <protectedRange password="E1A2" sqref="O176" name="Range1_1_3_98_2_3"/>
    <protectedRange password="E1A2" sqref="O177" name="Range1_1_3_98_2_4"/>
    <protectedRange password="E1A2" sqref="O178" name="Range1_1_3_98_2_5"/>
    <protectedRange password="E1A2" sqref="O179" name="Range1_1_3_95_3_1"/>
    <protectedRange password="E1A2" sqref="O180" name="Range1_1_3_95_3_2"/>
    <protectedRange password="E1A2" sqref="O181" name="Range1_1_3_95_3_3"/>
    <protectedRange password="E1A2" sqref="O182" name="Range1_1_3_95_3_4"/>
    <protectedRange password="E1A2" sqref="O183" name="Range1_1_3_95_3_5"/>
    <protectedRange password="E1A2" sqref="O184" name="Range1_1_3_95_3_6"/>
    <protectedRange password="E1A2" sqref="O185" name="Range1_1_3_13"/>
    <protectedRange password="E1A2" sqref="N185" name="Range1_1_6_1"/>
    <protectedRange password="E1A2" sqref="O186" name="Range1_1_3_98_2_6"/>
    <protectedRange password="E1A2" sqref="O187" name="Range1_1_3_98_2_7"/>
    <protectedRange password="E1A2" sqref="O55:O57 O114 O148 O155" name="Range1_1_3_82_2"/>
    <protectedRange password="E1A2" sqref="N55:N57 N114 N148 N155" name="Range1_11_1_2_1_2"/>
  </protectedRanges>
  <autoFilter ref="A2:AA203" xr:uid="{01E1671C-CAC7-401D-9084-F5FDCEE02ACA}"/>
  <phoneticPr fontId="24" type="noConversion"/>
  <conditionalFormatting sqref="L4 O151:O153 O7:O10 O12 O202 O195:O197 O189:O191 O157 O160:O165 O168:O169 O171:O173">
    <cfRule type="expression" dxfId="147" priority="550" stopIfTrue="1">
      <formula>ISERROR(Z4)</formula>
    </cfRule>
  </conditionalFormatting>
  <conditionalFormatting sqref="O115:O116 O138:O139 O6 O110 O8 O33 O35 O50:O53 O68 O80 O108 O147 O58 O120:O121 O126 O145">
    <cfRule type="expression" dxfId="146" priority="544" stopIfTrue="1">
      <formula>ISERROR(AC6)</formula>
    </cfRule>
  </conditionalFormatting>
  <conditionalFormatting sqref="O109">
    <cfRule type="expression" dxfId="145" priority="535" stopIfTrue="1">
      <formula>ISERROR(AC109)</formula>
    </cfRule>
  </conditionalFormatting>
  <conditionalFormatting sqref="L3">
    <cfRule type="expression" dxfId="144" priority="531" stopIfTrue="1">
      <formula>ISERROR(Z3)</formula>
    </cfRule>
  </conditionalFormatting>
  <conditionalFormatting sqref="O3">
    <cfRule type="expression" dxfId="143" priority="530" stopIfTrue="1">
      <formula>ISERROR(AC3)</formula>
    </cfRule>
  </conditionalFormatting>
  <conditionalFormatting sqref="N3:N203">
    <cfRule type="expression" dxfId="142" priority="529" stopIfTrue="1">
      <formula>ISERROR(AA3)</formula>
    </cfRule>
  </conditionalFormatting>
  <conditionalFormatting sqref="O4">
    <cfRule type="expression" dxfId="141" priority="521" stopIfTrue="1">
      <formula>ISERROR(AC4)</formula>
    </cfRule>
  </conditionalFormatting>
  <conditionalFormatting sqref="O5">
    <cfRule type="expression" dxfId="140" priority="520" stopIfTrue="1">
      <formula>ISERROR(AC5)</formula>
    </cfRule>
  </conditionalFormatting>
  <conditionalFormatting sqref="O7">
    <cfRule type="expression" dxfId="139" priority="518" stopIfTrue="1">
      <formula>ISERROR(AC7)</formula>
    </cfRule>
  </conditionalFormatting>
  <conditionalFormatting sqref="O27">
    <cfRule type="expression" dxfId="138" priority="499" stopIfTrue="1">
      <formula>ISERROR(AC27)</formula>
    </cfRule>
  </conditionalFormatting>
  <conditionalFormatting sqref="O29">
    <cfRule type="expression" dxfId="137" priority="488" stopIfTrue="1">
      <formula>ISERROR(AC17)</formula>
    </cfRule>
  </conditionalFormatting>
  <conditionalFormatting sqref="O30">
    <cfRule type="expression" dxfId="136" priority="483" stopIfTrue="1">
      <formula>ISERROR(AC30)</formula>
    </cfRule>
  </conditionalFormatting>
  <conditionalFormatting sqref="O31">
    <cfRule type="expression" dxfId="135" priority="478" stopIfTrue="1">
      <formula>ISERROR(AC31)</formula>
    </cfRule>
  </conditionalFormatting>
  <conditionalFormatting sqref="O34">
    <cfRule type="expression" dxfId="134" priority="473" stopIfTrue="1">
      <formula>ISERROR(AC34)</formula>
    </cfRule>
  </conditionalFormatting>
  <conditionalFormatting sqref="O37">
    <cfRule type="expression" dxfId="133" priority="468" stopIfTrue="1">
      <formula>ISERROR(AC37)</formula>
    </cfRule>
  </conditionalFormatting>
  <conditionalFormatting sqref="O42">
    <cfRule type="expression" dxfId="132" priority="444" stopIfTrue="1">
      <formula>ISERROR(AC42)</formula>
    </cfRule>
  </conditionalFormatting>
  <conditionalFormatting sqref="O43">
    <cfRule type="expression" dxfId="131" priority="439" stopIfTrue="1">
      <formula>ISERROR(AC43)</formula>
    </cfRule>
  </conditionalFormatting>
  <conditionalFormatting sqref="O44">
    <cfRule type="expression" dxfId="130" priority="434" stopIfTrue="1">
      <formula>ISERROR(AC44)</formula>
    </cfRule>
  </conditionalFormatting>
  <conditionalFormatting sqref="O45">
    <cfRule type="expression" dxfId="129" priority="432" stopIfTrue="1">
      <formula>ISERROR(AC45)</formula>
    </cfRule>
  </conditionalFormatting>
  <conditionalFormatting sqref="O46">
    <cfRule type="expression" dxfId="128" priority="427" stopIfTrue="1">
      <formula>ISERROR(AC46)</formula>
    </cfRule>
  </conditionalFormatting>
  <conditionalFormatting sqref="L46">
    <cfRule type="expression" dxfId="127" priority="423" stopIfTrue="1">
      <formula>ISERROR(Y47)</formula>
    </cfRule>
  </conditionalFormatting>
  <conditionalFormatting sqref="O47">
    <cfRule type="expression" dxfId="126" priority="421" stopIfTrue="1">
      <formula>ISERROR(AC47)</formula>
    </cfRule>
  </conditionalFormatting>
  <conditionalFormatting sqref="L47">
    <cfRule type="expression" dxfId="125" priority="417" stopIfTrue="1">
      <formula>ISERROR(Y48)</formula>
    </cfRule>
  </conditionalFormatting>
  <conditionalFormatting sqref="O48:O49">
    <cfRule type="expression" dxfId="124" priority="415" stopIfTrue="1">
      <formula>ISERROR(AC48)</formula>
    </cfRule>
  </conditionalFormatting>
  <conditionalFormatting sqref="O59">
    <cfRule type="expression" dxfId="123" priority="406" stopIfTrue="1">
      <formula>ISERROR(AC59)</formula>
    </cfRule>
  </conditionalFormatting>
  <conditionalFormatting sqref="O61">
    <cfRule type="expression" dxfId="122" priority="404" stopIfTrue="1">
      <formula>ISERROR(AC61)</formula>
    </cfRule>
  </conditionalFormatting>
  <conditionalFormatting sqref="O62">
    <cfRule type="expression" dxfId="121" priority="400" stopIfTrue="1">
      <formula>ISERROR(AC62)</formula>
    </cfRule>
  </conditionalFormatting>
  <conditionalFormatting sqref="O63">
    <cfRule type="expression" dxfId="120" priority="395" stopIfTrue="1">
      <formula>ISERROR(AC63)</formula>
    </cfRule>
  </conditionalFormatting>
  <conditionalFormatting sqref="O64">
    <cfRule type="expression" dxfId="119" priority="387" stopIfTrue="1">
      <formula>ISERROR(AC64)</formula>
    </cfRule>
  </conditionalFormatting>
  <conditionalFormatting sqref="O65">
    <cfRule type="expression" dxfId="118" priority="382" stopIfTrue="1">
      <formula>ISERROR(AC65)</formula>
    </cfRule>
  </conditionalFormatting>
  <conditionalFormatting sqref="O66">
    <cfRule type="expression" dxfId="117" priority="377" stopIfTrue="1">
      <formula>ISERROR(AC66)</formula>
    </cfRule>
  </conditionalFormatting>
  <conditionalFormatting sqref="O76">
    <cfRule type="expression" dxfId="116" priority="372" stopIfTrue="1">
      <formula>ISERROR(AC76)</formula>
    </cfRule>
  </conditionalFormatting>
  <conditionalFormatting sqref="O85">
    <cfRule type="expression" dxfId="115" priority="363" stopIfTrue="1">
      <formula>ISERROR(AC85)</formula>
    </cfRule>
  </conditionalFormatting>
  <conditionalFormatting sqref="O86">
    <cfRule type="expression" dxfId="114" priority="358" stopIfTrue="1">
      <formula>ISERROR(AC86)</formula>
    </cfRule>
  </conditionalFormatting>
  <conditionalFormatting sqref="O87">
    <cfRule type="expression" dxfId="113" priority="353" stopIfTrue="1">
      <formula>ISERROR(AC87)</formula>
    </cfRule>
  </conditionalFormatting>
  <conditionalFormatting sqref="O88">
    <cfRule type="expression" dxfId="112" priority="348" stopIfTrue="1">
      <formula>ISERROR(AC88)</formula>
    </cfRule>
  </conditionalFormatting>
  <conditionalFormatting sqref="O91">
    <cfRule type="expression" dxfId="111" priority="343" stopIfTrue="1">
      <formula>ISERROR(AC91)</formula>
    </cfRule>
  </conditionalFormatting>
  <conditionalFormatting sqref="O92">
    <cfRule type="expression" dxfId="110" priority="338" stopIfTrue="1">
      <formula>ISERROR(AC92)</formula>
    </cfRule>
  </conditionalFormatting>
  <conditionalFormatting sqref="O93">
    <cfRule type="expression" dxfId="109" priority="333" stopIfTrue="1">
      <formula>ISERROR(AC93)</formula>
    </cfRule>
  </conditionalFormatting>
  <conditionalFormatting sqref="O94">
    <cfRule type="expression" dxfId="108" priority="328" stopIfTrue="1">
      <formula>ISERROR(AC94)</formula>
    </cfRule>
  </conditionalFormatting>
  <conditionalFormatting sqref="O95">
    <cfRule type="expression" dxfId="107" priority="323" stopIfTrue="1">
      <formula>ISERROR(AC95)</formula>
    </cfRule>
  </conditionalFormatting>
  <conditionalFormatting sqref="O96">
    <cfRule type="expression" dxfId="106" priority="318" stopIfTrue="1">
      <formula>ISERROR(AC96)</formula>
    </cfRule>
  </conditionalFormatting>
  <conditionalFormatting sqref="O99">
    <cfRule type="expression" dxfId="105" priority="313" stopIfTrue="1">
      <formula>ISERROR(AC99)</formula>
    </cfRule>
  </conditionalFormatting>
  <conditionalFormatting sqref="O106">
    <cfRule type="expression" dxfId="104" priority="299" stopIfTrue="1">
      <formula>ISERROR(AC106)</formula>
    </cfRule>
  </conditionalFormatting>
  <conditionalFormatting sqref="O107">
    <cfRule type="expression" dxfId="103" priority="294" stopIfTrue="1">
      <formula>ISERROR(AC107)</formula>
    </cfRule>
  </conditionalFormatting>
  <conditionalFormatting sqref="O112">
    <cfRule type="expression" dxfId="102" priority="292" stopIfTrue="1">
      <formula>ISERROR(AC112)</formula>
    </cfRule>
  </conditionalFormatting>
  <conditionalFormatting sqref="O113">
    <cfRule type="expression" dxfId="101" priority="290" stopIfTrue="1">
      <formula>ISERROR(AC113)</formula>
    </cfRule>
  </conditionalFormatting>
  <conditionalFormatting sqref="O146">
    <cfRule type="expression" dxfId="100" priority="266" stopIfTrue="1">
      <formula>ISERROR(AC146)</formula>
    </cfRule>
  </conditionalFormatting>
  <conditionalFormatting sqref="O9:O10 O12">
    <cfRule type="expression" dxfId="99" priority="265" stopIfTrue="1">
      <formula>ISERROR(AC9)</formula>
    </cfRule>
  </conditionalFormatting>
  <conditionalFormatting sqref="O11">
    <cfRule type="expression" dxfId="98" priority="264" stopIfTrue="1">
      <formula>ISERROR(AC11)</formula>
    </cfRule>
  </conditionalFormatting>
  <conditionalFormatting sqref="O11">
    <cfRule type="expression" dxfId="97" priority="261" stopIfTrue="1">
      <formula>ISERROR(AC11)</formula>
    </cfRule>
  </conditionalFormatting>
  <conditionalFormatting sqref="O13">
    <cfRule type="expression" dxfId="96" priority="260" stopIfTrue="1">
      <formula>ISERROR(AC13)</formula>
    </cfRule>
  </conditionalFormatting>
  <conditionalFormatting sqref="O13">
    <cfRule type="expression" dxfId="95" priority="257" stopIfTrue="1">
      <formula>ISERROR(AC13)</formula>
    </cfRule>
  </conditionalFormatting>
  <conditionalFormatting sqref="O14">
    <cfRule type="expression" dxfId="94" priority="253" stopIfTrue="1">
      <formula>ISERROR(AC14)</formula>
    </cfRule>
  </conditionalFormatting>
  <conditionalFormatting sqref="O14">
    <cfRule type="expression" dxfId="93" priority="250" stopIfTrue="1">
      <formula>ISERROR(AC14)</formula>
    </cfRule>
  </conditionalFormatting>
  <conditionalFormatting sqref="O15">
    <cfRule type="expression" dxfId="92" priority="246" stopIfTrue="1">
      <formula>ISERROR(AC15)</formula>
    </cfRule>
  </conditionalFormatting>
  <conditionalFormatting sqref="O15">
    <cfRule type="expression" dxfId="91" priority="243" stopIfTrue="1">
      <formula>ISERROR(AC15)</formula>
    </cfRule>
  </conditionalFormatting>
  <conditionalFormatting sqref="O16">
    <cfRule type="expression" dxfId="90" priority="239" stopIfTrue="1">
      <formula>ISERROR(AC16)</formula>
    </cfRule>
  </conditionalFormatting>
  <conditionalFormatting sqref="O16">
    <cfRule type="expression" dxfId="89" priority="236" stopIfTrue="1">
      <formula>ISERROR(AC16)</formula>
    </cfRule>
  </conditionalFormatting>
  <conditionalFormatting sqref="O17">
    <cfRule type="expression" dxfId="88" priority="232" stopIfTrue="1">
      <formula>ISERROR(AC17)</formula>
    </cfRule>
  </conditionalFormatting>
  <conditionalFormatting sqref="O17">
    <cfRule type="expression" dxfId="87" priority="229" stopIfTrue="1">
      <formula>ISERROR(AC17)</formula>
    </cfRule>
  </conditionalFormatting>
  <conditionalFormatting sqref="O18">
    <cfRule type="expression" dxfId="86" priority="225" stopIfTrue="1">
      <formula>ISERROR(AC18)</formula>
    </cfRule>
  </conditionalFormatting>
  <conditionalFormatting sqref="O18">
    <cfRule type="expression" dxfId="85" priority="222" stopIfTrue="1">
      <formula>ISERROR(AC18)</formula>
    </cfRule>
  </conditionalFormatting>
  <conditionalFormatting sqref="O19">
    <cfRule type="expression" dxfId="84" priority="218" stopIfTrue="1">
      <formula>ISERROR(AC19)</formula>
    </cfRule>
  </conditionalFormatting>
  <conditionalFormatting sqref="O19">
    <cfRule type="expression" dxfId="83" priority="215" stopIfTrue="1">
      <formula>ISERROR(AC19)</formula>
    </cfRule>
  </conditionalFormatting>
  <conditionalFormatting sqref="O20">
    <cfRule type="expression" dxfId="82" priority="211" stopIfTrue="1">
      <formula>ISERROR(AC20)</formula>
    </cfRule>
  </conditionalFormatting>
  <conditionalFormatting sqref="O20">
    <cfRule type="expression" dxfId="81" priority="208" stopIfTrue="1">
      <formula>ISERROR(AC20)</formula>
    </cfRule>
  </conditionalFormatting>
  <conditionalFormatting sqref="O21">
    <cfRule type="expression" dxfId="80" priority="204" stopIfTrue="1">
      <formula>ISERROR(AC21)</formula>
    </cfRule>
  </conditionalFormatting>
  <conditionalFormatting sqref="O21">
    <cfRule type="expression" dxfId="79" priority="201" stopIfTrue="1">
      <formula>ISERROR(AC21)</formula>
    </cfRule>
  </conditionalFormatting>
  <conditionalFormatting sqref="O22">
    <cfRule type="expression" dxfId="78" priority="197" stopIfTrue="1">
      <formula>ISERROR(AC22)</formula>
    </cfRule>
  </conditionalFormatting>
  <conditionalFormatting sqref="O22">
    <cfRule type="expression" dxfId="77" priority="194" stopIfTrue="1">
      <formula>ISERROR(AC22)</formula>
    </cfRule>
  </conditionalFormatting>
  <conditionalFormatting sqref="O23">
    <cfRule type="expression" dxfId="76" priority="190" stopIfTrue="1">
      <formula>ISERROR(AC23)</formula>
    </cfRule>
  </conditionalFormatting>
  <conditionalFormatting sqref="O23">
    <cfRule type="expression" dxfId="75" priority="187" stopIfTrue="1">
      <formula>ISERROR(AC23)</formula>
    </cfRule>
  </conditionalFormatting>
  <conditionalFormatting sqref="O24">
    <cfRule type="expression" dxfId="74" priority="183" stopIfTrue="1">
      <formula>ISERROR(AC24)</formula>
    </cfRule>
  </conditionalFormatting>
  <conditionalFormatting sqref="O24">
    <cfRule type="expression" dxfId="73" priority="180" stopIfTrue="1">
      <formula>ISERROR(AC24)</formula>
    </cfRule>
  </conditionalFormatting>
  <conditionalFormatting sqref="O25">
    <cfRule type="expression" dxfId="72" priority="176" stopIfTrue="1">
      <formula>ISERROR(AC25)</formula>
    </cfRule>
  </conditionalFormatting>
  <conditionalFormatting sqref="O25">
    <cfRule type="expression" dxfId="71" priority="173" stopIfTrue="1">
      <formula>ISERROR(AC25)</formula>
    </cfRule>
  </conditionalFormatting>
  <conditionalFormatting sqref="O26">
    <cfRule type="expression" dxfId="70" priority="169" stopIfTrue="1">
      <formula>ISERROR(AC26)</formula>
    </cfRule>
  </conditionalFormatting>
  <conditionalFormatting sqref="O26">
    <cfRule type="expression" dxfId="69" priority="166" stopIfTrue="1">
      <formula>ISERROR(AC26)</formula>
    </cfRule>
  </conditionalFormatting>
  <conditionalFormatting sqref="O36">
    <cfRule type="expression" dxfId="68" priority="164" stopIfTrue="1">
      <formula>ISERROR(AC36)</formula>
    </cfRule>
  </conditionalFormatting>
  <conditionalFormatting sqref="O201">
    <cfRule type="expression" dxfId="67" priority="163" stopIfTrue="1">
      <formula>ISERROR(AC201)</formula>
    </cfRule>
  </conditionalFormatting>
  <conditionalFormatting sqref="O200">
    <cfRule type="expression" dxfId="66" priority="161" stopIfTrue="1">
      <formula>ISERROR(AC200)</formula>
    </cfRule>
  </conditionalFormatting>
  <conditionalFormatting sqref="O199">
    <cfRule type="expression" dxfId="65" priority="159" stopIfTrue="1">
      <formula>ISERROR(AC199)</formula>
    </cfRule>
  </conditionalFormatting>
  <conditionalFormatting sqref="O198">
    <cfRule type="expression" dxfId="64" priority="157" stopIfTrue="1">
      <formula>ISERROR(AC198)</formula>
    </cfRule>
  </conditionalFormatting>
  <conditionalFormatting sqref="O203">
    <cfRule type="expression" dxfId="63" priority="155" stopIfTrue="1">
      <formula>ISERROR(AC203)</formula>
    </cfRule>
  </conditionalFormatting>
  <conditionalFormatting sqref="O192">
    <cfRule type="expression" dxfId="62" priority="153" stopIfTrue="1">
      <formula>ISERROR(AC192)</formula>
    </cfRule>
  </conditionalFormatting>
  <conditionalFormatting sqref="O188">
    <cfRule type="expression" dxfId="61" priority="149" stopIfTrue="1">
      <formula>ISERROR(AC188)</formula>
    </cfRule>
  </conditionalFormatting>
  <conditionalFormatting sqref="O54">
    <cfRule type="expression" dxfId="60" priority="146" stopIfTrue="1">
      <formula>ISERROR(AC54)</formula>
    </cfRule>
  </conditionalFormatting>
  <conditionalFormatting sqref="O67">
    <cfRule type="expression" dxfId="59" priority="144" stopIfTrue="1">
      <formula>ISERROR(AC67)</formula>
    </cfRule>
  </conditionalFormatting>
  <conditionalFormatting sqref="O69">
    <cfRule type="expression" dxfId="58" priority="142" stopIfTrue="1">
      <formula>ISERROR(AC69)</formula>
    </cfRule>
  </conditionalFormatting>
  <conditionalFormatting sqref="O70">
    <cfRule type="expression" dxfId="57" priority="140" stopIfTrue="1">
      <formula>ISERROR(AC70)</formula>
    </cfRule>
  </conditionalFormatting>
  <conditionalFormatting sqref="O71">
    <cfRule type="expression" dxfId="56" priority="138" stopIfTrue="1">
      <formula>ISERROR(AC71)</formula>
    </cfRule>
  </conditionalFormatting>
  <conditionalFormatting sqref="O72">
    <cfRule type="expression" dxfId="55" priority="136" stopIfTrue="1">
      <formula>ISERROR(AC72)</formula>
    </cfRule>
  </conditionalFormatting>
  <conditionalFormatting sqref="O73">
    <cfRule type="expression" dxfId="54" priority="134" stopIfTrue="1">
      <formula>ISERROR(AC73)</formula>
    </cfRule>
  </conditionalFormatting>
  <conditionalFormatting sqref="O74">
    <cfRule type="expression" dxfId="53" priority="132" stopIfTrue="1">
      <formula>ISERROR(AC74)</formula>
    </cfRule>
  </conditionalFormatting>
  <conditionalFormatting sqref="O75">
    <cfRule type="expression" dxfId="52" priority="130" stopIfTrue="1">
      <formula>ISERROR(AC75)</formula>
    </cfRule>
  </conditionalFormatting>
  <conditionalFormatting sqref="O78">
    <cfRule type="expression" dxfId="51" priority="128" stopIfTrue="1">
      <formula>ISERROR(AC78)</formula>
    </cfRule>
  </conditionalFormatting>
  <conditionalFormatting sqref="O79">
    <cfRule type="expression" dxfId="50" priority="126" stopIfTrue="1">
      <formula>ISERROR(AC79)</formula>
    </cfRule>
  </conditionalFormatting>
  <conditionalFormatting sqref="O117">
    <cfRule type="expression" dxfId="49" priority="124" stopIfTrue="1">
      <formula>ISERROR(AC117)</formula>
    </cfRule>
  </conditionalFormatting>
  <conditionalFormatting sqref="O118">
    <cfRule type="expression" dxfId="48" priority="122" stopIfTrue="1">
      <formula>ISERROR(AC118)</formula>
    </cfRule>
  </conditionalFormatting>
  <conditionalFormatting sqref="O119">
    <cfRule type="expression" dxfId="47" priority="120" stopIfTrue="1">
      <formula>ISERROR(AC119)</formula>
    </cfRule>
  </conditionalFormatting>
  <conditionalFormatting sqref="O122">
    <cfRule type="expression" dxfId="46" priority="118" stopIfTrue="1">
      <formula>ISERROR(AC122)</formula>
    </cfRule>
  </conditionalFormatting>
  <conditionalFormatting sqref="O123">
    <cfRule type="expression" dxfId="45" priority="116" stopIfTrue="1">
      <formula>ISERROR(AC123)</formula>
    </cfRule>
  </conditionalFormatting>
  <conditionalFormatting sqref="O124">
    <cfRule type="expression" dxfId="44" priority="114" stopIfTrue="1">
      <formula>ISERROR(AC124)</formula>
    </cfRule>
  </conditionalFormatting>
  <conditionalFormatting sqref="O81">
    <cfRule type="expression" dxfId="43" priority="112" stopIfTrue="1">
      <formula>ISERROR(AC81)</formula>
    </cfRule>
  </conditionalFormatting>
  <conditionalFormatting sqref="O82">
    <cfRule type="expression" dxfId="42" priority="110" stopIfTrue="1">
      <formula>ISERROR(AC82)</formula>
    </cfRule>
  </conditionalFormatting>
  <conditionalFormatting sqref="O83">
    <cfRule type="expression" dxfId="41" priority="108" stopIfTrue="1">
      <formula>ISERROR(AC83)</formula>
    </cfRule>
  </conditionalFormatting>
  <conditionalFormatting sqref="O84">
    <cfRule type="expression" dxfId="40" priority="106" stopIfTrue="1">
      <formula>ISERROR(AC84)</formula>
    </cfRule>
  </conditionalFormatting>
  <conditionalFormatting sqref="O89">
    <cfRule type="expression" dxfId="39" priority="104" stopIfTrue="1">
      <formula>ISERROR(AC89)</formula>
    </cfRule>
  </conditionalFormatting>
  <conditionalFormatting sqref="O90">
    <cfRule type="expression" dxfId="38" priority="102" stopIfTrue="1">
      <formula>ISERROR(AC90)</formula>
    </cfRule>
  </conditionalFormatting>
  <conditionalFormatting sqref="O97">
    <cfRule type="expression" dxfId="37" priority="100" stopIfTrue="1">
      <formula>ISERROR(AC97)</formula>
    </cfRule>
  </conditionalFormatting>
  <conditionalFormatting sqref="O98">
    <cfRule type="expression" dxfId="36" priority="98" stopIfTrue="1">
      <formula>ISERROR(AC98)</formula>
    </cfRule>
  </conditionalFormatting>
  <conditionalFormatting sqref="O102">
    <cfRule type="expression" dxfId="35" priority="96" stopIfTrue="1">
      <formula>ISERROR(AC102)</formula>
    </cfRule>
  </conditionalFormatting>
  <conditionalFormatting sqref="O103">
    <cfRule type="expression" dxfId="34" priority="94" stopIfTrue="1">
      <formula>ISERROR(AC103)</formula>
    </cfRule>
  </conditionalFormatting>
  <conditionalFormatting sqref="O104">
    <cfRule type="expression" dxfId="33" priority="92" stopIfTrue="1">
      <formula>ISERROR(AC104)</formula>
    </cfRule>
  </conditionalFormatting>
  <conditionalFormatting sqref="O127">
    <cfRule type="expression" dxfId="32" priority="90" stopIfTrue="1">
      <formula>ISERROR(AC127)</formula>
    </cfRule>
  </conditionalFormatting>
  <conditionalFormatting sqref="O128">
    <cfRule type="expression" dxfId="31" priority="86" stopIfTrue="1">
      <formula>ISERROR(AC128)</formula>
    </cfRule>
  </conditionalFormatting>
  <conditionalFormatting sqref="O129">
    <cfRule type="expression" dxfId="30" priority="84" stopIfTrue="1">
      <formula>ISERROR(AC129)</formula>
    </cfRule>
  </conditionalFormatting>
  <conditionalFormatting sqref="O130">
    <cfRule type="expression" dxfId="29" priority="82" stopIfTrue="1">
      <formula>ISERROR(AC130)</formula>
    </cfRule>
  </conditionalFormatting>
  <conditionalFormatting sqref="O131">
    <cfRule type="expression" dxfId="28" priority="80" stopIfTrue="1">
      <formula>ISERROR(AC131)</formula>
    </cfRule>
  </conditionalFormatting>
  <conditionalFormatting sqref="O154">
    <cfRule type="expression" dxfId="27" priority="64" stopIfTrue="1">
      <formula>ISERROR(AC154)</formula>
    </cfRule>
  </conditionalFormatting>
  <conditionalFormatting sqref="O158">
    <cfRule type="expression" dxfId="26" priority="61" stopIfTrue="1">
      <formula>ISERROR(AC158)</formula>
    </cfRule>
  </conditionalFormatting>
  <conditionalFormatting sqref="O159">
    <cfRule type="expression" dxfId="25" priority="59" stopIfTrue="1">
      <formula>ISERROR(AC159)</formula>
    </cfRule>
  </conditionalFormatting>
  <conditionalFormatting sqref="O166">
    <cfRule type="expression" dxfId="24" priority="57" stopIfTrue="1">
      <formula>ISERROR(AC166)</formula>
    </cfRule>
  </conditionalFormatting>
  <conditionalFormatting sqref="O174">
    <cfRule type="expression" dxfId="23" priority="53" stopIfTrue="1">
      <formula>ISERROR(AC174)</formula>
    </cfRule>
  </conditionalFormatting>
  <conditionalFormatting sqref="O175">
    <cfRule type="expression" dxfId="22" priority="51" stopIfTrue="1">
      <formula>ISERROR(AC175)</formula>
    </cfRule>
  </conditionalFormatting>
  <conditionalFormatting sqref="O176">
    <cfRule type="expression" dxfId="21" priority="49" stopIfTrue="1">
      <formula>ISERROR(AC176)</formula>
    </cfRule>
  </conditionalFormatting>
  <conditionalFormatting sqref="O177">
    <cfRule type="expression" dxfId="20" priority="47" stopIfTrue="1">
      <formula>ISERROR(AC177)</formula>
    </cfRule>
  </conditionalFormatting>
  <conditionalFormatting sqref="O178">
    <cfRule type="expression" dxfId="19" priority="45" stopIfTrue="1">
      <formula>ISERROR(AC178)</formula>
    </cfRule>
  </conditionalFormatting>
  <conditionalFormatting sqref="O179">
    <cfRule type="expression" dxfId="18" priority="43" stopIfTrue="1">
      <formula>ISERROR(AC179)</formula>
    </cfRule>
  </conditionalFormatting>
  <conditionalFormatting sqref="O180">
    <cfRule type="expression" dxfId="17" priority="41" stopIfTrue="1">
      <formula>ISERROR(AC180)</formula>
    </cfRule>
  </conditionalFormatting>
  <conditionalFormatting sqref="O181">
    <cfRule type="expression" dxfId="16" priority="39" stopIfTrue="1">
      <formula>ISERROR(AC181)</formula>
    </cfRule>
  </conditionalFormatting>
  <conditionalFormatting sqref="O182">
    <cfRule type="expression" dxfId="15" priority="37" stopIfTrue="1">
      <formula>ISERROR(AC182)</formula>
    </cfRule>
  </conditionalFormatting>
  <conditionalFormatting sqref="O183">
    <cfRule type="expression" dxfId="14" priority="35" stopIfTrue="1">
      <formula>ISERROR(AC183)</formula>
    </cfRule>
  </conditionalFormatting>
  <conditionalFormatting sqref="O184">
    <cfRule type="expression" dxfId="13" priority="33" stopIfTrue="1">
      <formula>ISERROR(AC184)</formula>
    </cfRule>
  </conditionalFormatting>
  <conditionalFormatting sqref="O185">
    <cfRule type="expression" dxfId="12" priority="29" stopIfTrue="1">
      <formula>ISERROR(AC185)</formula>
    </cfRule>
  </conditionalFormatting>
  <conditionalFormatting sqref="O186">
    <cfRule type="expression" dxfId="11" priority="27" stopIfTrue="1">
      <formula>ISERROR(AC186)</formula>
    </cfRule>
  </conditionalFormatting>
  <conditionalFormatting sqref="O187">
    <cfRule type="expression" dxfId="10" priority="25" stopIfTrue="1">
      <formula>ISERROR(AC187)</formula>
    </cfRule>
  </conditionalFormatting>
  <conditionalFormatting sqref="O32">
    <cfRule type="expression" dxfId="9" priority="23" stopIfTrue="1">
      <formula>ISERROR(AC32)</formula>
    </cfRule>
  </conditionalFormatting>
  <conditionalFormatting sqref="O55">
    <cfRule type="expression" dxfId="8" priority="21" stopIfTrue="1">
      <formula>ISERROR(AC55)</formula>
    </cfRule>
  </conditionalFormatting>
  <conditionalFormatting sqref="O56">
    <cfRule type="expression" dxfId="7" priority="15" stopIfTrue="1">
      <formula>ISERROR(AC56)</formula>
    </cfRule>
  </conditionalFormatting>
  <conditionalFormatting sqref="O57">
    <cfRule type="expression" dxfId="6" priority="13" stopIfTrue="1">
      <formula>ISERROR(AC57)</formula>
    </cfRule>
  </conditionalFormatting>
  <conditionalFormatting sqref="O114">
    <cfRule type="expression" dxfId="5" priority="9" stopIfTrue="1">
      <formula>ISERROR(AC114)</formula>
    </cfRule>
  </conditionalFormatting>
  <conditionalFormatting sqref="O148">
    <cfRule type="expression" dxfId="4" priority="6" stopIfTrue="1">
      <formula>ISERROR(AC148)</formula>
    </cfRule>
  </conditionalFormatting>
  <conditionalFormatting sqref="O155">
    <cfRule type="expression" dxfId="3" priority="4" stopIfTrue="1">
      <formula>ISERROR(AC155)</formula>
    </cfRule>
  </conditionalFormatting>
  <conditionalFormatting sqref="J3:J203">
    <cfRule type="cellIs" dxfId="2" priority="3" operator="equal">
      <formula>"Info"</formula>
    </cfRule>
    <cfRule type="cellIs" dxfId="1" priority="2" operator="equal">
      <formula>"Fail"</formula>
    </cfRule>
    <cfRule type="cellIs" dxfId="0" priority="1" operator="equal">
      <formula>"Pass"</formula>
    </cfRule>
  </conditionalFormatting>
  <dataValidations count="2">
    <dataValidation type="list" allowBlank="1" showInputMessage="1" showErrorMessage="1" sqref="J3:J203" xr:uid="{C00ABFAC-EF66-47BF-B171-AFBCC686284B}">
      <formula1>$H$205:$H$208</formula1>
    </dataValidation>
    <dataValidation type="list" allowBlank="1" showInputMessage="1" showErrorMessage="1" sqref="M3:M203" xr:uid="{2392B3AB-F1F7-445F-904D-2AEA63AF61B2}">
      <formula1>$H$211:$H$214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26"/>
  <sheetViews>
    <sheetView zoomScale="90" zoomScaleNormal="90" workbookViewId="0">
      <selection activeCell="C3" sqref="C3"/>
    </sheetView>
  </sheetViews>
  <sheetFormatPr defaultColWidth="9.26953125" defaultRowHeight="12.75" customHeight="1" x14ac:dyDescent="0.35"/>
  <cols>
    <col min="1" max="1" width="9.26953125" style="38"/>
    <col min="2" max="2" width="13.26953125" style="38" customWidth="1"/>
    <col min="3" max="3" width="84.26953125" style="149" customWidth="1"/>
    <col min="4" max="4" width="36.453125" style="38" customWidth="1"/>
    <col min="5" max="16384" width="9.26953125" style="38"/>
  </cols>
  <sheetData>
    <row r="1" spans="1:4" ht="14.5" x14ac:dyDescent="0.35">
      <c r="A1" s="108" t="s">
        <v>2450</v>
      </c>
      <c r="B1" s="108"/>
      <c r="C1" s="109"/>
      <c r="D1" s="108"/>
    </row>
    <row r="2" spans="1:4" ht="12.75" customHeight="1" x14ac:dyDescent="0.35">
      <c r="A2" s="110" t="s">
        <v>2451</v>
      </c>
      <c r="B2" s="110" t="s">
        <v>2452</v>
      </c>
      <c r="C2" s="111" t="s">
        <v>2453</v>
      </c>
      <c r="D2" s="110" t="s">
        <v>2454</v>
      </c>
    </row>
    <row r="3" spans="1:4" ht="14.5" x14ac:dyDescent="0.35">
      <c r="A3" s="104">
        <v>1</v>
      </c>
      <c r="B3" s="105">
        <v>45199</v>
      </c>
      <c r="C3" s="106" t="s">
        <v>2455</v>
      </c>
      <c r="D3" s="199" t="s">
        <v>2456</v>
      </c>
    </row>
    <row r="4" spans="1:4" ht="14.5" x14ac:dyDescent="0.35">
      <c r="A4" s="104"/>
      <c r="B4" s="105"/>
      <c r="C4" s="106"/>
      <c r="D4" s="107"/>
    </row>
    <row r="5" spans="1:4" ht="21" customHeight="1" x14ac:dyDescent="0.35">
      <c r="A5" s="104"/>
      <c r="B5" s="105"/>
      <c r="C5" s="112"/>
      <c r="D5" s="113"/>
    </row>
    <row r="6" spans="1:4" ht="16.399999999999999" customHeight="1" x14ac:dyDescent="0.35">
      <c r="A6" s="104"/>
      <c r="B6" s="105"/>
      <c r="C6" s="112"/>
      <c r="D6" s="113"/>
    </row>
    <row r="7" spans="1:4" ht="12.75" customHeight="1" x14ac:dyDescent="0.35">
      <c r="A7" s="126"/>
      <c r="B7" s="127"/>
      <c r="C7" s="128"/>
      <c r="D7" s="107"/>
    </row>
    <row r="8" spans="1:4" ht="12.75" customHeight="1" x14ac:dyDescent="0.35">
      <c r="A8" s="126"/>
      <c r="B8" s="127"/>
      <c r="C8" s="128"/>
      <c r="D8" s="107"/>
    </row>
    <row r="9" spans="1:4" ht="12.75" customHeight="1" x14ac:dyDescent="0.35">
      <c r="A9" s="104"/>
      <c r="B9" s="105"/>
      <c r="C9" s="112"/>
      <c r="D9" s="107"/>
    </row>
    <row r="10" spans="1:4" ht="12.75" customHeight="1" x14ac:dyDescent="0.35">
      <c r="A10" s="104"/>
      <c r="B10" s="105"/>
      <c r="C10" s="112"/>
      <c r="D10" s="107"/>
    </row>
    <row r="11" spans="1:4" ht="12.75" customHeight="1" x14ac:dyDescent="0.35">
      <c r="A11" s="104"/>
      <c r="B11" s="105"/>
      <c r="C11" s="112"/>
      <c r="D11" s="107"/>
    </row>
    <row r="12" spans="1:4" ht="12.75" customHeight="1" x14ac:dyDescent="0.35">
      <c r="A12" s="104"/>
      <c r="B12" s="105"/>
      <c r="C12" s="112"/>
      <c r="D12" s="107"/>
    </row>
    <row r="13" spans="1:4" ht="12.75" customHeight="1" x14ac:dyDescent="0.35">
      <c r="A13" s="104"/>
      <c r="B13" s="105"/>
      <c r="C13" s="112"/>
      <c r="D13" s="107"/>
    </row>
    <row r="14" spans="1:4" ht="25.5" customHeight="1" x14ac:dyDescent="0.35">
      <c r="A14" s="104"/>
      <c r="B14" s="105"/>
      <c r="C14" s="112"/>
      <c r="D14" s="107"/>
    </row>
    <row r="15" spans="1:4" ht="25.5" customHeight="1" x14ac:dyDescent="0.35">
      <c r="A15" s="104"/>
      <c r="B15" s="105"/>
      <c r="C15" s="112"/>
      <c r="D15" s="107"/>
    </row>
    <row r="16" spans="1:4" ht="25.5" customHeight="1" x14ac:dyDescent="0.35">
      <c r="A16" s="104"/>
      <c r="B16" s="105"/>
      <c r="C16" s="194"/>
      <c r="D16" s="107"/>
    </row>
    <row r="17" spans="1:4" ht="25.5" customHeight="1" x14ac:dyDescent="0.35">
      <c r="A17" s="104"/>
      <c r="B17" s="105"/>
      <c r="C17" s="112"/>
      <c r="D17" s="107"/>
    </row>
    <row r="18" spans="1:4" ht="25.5" customHeight="1" x14ac:dyDescent="0.35">
      <c r="A18" s="104"/>
      <c r="B18" s="105"/>
      <c r="C18" s="112"/>
      <c r="D18" s="107"/>
    </row>
    <row r="19" spans="1:4" ht="25.5" customHeight="1" x14ac:dyDescent="0.35">
      <c r="A19" s="104"/>
      <c r="B19" s="105"/>
      <c r="C19" s="112"/>
      <c r="D19" s="107"/>
    </row>
    <row r="20" spans="1:4" ht="25.5" customHeight="1" x14ac:dyDescent="0.35">
      <c r="A20" s="104"/>
      <c r="B20" s="105"/>
      <c r="C20" s="112"/>
      <c r="D20" s="107"/>
    </row>
    <row r="21" spans="1:4" ht="25.5" customHeight="1" x14ac:dyDescent="0.35">
      <c r="A21" s="104"/>
      <c r="B21" s="105"/>
      <c r="C21" s="112"/>
      <c r="D21" s="107"/>
    </row>
    <row r="22" spans="1:4" ht="25.5" customHeight="1" x14ac:dyDescent="0.35">
      <c r="A22" s="104"/>
      <c r="B22" s="105"/>
      <c r="C22" s="112"/>
      <c r="D22" s="107"/>
    </row>
    <row r="23" spans="1:4" ht="25.5" customHeight="1" x14ac:dyDescent="0.35">
      <c r="A23" s="104"/>
      <c r="B23" s="105"/>
      <c r="C23" s="112"/>
      <c r="D23" s="107"/>
    </row>
    <row r="24" spans="1:4" ht="25.5" customHeight="1" x14ac:dyDescent="0.35">
      <c r="A24" s="104"/>
      <c r="B24" s="105"/>
      <c r="C24" s="112"/>
      <c r="D24" s="107"/>
    </row>
    <row r="25" spans="1:4" ht="25.5" customHeight="1" x14ac:dyDescent="0.35">
      <c r="A25" s="104"/>
      <c r="B25" s="105"/>
      <c r="C25" s="112"/>
      <c r="D25" s="107"/>
    </row>
    <row r="26" spans="1:4" ht="25.5" customHeight="1" x14ac:dyDescent="0.35">
      <c r="A26" s="104"/>
      <c r="B26" s="105"/>
      <c r="C26" s="112"/>
      <c r="D26" s="10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FBF0-8847-4679-9A86-ABB1A606924B}">
  <sheetPr>
    <pageSetUpPr fitToPage="1"/>
  </sheetPr>
  <dimension ref="A1:D12"/>
  <sheetViews>
    <sheetView showGridLines="0" zoomScale="80" zoomScaleNormal="80" workbookViewId="0">
      <pane ySplit="1" topLeftCell="A2" activePane="bottomLeft" state="frozen"/>
      <selection pane="bottomLeft"/>
    </sheetView>
  </sheetViews>
  <sheetFormatPr defaultColWidth="8.7265625" defaultRowHeight="12.5" x14ac:dyDescent="0.25"/>
  <cols>
    <col min="1" max="1" width="8.7265625" style="197" customWidth="1"/>
    <col min="2" max="2" width="18.7265625" style="197" customWidth="1"/>
    <col min="3" max="3" width="103.26953125" style="197" customWidth="1"/>
    <col min="4" max="4" width="22.453125" style="197" customWidth="1"/>
    <col min="5" max="16384" width="8.7265625" style="197"/>
  </cols>
  <sheetData>
    <row r="1" spans="1:4" ht="13" x14ac:dyDescent="0.3">
      <c r="A1" s="269" t="s">
        <v>2450</v>
      </c>
      <c r="B1" s="270"/>
      <c r="C1" s="270"/>
      <c r="D1" s="270"/>
    </row>
    <row r="2" spans="1:4" ht="12.4" customHeight="1" x14ac:dyDescent="0.25">
      <c r="A2" s="271" t="s">
        <v>2451</v>
      </c>
      <c r="B2" s="271" t="s">
        <v>112</v>
      </c>
      <c r="C2" s="271" t="s">
        <v>2453</v>
      </c>
      <c r="D2" s="271" t="s">
        <v>2457</v>
      </c>
    </row>
    <row r="3" spans="1:4" ht="54.4" customHeight="1" x14ac:dyDescent="0.25">
      <c r="A3" s="272">
        <v>1</v>
      </c>
      <c r="B3" s="280" t="s">
        <v>2458</v>
      </c>
      <c r="C3" s="280" t="s">
        <v>2459</v>
      </c>
      <c r="D3" s="273">
        <v>45199</v>
      </c>
    </row>
    <row r="4" spans="1:4" ht="58.5" customHeight="1" x14ac:dyDescent="0.25">
      <c r="A4" s="272"/>
      <c r="B4" s="280"/>
      <c r="C4" s="280"/>
      <c r="D4" s="273"/>
    </row>
    <row r="5" spans="1:4" x14ac:dyDescent="0.25">
      <c r="A5" s="272"/>
      <c r="B5" s="280"/>
      <c r="C5" s="280"/>
      <c r="D5" s="273"/>
    </row>
    <row r="6" spans="1:4" x14ac:dyDescent="0.25">
      <c r="A6" s="272"/>
      <c r="B6" s="280"/>
      <c r="C6" s="280"/>
      <c r="D6" s="273"/>
    </row>
    <row r="7" spans="1:4" x14ac:dyDescent="0.25">
      <c r="A7" s="272"/>
      <c r="B7" s="280"/>
      <c r="C7" s="280"/>
      <c r="D7" s="273"/>
    </row>
    <row r="8" spans="1:4" x14ac:dyDescent="0.25">
      <c r="A8" s="272"/>
      <c r="B8" s="280"/>
      <c r="C8" s="280"/>
      <c r="D8" s="273"/>
    </row>
    <row r="9" spans="1:4" x14ac:dyDescent="0.25">
      <c r="A9" s="272"/>
      <c r="B9" s="280"/>
      <c r="C9" s="280"/>
      <c r="D9" s="273"/>
    </row>
    <row r="10" spans="1:4" x14ac:dyDescent="0.25">
      <c r="A10" s="272"/>
      <c r="B10" s="280"/>
      <c r="C10" s="280"/>
      <c r="D10" s="273"/>
    </row>
    <row r="11" spans="1:4" x14ac:dyDescent="0.25">
      <c r="A11" s="272"/>
      <c r="B11" s="280"/>
      <c r="C11" s="280"/>
      <c r="D11" s="273"/>
    </row>
    <row r="12" spans="1:4" x14ac:dyDescent="0.25">
      <c r="A12" s="272"/>
      <c r="B12" s="280"/>
      <c r="C12" s="280"/>
      <c r="D12" s="273"/>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U548"/>
  <sheetViews>
    <sheetView workbookViewId="0">
      <selection activeCell="D10" sqref="D10"/>
    </sheetView>
  </sheetViews>
  <sheetFormatPr defaultColWidth="9.26953125" defaultRowHeight="14.5" x14ac:dyDescent="0.35"/>
  <cols>
    <col min="1" max="1" width="10.54296875" style="21" customWidth="1"/>
    <col min="2" max="2" width="69.54296875" style="21" customWidth="1"/>
    <col min="3" max="3" width="9.26953125" style="21" customWidth="1"/>
    <col min="4" max="4" width="9.453125" style="21" bestFit="1" customWidth="1"/>
    <col min="5" max="21" width="9.26953125" style="173"/>
    <col min="22" max="16384" width="9.26953125" style="174"/>
  </cols>
  <sheetData>
    <row r="1" spans="1:4" x14ac:dyDescent="0.35">
      <c r="A1" s="274" t="s">
        <v>2460</v>
      </c>
      <c r="B1" s="275" t="s">
        <v>116</v>
      </c>
      <c r="C1" s="275" t="s">
        <v>61</v>
      </c>
      <c r="D1" s="277">
        <v>45199</v>
      </c>
    </row>
    <row r="2" spans="1:4" ht="15.5" x14ac:dyDescent="0.35">
      <c r="A2" s="278" t="s">
        <v>2461</v>
      </c>
      <c r="B2" s="279" t="s">
        <v>2462</v>
      </c>
      <c r="C2" s="279">
        <v>6</v>
      </c>
      <c r="D2" s="276"/>
    </row>
    <row r="3" spans="1:4" ht="15.5" x14ac:dyDescent="0.35">
      <c r="A3" s="278" t="s">
        <v>2463</v>
      </c>
      <c r="B3" s="279" t="s">
        <v>2464</v>
      </c>
      <c r="C3" s="279">
        <v>4</v>
      </c>
      <c r="D3" s="276"/>
    </row>
    <row r="4" spans="1:4" ht="15.5" x14ac:dyDescent="0.35">
      <c r="A4" s="278" t="s">
        <v>2465</v>
      </c>
      <c r="B4" s="279" t="s">
        <v>2466</v>
      </c>
      <c r="C4" s="279">
        <v>1</v>
      </c>
      <c r="D4" s="276"/>
    </row>
    <row r="5" spans="1:4" ht="15.5" x14ac:dyDescent="0.35">
      <c r="A5" s="278" t="s">
        <v>2467</v>
      </c>
      <c r="B5" s="279" t="s">
        <v>2468</v>
      </c>
      <c r="C5" s="279">
        <v>2</v>
      </c>
      <c r="D5" s="276"/>
    </row>
    <row r="6" spans="1:4" ht="15.5" x14ac:dyDescent="0.35">
      <c r="A6" s="278" t="s">
        <v>2469</v>
      </c>
      <c r="B6" s="279" t="s">
        <v>2470</v>
      </c>
      <c r="C6" s="279">
        <v>2</v>
      </c>
      <c r="D6" s="276"/>
    </row>
    <row r="7" spans="1:4" ht="15.5" x14ac:dyDescent="0.35">
      <c r="A7" s="278" t="s">
        <v>2471</v>
      </c>
      <c r="B7" s="279" t="s">
        <v>2472</v>
      </c>
      <c r="C7" s="279">
        <v>4</v>
      </c>
      <c r="D7" s="276"/>
    </row>
    <row r="8" spans="1:4" ht="15.5" x14ac:dyDescent="0.35">
      <c r="A8" s="278" t="s">
        <v>156</v>
      </c>
      <c r="B8" s="279" t="s">
        <v>2473</v>
      </c>
      <c r="C8" s="279">
        <v>2</v>
      </c>
      <c r="D8" s="276"/>
    </row>
    <row r="9" spans="1:4" ht="15.5" x14ac:dyDescent="0.35">
      <c r="A9" s="278" t="s">
        <v>789</v>
      </c>
      <c r="B9" s="279" t="s">
        <v>2474</v>
      </c>
      <c r="C9" s="279">
        <v>5</v>
      </c>
      <c r="D9" s="276"/>
    </row>
    <row r="10" spans="1:4" ht="15.5" x14ac:dyDescent="0.35">
      <c r="A10" s="278" t="s">
        <v>2475</v>
      </c>
      <c r="B10" s="279" t="s">
        <v>2476</v>
      </c>
      <c r="C10" s="279">
        <v>5</v>
      </c>
      <c r="D10" s="276"/>
    </row>
    <row r="11" spans="1:4" ht="15.5" x14ac:dyDescent="0.35">
      <c r="A11" s="278" t="s">
        <v>2127</v>
      </c>
      <c r="B11" s="279" t="s">
        <v>2477</v>
      </c>
      <c r="C11" s="279">
        <v>5</v>
      </c>
      <c r="D11" s="276"/>
    </row>
    <row r="12" spans="1:4" ht="15.5" x14ac:dyDescent="0.35">
      <c r="A12" s="278" t="s">
        <v>2478</v>
      </c>
      <c r="B12" s="279" t="s">
        <v>2479</v>
      </c>
      <c r="C12" s="279">
        <v>2</v>
      </c>
      <c r="D12" s="276"/>
    </row>
    <row r="13" spans="1:4" ht="15.5" x14ac:dyDescent="0.35">
      <c r="A13" s="278" t="s">
        <v>755</v>
      </c>
      <c r="B13" s="279" t="s">
        <v>2480</v>
      </c>
      <c r="C13" s="279">
        <v>5</v>
      </c>
      <c r="D13" s="276"/>
    </row>
    <row r="14" spans="1:4" ht="15.5" x14ac:dyDescent="0.35">
      <c r="A14" s="278" t="s">
        <v>190</v>
      </c>
      <c r="B14" s="279" t="s">
        <v>2481</v>
      </c>
      <c r="C14" s="279">
        <v>4</v>
      </c>
      <c r="D14" s="276"/>
    </row>
    <row r="15" spans="1:4" ht="15.5" x14ac:dyDescent="0.35">
      <c r="A15" s="278" t="s">
        <v>689</v>
      </c>
      <c r="B15" s="279" t="s">
        <v>2482</v>
      </c>
      <c r="C15" s="279">
        <v>4</v>
      </c>
      <c r="D15" s="276"/>
    </row>
    <row r="16" spans="1:4" ht="15.5" x14ac:dyDescent="0.35">
      <c r="A16" s="278" t="s">
        <v>2483</v>
      </c>
      <c r="B16" s="279" t="s">
        <v>2484</v>
      </c>
      <c r="C16" s="279">
        <v>1</v>
      </c>
      <c r="D16" s="276"/>
    </row>
    <row r="17" spans="1:4" ht="15.5" x14ac:dyDescent="0.35">
      <c r="A17" s="278" t="s">
        <v>1828</v>
      </c>
      <c r="B17" s="279" t="s">
        <v>2485</v>
      </c>
      <c r="C17" s="279">
        <v>5</v>
      </c>
      <c r="D17" s="276"/>
    </row>
    <row r="18" spans="1:4" ht="15.5" x14ac:dyDescent="0.35">
      <c r="A18" s="278" t="s">
        <v>2486</v>
      </c>
      <c r="B18" s="279" t="s">
        <v>2487</v>
      </c>
      <c r="C18" s="279">
        <v>8</v>
      </c>
      <c r="D18" s="276"/>
    </row>
    <row r="19" spans="1:4" ht="15.5" x14ac:dyDescent="0.35">
      <c r="A19" s="278" t="s">
        <v>2488</v>
      </c>
      <c r="B19" s="279" t="s">
        <v>2489</v>
      </c>
      <c r="C19" s="279">
        <v>1</v>
      </c>
      <c r="D19" s="276"/>
    </row>
    <row r="20" spans="1:4" ht="15.5" x14ac:dyDescent="0.35">
      <c r="A20" s="278" t="s">
        <v>2490</v>
      </c>
      <c r="B20" s="279" t="s">
        <v>2491</v>
      </c>
      <c r="C20" s="279">
        <v>8</v>
      </c>
      <c r="D20" s="276"/>
    </row>
    <row r="21" spans="1:4" ht="15.5" x14ac:dyDescent="0.35">
      <c r="A21" s="278" t="s">
        <v>2492</v>
      </c>
      <c r="B21" s="279" t="s">
        <v>2493</v>
      </c>
      <c r="C21" s="279">
        <v>6</v>
      </c>
      <c r="D21" s="276"/>
    </row>
    <row r="22" spans="1:4" ht="15.5" x14ac:dyDescent="0.35">
      <c r="A22" s="278" t="s">
        <v>2494</v>
      </c>
      <c r="B22" s="279" t="s">
        <v>2495</v>
      </c>
      <c r="C22" s="279">
        <v>7</v>
      </c>
      <c r="D22" s="276"/>
    </row>
    <row r="23" spans="1:4" ht="15.5" x14ac:dyDescent="0.35">
      <c r="A23" s="278" t="s">
        <v>2496</v>
      </c>
      <c r="B23" s="279" t="s">
        <v>2497</v>
      </c>
      <c r="C23" s="279">
        <v>7</v>
      </c>
      <c r="D23" s="276"/>
    </row>
    <row r="24" spans="1:4" ht="15.5" x14ac:dyDescent="0.35">
      <c r="A24" s="278" t="s">
        <v>2498</v>
      </c>
      <c r="B24" s="279" t="s">
        <v>2499</v>
      </c>
      <c r="C24" s="279">
        <v>7</v>
      </c>
      <c r="D24" s="276"/>
    </row>
    <row r="25" spans="1:4" ht="15.5" x14ac:dyDescent="0.35">
      <c r="A25" s="278" t="s">
        <v>2500</v>
      </c>
      <c r="B25" s="279" t="s">
        <v>2501</v>
      </c>
      <c r="C25" s="279">
        <v>5</v>
      </c>
      <c r="D25" s="276"/>
    </row>
    <row r="26" spans="1:4" ht="15.5" x14ac:dyDescent="0.35">
      <c r="A26" s="278" t="s">
        <v>2502</v>
      </c>
      <c r="B26" s="279" t="s">
        <v>2503</v>
      </c>
      <c r="C26" s="279">
        <v>5</v>
      </c>
      <c r="D26" s="276"/>
    </row>
    <row r="27" spans="1:4" ht="15.5" x14ac:dyDescent="0.35">
      <c r="A27" s="278" t="s">
        <v>2504</v>
      </c>
      <c r="B27" s="279" t="s">
        <v>2505</v>
      </c>
      <c r="C27" s="279">
        <v>5</v>
      </c>
      <c r="D27" s="276"/>
    </row>
    <row r="28" spans="1:4" ht="15.5" x14ac:dyDescent="0.35">
      <c r="A28" s="278" t="s">
        <v>2506</v>
      </c>
      <c r="B28" s="279" t="s">
        <v>2507</v>
      </c>
      <c r="C28" s="279">
        <v>6</v>
      </c>
      <c r="D28" s="276"/>
    </row>
    <row r="29" spans="1:4" ht="15.5" x14ac:dyDescent="0.35">
      <c r="A29" s="278" t="s">
        <v>2508</v>
      </c>
      <c r="B29" s="279" t="s">
        <v>2509</v>
      </c>
      <c r="C29" s="279">
        <v>6</v>
      </c>
      <c r="D29" s="276"/>
    </row>
    <row r="30" spans="1:4" ht="15.5" x14ac:dyDescent="0.35">
      <c r="A30" s="278" t="s">
        <v>2510</v>
      </c>
      <c r="B30" s="279" t="s">
        <v>2511</v>
      </c>
      <c r="C30" s="279">
        <v>4</v>
      </c>
      <c r="D30" s="276"/>
    </row>
    <row r="31" spans="1:4" ht="15.5" x14ac:dyDescent="0.35">
      <c r="A31" s="278" t="s">
        <v>593</v>
      </c>
      <c r="B31" s="279" t="s">
        <v>2512</v>
      </c>
      <c r="C31" s="279">
        <v>7</v>
      </c>
      <c r="D31" s="276"/>
    </row>
    <row r="32" spans="1:4" ht="15.5" x14ac:dyDescent="0.35">
      <c r="A32" s="278" t="s">
        <v>2513</v>
      </c>
      <c r="B32" s="279" t="s">
        <v>2514</v>
      </c>
      <c r="C32" s="279">
        <v>5</v>
      </c>
      <c r="D32" s="276"/>
    </row>
    <row r="33" spans="1:4" ht="15.5" x14ac:dyDescent="0.35">
      <c r="A33" s="278" t="s">
        <v>2515</v>
      </c>
      <c r="B33" s="279" t="s">
        <v>2516</v>
      </c>
      <c r="C33" s="279">
        <v>5</v>
      </c>
      <c r="D33" s="276"/>
    </row>
    <row r="34" spans="1:4" ht="15.5" x14ac:dyDescent="0.35">
      <c r="A34" s="278" t="s">
        <v>2517</v>
      </c>
      <c r="B34" s="279" t="s">
        <v>2518</v>
      </c>
      <c r="C34" s="279">
        <v>8</v>
      </c>
      <c r="D34" s="276"/>
    </row>
    <row r="35" spans="1:4" ht="15.5" x14ac:dyDescent="0.35">
      <c r="A35" s="278" t="s">
        <v>2519</v>
      </c>
      <c r="B35" s="279" t="s">
        <v>2520</v>
      </c>
      <c r="C35" s="279">
        <v>1</v>
      </c>
      <c r="D35" s="276"/>
    </row>
    <row r="36" spans="1:4" ht="15.5" x14ac:dyDescent="0.35">
      <c r="A36" s="278" t="s">
        <v>2521</v>
      </c>
      <c r="B36" s="279" t="s">
        <v>2522</v>
      </c>
      <c r="C36" s="279">
        <v>5</v>
      </c>
      <c r="D36" s="276"/>
    </row>
    <row r="37" spans="1:4" ht="15.5" x14ac:dyDescent="0.35">
      <c r="A37" s="278" t="s">
        <v>2523</v>
      </c>
      <c r="B37" s="279" t="s">
        <v>2524</v>
      </c>
      <c r="C37" s="279">
        <v>8</v>
      </c>
      <c r="D37" s="276"/>
    </row>
    <row r="38" spans="1:4" ht="15.5" x14ac:dyDescent="0.35">
      <c r="A38" s="278" t="s">
        <v>2525</v>
      </c>
      <c r="B38" s="279" t="s">
        <v>2526</v>
      </c>
      <c r="C38" s="279">
        <v>5</v>
      </c>
      <c r="D38" s="276"/>
    </row>
    <row r="39" spans="1:4" ht="15.5" x14ac:dyDescent="0.35">
      <c r="A39" s="278" t="s">
        <v>2527</v>
      </c>
      <c r="B39" s="279" t="s">
        <v>2528</v>
      </c>
      <c r="C39" s="279">
        <v>5</v>
      </c>
      <c r="D39" s="276"/>
    </row>
    <row r="40" spans="1:4" ht="15.5" x14ac:dyDescent="0.35">
      <c r="A40" s="278" t="s">
        <v>727</v>
      </c>
      <c r="B40" s="279" t="s">
        <v>2529</v>
      </c>
      <c r="C40" s="279">
        <v>2</v>
      </c>
      <c r="D40" s="276"/>
    </row>
    <row r="41" spans="1:4" ht="15.5" x14ac:dyDescent="0.35">
      <c r="A41" s="278" t="s">
        <v>2530</v>
      </c>
      <c r="B41" s="279" t="s">
        <v>2531</v>
      </c>
      <c r="C41" s="279">
        <v>4</v>
      </c>
      <c r="D41" s="276"/>
    </row>
    <row r="42" spans="1:4" ht="15.5" x14ac:dyDescent="0.35">
      <c r="A42" s="278" t="s">
        <v>2532</v>
      </c>
      <c r="B42" s="279" t="s">
        <v>2533</v>
      </c>
      <c r="C42" s="279">
        <v>5</v>
      </c>
      <c r="D42" s="276"/>
    </row>
    <row r="43" spans="1:4" ht="15.5" x14ac:dyDescent="0.35">
      <c r="A43" s="278" t="s">
        <v>2534</v>
      </c>
      <c r="B43" s="279" t="s">
        <v>2535</v>
      </c>
      <c r="C43" s="279">
        <v>5</v>
      </c>
      <c r="D43" s="276"/>
    </row>
    <row r="44" spans="1:4" ht="15.5" x14ac:dyDescent="0.35">
      <c r="A44" s="278" t="s">
        <v>2536</v>
      </c>
      <c r="B44" s="279" t="s">
        <v>2537</v>
      </c>
      <c r="C44" s="279">
        <v>6</v>
      </c>
      <c r="D44" s="276"/>
    </row>
    <row r="45" spans="1:4" ht="15.5" x14ac:dyDescent="0.35">
      <c r="A45" s="278" t="s">
        <v>2538</v>
      </c>
      <c r="B45" s="279" t="s">
        <v>2539</v>
      </c>
      <c r="C45" s="279">
        <v>5</v>
      </c>
      <c r="D45" s="276"/>
    </row>
    <row r="46" spans="1:4" ht="15.5" x14ac:dyDescent="0.35">
      <c r="A46" s="278" t="s">
        <v>2540</v>
      </c>
      <c r="B46" s="279" t="s">
        <v>2541</v>
      </c>
      <c r="C46" s="279">
        <v>4</v>
      </c>
      <c r="D46" s="276"/>
    </row>
    <row r="47" spans="1:4" ht="15.5" x14ac:dyDescent="0.35">
      <c r="A47" s="278" t="s">
        <v>2542</v>
      </c>
      <c r="B47" s="279" t="s">
        <v>2543</v>
      </c>
      <c r="C47" s="279">
        <v>5</v>
      </c>
      <c r="D47" s="276"/>
    </row>
    <row r="48" spans="1:4" ht="15.5" x14ac:dyDescent="0.35">
      <c r="A48" s="278" t="s">
        <v>2544</v>
      </c>
      <c r="B48" s="279" t="s">
        <v>2545</v>
      </c>
      <c r="C48" s="279">
        <v>6</v>
      </c>
      <c r="D48" s="276"/>
    </row>
    <row r="49" spans="1:4" ht="15.5" x14ac:dyDescent="0.35">
      <c r="A49" s="278" t="s">
        <v>2546</v>
      </c>
      <c r="B49" s="279" t="s">
        <v>2547</v>
      </c>
      <c r="C49" s="279">
        <v>7</v>
      </c>
      <c r="D49" s="276"/>
    </row>
    <row r="50" spans="1:4" ht="15.5" x14ac:dyDescent="0.35">
      <c r="A50" s="278" t="s">
        <v>2548</v>
      </c>
      <c r="B50" s="279" t="s">
        <v>2549</v>
      </c>
      <c r="C50" s="279">
        <v>3</v>
      </c>
      <c r="D50" s="276"/>
    </row>
    <row r="51" spans="1:4" ht="15.5" x14ac:dyDescent="0.35">
      <c r="A51" s="278" t="s">
        <v>2550</v>
      </c>
      <c r="B51" s="279" t="s">
        <v>2551</v>
      </c>
      <c r="C51" s="279">
        <v>6</v>
      </c>
      <c r="D51" s="276"/>
    </row>
    <row r="52" spans="1:4" ht="15.5" x14ac:dyDescent="0.35">
      <c r="A52" s="278" t="s">
        <v>2552</v>
      </c>
      <c r="B52" s="279" t="s">
        <v>2553</v>
      </c>
      <c r="C52" s="279">
        <v>4</v>
      </c>
      <c r="D52" s="276"/>
    </row>
    <row r="53" spans="1:4" ht="15.5" x14ac:dyDescent="0.35">
      <c r="A53" s="278" t="s">
        <v>2554</v>
      </c>
      <c r="B53" s="279" t="s">
        <v>2555</v>
      </c>
      <c r="C53" s="279">
        <v>5</v>
      </c>
      <c r="D53" s="276"/>
    </row>
    <row r="54" spans="1:4" ht="15.5" x14ac:dyDescent="0.35">
      <c r="A54" s="278" t="s">
        <v>2556</v>
      </c>
      <c r="B54" s="279" t="s">
        <v>2557</v>
      </c>
      <c r="C54" s="279">
        <v>2</v>
      </c>
      <c r="D54" s="276"/>
    </row>
    <row r="55" spans="1:4" ht="15.5" x14ac:dyDescent="0.35">
      <c r="A55" s="278" t="s">
        <v>2558</v>
      </c>
      <c r="B55" s="279" t="s">
        <v>2559</v>
      </c>
      <c r="C55" s="279">
        <v>2</v>
      </c>
      <c r="D55" s="276"/>
    </row>
    <row r="56" spans="1:4" ht="15.5" x14ac:dyDescent="0.35">
      <c r="A56" s="278" t="s">
        <v>2560</v>
      </c>
      <c r="B56" s="279" t="s">
        <v>2561</v>
      </c>
      <c r="C56" s="279">
        <v>5</v>
      </c>
      <c r="D56" s="276"/>
    </row>
    <row r="57" spans="1:4" ht="15.5" x14ac:dyDescent="0.35">
      <c r="A57" s="278" t="s">
        <v>2562</v>
      </c>
      <c r="B57" s="279" t="s">
        <v>2563</v>
      </c>
      <c r="C57" s="279">
        <v>5</v>
      </c>
      <c r="D57" s="276"/>
    </row>
    <row r="58" spans="1:4" ht="31" x14ac:dyDescent="0.35">
      <c r="A58" s="278" t="s">
        <v>2564</v>
      </c>
      <c r="B58" s="279" t="s">
        <v>2565</v>
      </c>
      <c r="C58" s="279">
        <v>5</v>
      </c>
      <c r="D58" s="276"/>
    </row>
    <row r="59" spans="1:4" ht="15.5" x14ac:dyDescent="0.35">
      <c r="A59" s="278" t="s">
        <v>2566</v>
      </c>
      <c r="B59" s="279" t="s">
        <v>2567</v>
      </c>
      <c r="C59" s="279">
        <v>5</v>
      </c>
      <c r="D59" s="276"/>
    </row>
    <row r="60" spans="1:4" ht="15.5" x14ac:dyDescent="0.35">
      <c r="A60" s="278" t="s">
        <v>2568</v>
      </c>
      <c r="B60" s="279" t="s">
        <v>2569</v>
      </c>
      <c r="C60" s="279">
        <v>3</v>
      </c>
      <c r="D60" s="276"/>
    </row>
    <row r="61" spans="1:4" ht="15.5" x14ac:dyDescent="0.35">
      <c r="A61" s="278" t="s">
        <v>2570</v>
      </c>
      <c r="B61" s="279" t="s">
        <v>2571</v>
      </c>
      <c r="C61" s="279">
        <v>6</v>
      </c>
      <c r="D61" s="276"/>
    </row>
    <row r="62" spans="1:4" ht="15.5" x14ac:dyDescent="0.35">
      <c r="A62" s="278" t="s">
        <v>2572</v>
      </c>
      <c r="B62" s="279" t="s">
        <v>2573</v>
      </c>
      <c r="C62" s="279">
        <v>3</v>
      </c>
      <c r="D62" s="276"/>
    </row>
    <row r="63" spans="1:4" ht="15.5" x14ac:dyDescent="0.35">
      <c r="A63" s="278" t="s">
        <v>2574</v>
      </c>
      <c r="B63" s="279" t="s">
        <v>2575</v>
      </c>
      <c r="C63" s="279">
        <v>4</v>
      </c>
      <c r="D63" s="276"/>
    </row>
    <row r="64" spans="1:4" ht="31" x14ac:dyDescent="0.35">
      <c r="A64" s="278" t="s">
        <v>2576</v>
      </c>
      <c r="B64" s="279" t="s">
        <v>2577</v>
      </c>
      <c r="C64" s="279">
        <v>3</v>
      </c>
      <c r="D64" s="276"/>
    </row>
    <row r="65" spans="1:4" ht="15.5" x14ac:dyDescent="0.35">
      <c r="A65" s="278" t="s">
        <v>1957</v>
      </c>
      <c r="B65" s="279" t="s">
        <v>2578</v>
      </c>
      <c r="C65" s="279">
        <v>3</v>
      </c>
      <c r="D65" s="276"/>
    </row>
    <row r="66" spans="1:4" ht="31" x14ac:dyDescent="0.35">
      <c r="A66" s="278" t="s">
        <v>2579</v>
      </c>
      <c r="B66" s="279" t="s">
        <v>2580</v>
      </c>
      <c r="C66" s="279">
        <v>6</v>
      </c>
      <c r="D66" s="276"/>
    </row>
    <row r="67" spans="1:4" ht="15.5" x14ac:dyDescent="0.35">
      <c r="A67" s="278" t="s">
        <v>2581</v>
      </c>
      <c r="B67" s="279" t="s">
        <v>2582</v>
      </c>
      <c r="C67" s="279">
        <v>6</v>
      </c>
      <c r="D67" s="276"/>
    </row>
    <row r="68" spans="1:4" ht="31" x14ac:dyDescent="0.35">
      <c r="A68" s="278" t="s">
        <v>2583</v>
      </c>
      <c r="B68" s="279" t="s">
        <v>2584</v>
      </c>
      <c r="C68" s="279">
        <v>5</v>
      </c>
      <c r="D68" s="276"/>
    </row>
    <row r="69" spans="1:4" ht="15.5" x14ac:dyDescent="0.35">
      <c r="A69" s="278" t="s">
        <v>2585</v>
      </c>
      <c r="B69" s="279" t="s">
        <v>2586</v>
      </c>
      <c r="C69" s="279">
        <v>3</v>
      </c>
      <c r="D69" s="276"/>
    </row>
    <row r="70" spans="1:4" ht="15.5" x14ac:dyDescent="0.35">
      <c r="A70" s="278" t="s">
        <v>2587</v>
      </c>
      <c r="B70" s="279" t="s">
        <v>2479</v>
      </c>
      <c r="C70" s="279">
        <v>2</v>
      </c>
      <c r="D70" s="276"/>
    </row>
    <row r="71" spans="1:4" ht="15.5" x14ac:dyDescent="0.35">
      <c r="A71" s="278" t="s">
        <v>2588</v>
      </c>
      <c r="B71" s="279" t="s">
        <v>2589</v>
      </c>
      <c r="C71" s="279">
        <v>3</v>
      </c>
      <c r="D71" s="276"/>
    </row>
    <row r="72" spans="1:4" ht="15.5" x14ac:dyDescent="0.35">
      <c r="A72" s="278" t="s">
        <v>2590</v>
      </c>
      <c r="B72" s="279" t="s">
        <v>2591</v>
      </c>
      <c r="C72" s="279">
        <v>3</v>
      </c>
      <c r="D72" s="276"/>
    </row>
    <row r="73" spans="1:4" ht="15.5" x14ac:dyDescent="0.35">
      <c r="A73" s="278" t="s">
        <v>2592</v>
      </c>
      <c r="B73" s="279" t="s">
        <v>2593</v>
      </c>
      <c r="C73" s="279">
        <v>3</v>
      </c>
      <c r="D73" s="276"/>
    </row>
    <row r="74" spans="1:4" ht="15.5" x14ac:dyDescent="0.35">
      <c r="A74" s="278" t="s">
        <v>2594</v>
      </c>
      <c r="B74" s="279" t="s">
        <v>2595</v>
      </c>
      <c r="C74" s="279">
        <v>5</v>
      </c>
      <c r="D74" s="276"/>
    </row>
    <row r="75" spans="1:4" ht="15.5" x14ac:dyDescent="0.35">
      <c r="A75" s="278" t="s">
        <v>2596</v>
      </c>
      <c r="B75" s="279" t="s">
        <v>2597</v>
      </c>
      <c r="C75" s="279">
        <v>3</v>
      </c>
      <c r="D75" s="276"/>
    </row>
    <row r="76" spans="1:4" ht="15.5" x14ac:dyDescent="0.35">
      <c r="A76" s="278" t="s">
        <v>2598</v>
      </c>
      <c r="B76" s="279" t="s">
        <v>2599</v>
      </c>
      <c r="C76" s="279">
        <v>6</v>
      </c>
      <c r="D76" s="276"/>
    </row>
    <row r="77" spans="1:4" ht="15.5" x14ac:dyDescent="0.35">
      <c r="A77" s="278" t="s">
        <v>2600</v>
      </c>
      <c r="B77" s="279" t="s">
        <v>2601</v>
      </c>
      <c r="C77" s="279">
        <v>5</v>
      </c>
      <c r="D77" s="276"/>
    </row>
    <row r="78" spans="1:4" ht="15.5" x14ac:dyDescent="0.35">
      <c r="A78" s="278" t="s">
        <v>2602</v>
      </c>
      <c r="B78" s="279" t="s">
        <v>2603</v>
      </c>
      <c r="C78" s="279">
        <v>4</v>
      </c>
      <c r="D78" s="276"/>
    </row>
    <row r="79" spans="1:4" ht="15.5" x14ac:dyDescent="0.35">
      <c r="A79" s="278" t="s">
        <v>2604</v>
      </c>
      <c r="B79" s="279" t="s">
        <v>2605</v>
      </c>
      <c r="C79" s="279">
        <v>4</v>
      </c>
      <c r="D79" s="276"/>
    </row>
    <row r="80" spans="1:4" ht="15.5" x14ac:dyDescent="0.35">
      <c r="A80" s="278" t="s">
        <v>2606</v>
      </c>
      <c r="B80" s="279" t="s">
        <v>2607</v>
      </c>
      <c r="C80" s="279">
        <v>4</v>
      </c>
      <c r="D80" s="276"/>
    </row>
    <row r="81" spans="1:4" ht="15.5" x14ac:dyDescent="0.35">
      <c r="A81" s="278" t="s">
        <v>2608</v>
      </c>
      <c r="B81" s="279" t="s">
        <v>2609</v>
      </c>
      <c r="C81" s="279">
        <v>7</v>
      </c>
      <c r="D81" s="276"/>
    </row>
    <row r="82" spans="1:4" ht="15.5" x14ac:dyDescent="0.35">
      <c r="A82" s="278" t="s">
        <v>1425</v>
      </c>
      <c r="B82" s="279" t="s">
        <v>2610</v>
      </c>
      <c r="C82" s="279">
        <v>6</v>
      </c>
      <c r="D82" s="276"/>
    </row>
    <row r="83" spans="1:4" ht="15.5" x14ac:dyDescent="0.35">
      <c r="A83" s="278" t="s">
        <v>181</v>
      </c>
      <c r="B83" s="279" t="s">
        <v>2611</v>
      </c>
      <c r="C83" s="279">
        <v>5</v>
      </c>
      <c r="D83" s="276"/>
    </row>
    <row r="84" spans="1:4" ht="15.5" x14ac:dyDescent="0.35">
      <c r="A84" s="278" t="s">
        <v>1724</v>
      </c>
      <c r="B84" s="279" t="s">
        <v>2612</v>
      </c>
      <c r="C84" s="279">
        <v>3</v>
      </c>
      <c r="D84" s="276"/>
    </row>
    <row r="85" spans="1:4" ht="15.5" x14ac:dyDescent="0.35">
      <c r="A85" s="278" t="s">
        <v>2613</v>
      </c>
      <c r="B85" s="279" t="s">
        <v>2614</v>
      </c>
      <c r="C85" s="279">
        <v>5</v>
      </c>
      <c r="D85" s="276"/>
    </row>
    <row r="86" spans="1:4" ht="15.5" x14ac:dyDescent="0.35">
      <c r="A86" s="278" t="s">
        <v>2615</v>
      </c>
      <c r="B86" s="279" t="s">
        <v>2616</v>
      </c>
      <c r="C86" s="279">
        <v>4</v>
      </c>
      <c r="D86" s="276"/>
    </row>
    <row r="87" spans="1:4" ht="15.5" x14ac:dyDescent="0.35">
      <c r="A87" s="278" t="s">
        <v>214</v>
      </c>
      <c r="B87" s="279" t="s">
        <v>2617</v>
      </c>
      <c r="C87" s="279">
        <v>2</v>
      </c>
      <c r="D87" s="276"/>
    </row>
    <row r="88" spans="1:4" ht="15.5" x14ac:dyDescent="0.35">
      <c r="A88" s="278" t="s">
        <v>1473</v>
      </c>
      <c r="B88" s="279" t="s">
        <v>2618</v>
      </c>
      <c r="C88" s="279">
        <v>4</v>
      </c>
      <c r="D88" s="276"/>
    </row>
    <row r="89" spans="1:4" ht="15.5" x14ac:dyDescent="0.35">
      <c r="A89" s="278" t="s">
        <v>2619</v>
      </c>
      <c r="B89" s="279" t="s">
        <v>2620</v>
      </c>
      <c r="C89" s="279">
        <v>4</v>
      </c>
      <c r="D89" s="276"/>
    </row>
    <row r="90" spans="1:4" ht="15.5" x14ac:dyDescent="0.35">
      <c r="A90" s="278" t="s">
        <v>198</v>
      </c>
      <c r="B90" s="279" t="s">
        <v>2621</v>
      </c>
      <c r="C90" s="279">
        <v>4</v>
      </c>
      <c r="D90" s="276"/>
    </row>
    <row r="91" spans="1:4" ht="15.5" x14ac:dyDescent="0.35">
      <c r="A91" s="278" t="s">
        <v>2622</v>
      </c>
      <c r="B91" s="279" t="s">
        <v>2479</v>
      </c>
      <c r="C91" s="279">
        <v>2</v>
      </c>
      <c r="D91" s="276"/>
    </row>
    <row r="92" spans="1:4" ht="15.5" x14ac:dyDescent="0.35">
      <c r="A92" s="278" t="s">
        <v>896</v>
      </c>
      <c r="B92" s="279" t="s">
        <v>2623</v>
      </c>
      <c r="C92" s="279">
        <v>3</v>
      </c>
      <c r="D92" s="276"/>
    </row>
    <row r="93" spans="1:4" ht="15.5" x14ac:dyDescent="0.35">
      <c r="A93" s="278" t="s">
        <v>2624</v>
      </c>
      <c r="B93" s="279" t="s">
        <v>2625</v>
      </c>
      <c r="C93" s="279">
        <v>6</v>
      </c>
      <c r="D93" s="276"/>
    </row>
    <row r="94" spans="1:4" ht="15.5" x14ac:dyDescent="0.35">
      <c r="A94" s="278" t="s">
        <v>1449</v>
      </c>
      <c r="B94" s="279" t="s">
        <v>2626</v>
      </c>
      <c r="C94" s="279">
        <v>3</v>
      </c>
      <c r="D94" s="276"/>
    </row>
    <row r="95" spans="1:4" ht="15.5" x14ac:dyDescent="0.35">
      <c r="A95" s="278" t="s">
        <v>2627</v>
      </c>
      <c r="B95" s="279" t="s">
        <v>2628</v>
      </c>
      <c r="C95" s="279">
        <v>6</v>
      </c>
      <c r="D95" s="276"/>
    </row>
    <row r="96" spans="1:4" ht="15.5" x14ac:dyDescent="0.35">
      <c r="A96" s="278" t="s">
        <v>2629</v>
      </c>
      <c r="B96" s="279" t="s">
        <v>2630</v>
      </c>
      <c r="C96" s="279">
        <v>5</v>
      </c>
      <c r="D96" s="276"/>
    </row>
    <row r="97" spans="1:4" ht="15.5" x14ac:dyDescent="0.35">
      <c r="A97" s="278" t="s">
        <v>2631</v>
      </c>
      <c r="B97" s="279" t="s">
        <v>2632</v>
      </c>
      <c r="C97" s="279">
        <v>5</v>
      </c>
      <c r="D97" s="276"/>
    </row>
    <row r="98" spans="1:4" ht="15.5" x14ac:dyDescent="0.35">
      <c r="A98" s="278" t="s">
        <v>1461</v>
      </c>
      <c r="B98" s="279" t="s">
        <v>2633</v>
      </c>
      <c r="C98" s="279">
        <v>5</v>
      </c>
      <c r="D98" s="276"/>
    </row>
    <row r="99" spans="1:4" ht="15.5" x14ac:dyDescent="0.35">
      <c r="A99" s="278" t="s">
        <v>2634</v>
      </c>
      <c r="B99" s="279" t="s">
        <v>2635</v>
      </c>
      <c r="C99" s="279">
        <v>3</v>
      </c>
      <c r="D99" s="276"/>
    </row>
    <row r="100" spans="1:4" ht="15.5" x14ac:dyDescent="0.35">
      <c r="A100" s="278" t="s">
        <v>2636</v>
      </c>
      <c r="B100" s="279" t="s">
        <v>2637</v>
      </c>
      <c r="C100" s="279">
        <v>5</v>
      </c>
      <c r="D100" s="276"/>
    </row>
    <row r="101" spans="1:4" ht="15.5" x14ac:dyDescent="0.35">
      <c r="A101" s="278" t="s">
        <v>2638</v>
      </c>
      <c r="B101" s="279" t="s">
        <v>2639</v>
      </c>
      <c r="C101" s="279">
        <v>2</v>
      </c>
      <c r="D101" s="276"/>
    </row>
    <row r="102" spans="1:4" ht="15.5" x14ac:dyDescent="0.35">
      <c r="A102" s="278" t="s">
        <v>2640</v>
      </c>
      <c r="B102" s="279" t="s">
        <v>2641</v>
      </c>
      <c r="C102" s="279">
        <v>5</v>
      </c>
      <c r="D102" s="276"/>
    </row>
    <row r="103" spans="1:4" ht="15.5" x14ac:dyDescent="0.35">
      <c r="A103" s="278" t="s">
        <v>2642</v>
      </c>
      <c r="B103" s="279" t="s">
        <v>2643</v>
      </c>
      <c r="C103" s="279">
        <v>4</v>
      </c>
      <c r="D103" s="276"/>
    </row>
    <row r="104" spans="1:4" ht="15.5" x14ac:dyDescent="0.35">
      <c r="A104" s="278" t="s">
        <v>2644</v>
      </c>
      <c r="B104" s="279" t="s">
        <v>2645</v>
      </c>
      <c r="C104" s="279">
        <v>2</v>
      </c>
      <c r="D104" s="276"/>
    </row>
    <row r="105" spans="1:4" ht="15.5" x14ac:dyDescent="0.35">
      <c r="A105" s="278" t="s">
        <v>2646</v>
      </c>
      <c r="B105" s="279" t="s">
        <v>2647</v>
      </c>
      <c r="C105" s="279">
        <v>2</v>
      </c>
      <c r="D105" s="276"/>
    </row>
    <row r="106" spans="1:4" ht="15.5" x14ac:dyDescent="0.35">
      <c r="A106" s="278" t="s">
        <v>2648</v>
      </c>
      <c r="B106" s="279" t="s">
        <v>2649</v>
      </c>
      <c r="C106" s="279">
        <v>4</v>
      </c>
      <c r="D106" s="276"/>
    </row>
    <row r="107" spans="1:4" ht="31" x14ac:dyDescent="0.35">
      <c r="A107" s="278" t="s">
        <v>2650</v>
      </c>
      <c r="B107" s="279" t="s">
        <v>2651</v>
      </c>
      <c r="C107" s="279">
        <v>5</v>
      </c>
      <c r="D107" s="276"/>
    </row>
    <row r="108" spans="1:4" ht="15.5" x14ac:dyDescent="0.35">
      <c r="A108" s="278" t="s">
        <v>2652</v>
      </c>
      <c r="B108" s="279" t="s">
        <v>2653</v>
      </c>
      <c r="C108" s="279">
        <v>4</v>
      </c>
      <c r="D108" s="276"/>
    </row>
    <row r="109" spans="1:4" ht="15.5" x14ac:dyDescent="0.35">
      <c r="A109" s="278" t="s">
        <v>2654</v>
      </c>
      <c r="B109" s="279" t="s">
        <v>2655</v>
      </c>
      <c r="C109" s="279">
        <v>4</v>
      </c>
      <c r="D109" s="276"/>
    </row>
    <row r="110" spans="1:4" ht="15.5" x14ac:dyDescent="0.35">
      <c r="A110" s="278" t="s">
        <v>2656</v>
      </c>
      <c r="B110" s="279" t="s">
        <v>2479</v>
      </c>
      <c r="C110" s="279">
        <v>2</v>
      </c>
      <c r="D110" s="276"/>
    </row>
    <row r="111" spans="1:4" ht="15.5" x14ac:dyDescent="0.35">
      <c r="A111" s="278" t="s">
        <v>2657</v>
      </c>
      <c r="B111" s="279" t="s">
        <v>2658</v>
      </c>
      <c r="C111" s="279">
        <v>4</v>
      </c>
      <c r="D111" s="276"/>
    </row>
    <row r="112" spans="1:4" ht="15.5" x14ac:dyDescent="0.35">
      <c r="A112" s="278" t="s">
        <v>2659</v>
      </c>
      <c r="B112" s="279" t="s">
        <v>2660</v>
      </c>
      <c r="C112" s="279">
        <v>5</v>
      </c>
      <c r="D112" s="276"/>
    </row>
    <row r="113" spans="1:4" ht="15.5" x14ac:dyDescent="0.35">
      <c r="A113" s="278" t="s">
        <v>2661</v>
      </c>
      <c r="B113" s="279" t="s">
        <v>2662</v>
      </c>
      <c r="C113" s="279">
        <v>2</v>
      </c>
      <c r="D113" s="276"/>
    </row>
    <row r="114" spans="1:4" ht="15.5" x14ac:dyDescent="0.35">
      <c r="A114" s="278" t="s">
        <v>2663</v>
      </c>
      <c r="B114" s="279" t="s">
        <v>2664</v>
      </c>
      <c r="C114" s="279">
        <v>5</v>
      </c>
      <c r="D114" s="276"/>
    </row>
    <row r="115" spans="1:4" ht="15.5" x14ac:dyDescent="0.35">
      <c r="A115" s="278" t="s">
        <v>2665</v>
      </c>
      <c r="B115" s="279" t="s">
        <v>2666</v>
      </c>
      <c r="C115" s="279">
        <v>6</v>
      </c>
      <c r="D115" s="276"/>
    </row>
    <row r="116" spans="1:4" ht="15.5" x14ac:dyDescent="0.35">
      <c r="A116" s="278" t="s">
        <v>2667</v>
      </c>
      <c r="B116" s="279" t="s">
        <v>2668</v>
      </c>
      <c r="C116" s="279">
        <v>4</v>
      </c>
      <c r="D116" s="276"/>
    </row>
    <row r="117" spans="1:4" ht="15.5" x14ac:dyDescent="0.35">
      <c r="A117" s="278" t="s">
        <v>2669</v>
      </c>
      <c r="B117" s="279" t="s">
        <v>2670</v>
      </c>
      <c r="C117" s="279">
        <v>5</v>
      </c>
      <c r="D117" s="276"/>
    </row>
    <row r="118" spans="1:4" ht="15.5" x14ac:dyDescent="0.35">
      <c r="A118" s="278" t="s">
        <v>2671</v>
      </c>
      <c r="B118" s="279" t="s">
        <v>2672</v>
      </c>
      <c r="C118" s="279">
        <v>4</v>
      </c>
      <c r="D118" s="276"/>
    </row>
    <row r="119" spans="1:4" ht="15.5" x14ac:dyDescent="0.35">
      <c r="A119" s="278" t="s">
        <v>2673</v>
      </c>
      <c r="B119" s="279" t="s">
        <v>2674</v>
      </c>
      <c r="C119" s="279">
        <v>2</v>
      </c>
      <c r="D119" s="276"/>
    </row>
    <row r="120" spans="1:4" ht="15.5" x14ac:dyDescent="0.35">
      <c r="A120" s="278" t="s">
        <v>2675</v>
      </c>
      <c r="B120" s="279" t="s">
        <v>2676</v>
      </c>
      <c r="C120" s="279">
        <v>2</v>
      </c>
      <c r="D120" s="276"/>
    </row>
    <row r="121" spans="1:4" ht="15.5" x14ac:dyDescent="0.35">
      <c r="A121" s="278" t="s">
        <v>2677</v>
      </c>
      <c r="B121" s="279" t="s">
        <v>2678</v>
      </c>
      <c r="C121" s="279">
        <v>3</v>
      </c>
      <c r="D121" s="276"/>
    </row>
    <row r="122" spans="1:4" ht="15.5" x14ac:dyDescent="0.35">
      <c r="A122" s="278" t="s">
        <v>2679</v>
      </c>
      <c r="B122" s="279" t="s">
        <v>2680</v>
      </c>
      <c r="C122" s="279">
        <v>3</v>
      </c>
      <c r="D122" s="276"/>
    </row>
    <row r="123" spans="1:4" ht="15.5" x14ac:dyDescent="0.35">
      <c r="A123" s="278" t="s">
        <v>2681</v>
      </c>
      <c r="B123" s="279" t="s">
        <v>2682</v>
      </c>
      <c r="C123" s="279">
        <v>5</v>
      </c>
      <c r="D123" s="276"/>
    </row>
    <row r="124" spans="1:4" ht="15.5" x14ac:dyDescent="0.35">
      <c r="A124" s="278" t="s">
        <v>2683</v>
      </c>
      <c r="B124" s="279" t="s">
        <v>2684</v>
      </c>
      <c r="C124" s="279">
        <v>4</v>
      </c>
      <c r="D124" s="276"/>
    </row>
    <row r="125" spans="1:4" ht="15.5" x14ac:dyDescent="0.35">
      <c r="A125" s="278" t="s">
        <v>2685</v>
      </c>
      <c r="B125" s="279" t="s">
        <v>2686</v>
      </c>
      <c r="C125" s="279">
        <v>6</v>
      </c>
      <c r="D125" s="276"/>
    </row>
    <row r="126" spans="1:4" ht="15.5" x14ac:dyDescent="0.35">
      <c r="A126" s="278" t="s">
        <v>2687</v>
      </c>
      <c r="B126" s="279" t="s">
        <v>2688</v>
      </c>
      <c r="C126" s="279">
        <v>6</v>
      </c>
      <c r="D126" s="276"/>
    </row>
    <row r="127" spans="1:4" ht="15.5" x14ac:dyDescent="0.35">
      <c r="A127" s="278" t="s">
        <v>2689</v>
      </c>
      <c r="B127" s="279" t="s">
        <v>2690</v>
      </c>
      <c r="C127" s="279">
        <v>6</v>
      </c>
      <c r="D127" s="276"/>
    </row>
    <row r="128" spans="1:4" ht="31" x14ac:dyDescent="0.35">
      <c r="A128" s="278" t="s">
        <v>2691</v>
      </c>
      <c r="B128" s="279" t="s">
        <v>2692</v>
      </c>
      <c r="C128" s="279">
        <v>5</v>
      </c>
      <c r="D128" s="276"/>
    </row>
    <row r="129" spans="1:4" ht="15.5" x14ac:dyDescent="0.35">
      <c r="A129" s="278" t="s">
        <v>2693</v>
      </c>
      <c r="B129" s="279" t="s">
        <v>2694</v>
      </c>
      <c r="C129" s="279">
        <v>5</v>
      </c>
      <c r="D129" s="276"/>
    </row>
    <row r="130" spans="1:4" ht="15.5" x14ac:dyDescent="0.35">
      <c r="A130" s="278" t="s">
        <v>2695</v>
      </c>
      <c r="B130" s="279" t="s">
        <v>2696</v>
      </c>
      <c r="C130" s="279">
        <v>3</v>
      </c>
      <c r="D130" s="276"/>
    </row>
    <row r="131" spans="1:4" ht="15.5" x14ac:dyDescent="0.35">
      <c r="A131" s="278" t="s">
        <v>701</v>
      </c>
      <c r="B131" s="279" t="s">
        <v>2697</v>
      </c>
      <c r="C131" s="279">
        <v>5</v>
      </c>
      <c r="D131" s="276"/>
    </row>
    <row r="132" spans="1:4" ht="15.5" x14ac:dyDescent="0.35">
      <c r="A132" s="278" t="s">
        <v>2698</v>
      </c>
      <c r="B132" s="279" t="s">
        <v>2479</v>
      </c>
      <c r="C132" s="279">
        <v>2</v>
      </c>
      <c r="D132" s="276"/>
    </row>
    <row r="133" spans="1:4" ht="15.5" x14ac:dyDescent="0.35">
      <c r="A133" s="278" t="s">
        <v>2699</v>
      </c>
      <c r="B133" s="279" t="s">
        <v>2700</v>
      </c>
      <c r="C133" s="279">
        <v>4</v>
      </c>
      <c r="D133" s="276"/>
    </row>
    <row r="134" spans="1:4" ht="15.5" x14ac:dyDescent="0.35">
      <c r="A134" s="278" t="s">
        <v>2701</v>
      </c>
      <c r="B134" s="279" t="s">
        <v>2702</v>
      </c>
      <c r="C134" s="279">
        <v>1</v>
      </c>
      <c r="D134" s="276"/>
    </row>
    <row r="135" spans="1:4" ht="15.5" x14ac:dyDescent="0.35">
      <c r="A135" s="278" t="s">
        <v>2703</v>
      </c>
      <c r="B135" s="279" t="s">
        <v>2704</v>
      </c>
      <c r="C135" s="279">
        <v>6</v>
      </c>
      <c r="D135" s="276"/>
    </row>
    <row r="136" spans="1:4" ht="15.5" x14ac:dyDescent="0.35">
      <c r="A136" s="278" t="s">
        <v>2705</v>
      </c>
      <c r="B136" s="279" t="s">
        <v>2706</v>
      </c>
      <c r="C136" s="279">
        <v>5</v>
      </c>
      <c r="D136" s="276"/>
    </row>
    <row r="137" spans="1:4" ht="15.5" x14ac:dyDescent="0.35">
      <c r="A137" s="278" t="s">
        <v>2707</v>
      </c>
      <c r="B137" s="279" t="s">
        <v>2708</v>
      </c>
      <c r="C137" s="279">
        <v>3</v>
      </c>
      <c r="D137" s="276"/>
    </row>
    <row r="138" spans="1:4" ht="15.5" x14ac:dyDescent="0.35">
      <c r="A138" s="278" t="s">
        <v>2709</v>
      </c>
      <c r="B138" s="279" t="s">
        <v>2710</v>
      </c>
      <c r="C138" s="279">
        <v>3</v>
      </c>
      <c r="D138" s="276"/>
    </row>
    <row r="139" spans="1:4" ht="15.5" x14ac:dyDescent="0.35">
      <c r="A139" s="278" t="s">
        <v>2711</v>
      </c>
      <c r="B139" s="279" t="s">
        <v>2712</v>
      </c>
      <c r="C139" s="279">
        <v>4</v>
      </c>
      <c r="D139" s="276"/>
    </row>
    <row r="140" spans="1:4" ht="15.5" x14ac:dyDescent="0.35">
      <c r="A140" s="278" t="s">
        <v>2713</v>
      </c>
      <c r="B140" s="279" t="s">
        <v>2714</v>
      </c>
      <c r="C140" s="279">
        <v>4</v>
      </c>
      <c r="D140" s="276"/>
    </row>
    <row r="141" spans="1:4" ht="15.5" x14ac:dyDescent="0.35">
      <c r="A141" s="278" t="s">
        <v>2715</v>
      </c>
      <c r="B141" s="279" t="s">
        <v>2716</v>
      </c>
      <c r="C141" s="279">
        <v>6</v>
      </c>
      <c r="D141" s="276"/>
    </row>
    <row r="142" spans="1:4" ht="15.5" x14ac:dyDescent="0.35">
      <c r="A142" s="278" t="s">
        <v>2717</v>
      </c>
      <c r="B142" s="279" t="s">
        <v>2718</v>
      </c>
      <c r="C142" s="279">
        <v>3</v>
      </c>
      <c r="D142" s="276"/>
    </row>
    <row r="143" spans="1:4" ht="15.5" x14ac:dyDescent="0.35">
      <c r="A143" s="278" t="s">
        <v>2719</v>
      </c>
      <c r="B143" s="279" t="s">
        <v>2720</v>
      </c>
      <c r="C143" s="279">
        <v>5</v>
      </c>
      <c r="D143" s="276"/>
    </row>
    <row r="144" spans="1:4" ht="15.5" x14ac:dyDescent="0.35">
      <c r="A144" s="278" t="s">
        <v>2721</v>
      </c>
      <c r="B144" s="279" t="s">
        <v>2722</v>
      </c>
      <c r="C144" s="279">
        <v>6</v>
      </c>
      <c r="D144" s="276"/>
    </row>
    <row r="145" spans="1:4" ht="15.5" x14ac:dyDescent="0.35">
      <c r="A145" s="278" t="s">
        <v>2723</v>
      </c>
      <c r="B145" s="279" t="s">
        <v>2724</v>
      </c>
      <c r="C145" s="279">
        <v>4</v>
      </c>
      <c r="D145" s="276"/>
    </row>
    <row r="146" spans="1:4" ht="15.5" x14ac:dyDescent="0.35">
      <c r="A146" s="278" t="s">
        <v>2725</v>
      </c>
      <c r="B146" s="279" t="s">
        <v>2726</v>
      </c>
      <c r="C146" s="279">
        <v>5</v>
      </c>
      <c r="D146" s="276"/>
    </row>
    <row r="147" spans="1:4" ht="15.5" x14ac:dyDescent="0.35">
      <c r="A147" s="278" t="s">
        <v>2727</v>
      </c>
      <c r="B147" s="279" t="s">
        <v>2728</v>
      </c>
      <c r="C147" s="279">
        <v>4</v>
      </c>
      <c r="D147" s="276"/>
    </row>
    <row r="148" spans="1:4" ht="15.5" x14ac:dyDescent="0.35">
      <c r="A148" s="278" t="s">
        <v>2729</v>
      </c>
      <c r="B148" s="279" t="s">
        <v>2730</v>
      </c>
      <c r="C148" s="279">
        <v>4</v>
      </c>
      <c r="D148" s="276"/>
    </row>
    <row r="149" spans="1:4" ht="15.5" x14ac:dyDescent="0.35">
      <c r="A149" s="278" t="s">
        <v>2731</v>
      </c>
      <c r="B149" s="279" t="s">
        <v>2732</v>
      </c>
      <c r="C149" s="279">
        <v>4</v>
      </c>
      <c r="D149" s="276"/>
    </row>
    <row r="150" spans="1:4" ht="15.5" x14ac:dyDescent="0.35">
      <c r="A150" s="278" t="s">
        <v>2733</v>
      </c>
      <c r="B150" s="279" t="s">
        <v>2734</v>
      </c>
      <c r="C150" s="279">
        <v>5</v>
      </c>
      <c r="D150" s="276"/>
    </row>
    <row r="151" spans="1:4" ht="15.5" x14ac:dyDescent="0.35">
      <c r="A151" s="278" t="s">
        <v>2735</v>
      </c>
      <c r="B151" s="279" t="s">
        <v>2736</v>
      </c>
      <c r="C151" s="279">
        <v>6</v>
      </c>
      <c r="D151" s="276"/>
    </row>
    <row r="152" spans="1:4" ht="31" x14ac:dyDescent="0.35">
      <c r="A152" s="278" t="s">
        <v>2737</v>
      </c>
      <c r="B152" s="279" t="s">
        <v>2738</v>
      </c>
      <c r="C152" s="279">
        <v>5</v>
      </c>
      <c r="D152" s="276"/>
    </row>
    <row r="153" spans="1:4" ht="15.5" x14ac:dyDescent="0.35">
      <c r="A153" s="278" t="s">
        <v>2739</v>
      </c>
      <c r="B153" s="279" t="s">
        <v>2740</v>
      </c>
      <c r="C153" s="279">
        <v>7</v>
      </c>
      <c r="D153" s="276"/>
    </row>
    <row r="154" spans="1:4" ht="15.5" x14ac:dyDescent="0.35">
      <c r="A154" s="278" t="s">
        <v>2741</v>
      </c>
      <c r="B154" s="279" t="s">
        <v>2742</v>
      </c>
      <c r="C154" s="279">
        <v>6</v>
      </c>
      <c r="D154" s="276"/>
    </row>
    <row r="155" spans="1:4" ht="15.5" x14ac:dyDescent="0.35">
      <c r="A155" s="278" t="s">
        <v>2743</v>
      </c>
      <c r="B155" s="279" t="s">
        <v>2744</v>
      </c>
      <c r="C155" s="279">
        <v>1</v>
      </c>
      <c r="D155" s="276"/>
    </row>
    <row r="156" spans="1:4" ht="15.5" x14ac:dyDescent="0.35">
      <c r="A156" s="278" t="s">
        <v>2745</v>
      </c>
      <c r="B156" s="279" t="s">
        <v>2746</v>
      </c>
      <c r="C156" s="279">
        <v>6</v>
      </c>
      <c r="D156" s="276"/>
    </row>
    <row r="157" spans="1:4" ht="31" x14ac:dyDescent="0.35">
      <c r="A157" s="278" t="s">
        <v>2747</v>
      </c>
      <c r="B157" s="279" t="s">
        <v>2748</v>
      </c>
      <c r="C157" s="279">
        <v>6</v>
      </c>
      <c r="D157" s="276"/>
    </row>
    <row r="158" spans="1:4" ht="31" x14ac:dyDescent="0.35">
      <c r="A158" s="278" t="s">
        <v>2749</v>
      </c>
      <c r="B158" s="279" t="s">
        <v>2750</v>
      </c>
      <c r="C158" s="279">
        <v>6</v>
      </c>
      <c r="D158" s="276"/>
    </row>
    <row r="159" spans="1:4" ht="15.5" x14ac:dyDescent="0.35">
      <c r="A159" s="278" t="s">
        <v>2751</v>
      </c>
      <c r="B159" s="279" t="s">
        <v>2752</v>
      </c>
      <c r="C159" s="279">
        <v>4</v>
      </c>
      <c r="D159" s="276"/>
    </row>
    <row r="160" spans="1:4" ht="15.5" x14ac:dyDescent="0.35">
      <c r="A160" s="278" t="s">
        <v>2753</v>
      </c>
      <c r="B160" s="279" t="s">
        <v>2754</v>
      </c>
      <c r="C160" s="279">
        <v>6</v>
      </c>
      <c r="D160" s="276"/>
    </row>
    <row r="161" spans="1:4" ht="15.5" x14ac:dyDescent="0.35">
      <c r="A161" s="278" t="s">
        <v>2755</v>
      </c>
      <c r="B161" s="279" t="s">
        <v>2756</v>
      </c>
      <c r="C161" s="279">
        <v>3</v>
      </c>
      <c r="D161" s="276"/>
    </row>
    <row r="162" spans="1:4" ht="15.5" x14ac:dyDescent="0.35">
      <c r="A162" s="278" t="s">
        <v>2757</v>
      </c>
      <c r="B162" s="279" t="s">
        <v>2758</v>
      </c>
      <c r="C162" s="279">
        <v>4</v>
      </c>
      <c r="D162" s="276"/>
    </row>
    <row r="163" spans="1:4" ht="15.5" x14ac:dyDescent="0.35">
      <c r="A163" s="278" t="s">
        <v>2759</v>
      </c>
      <c r="B163" s="279" t="s">
        <v>2760</v>
      </c>
      <c r="C163" s="279">
        <v>5</v>
      </c>
      <c r="D163" s="276"/>
    </row>
    <row r="164" spans="1:4" ht="31" x14ac:dyDescent="0.35">
      <c r="A164" s="278" t="s">
        <v>2761</v>
      </c>
      <c r="B164" s="279" t="s">
        <v>2762</v>
      </c>
      <c r="C164" s="279">
        <v>3</v>
      </c>
      <c r="D164" s="276"/>
    </row>
    <row r="165" spans="1:4" ht="15.5" x14ac:dyDescent="0.35">
      <c r="A165" s="278" t="s">
        <v>2763</v>
      </c>
      <c r="B165" s="279" t="s">
        <v>2764</v>
      </c>
      <c r="C165" s="279">
        <v>5</v>
      </c>
      <c r="D165" s="276"/>
    </row>
    <row r="166" spans="1:4" ht="15.5" x14ac:dyDescent="0.35">
      <c r="A166" s="278" t="s">
        <v>2765</v>
      </c>
      <c r="B166" s="279" t="s">
        <v>2766</v>
      </c>
      <c r="C166" s="279">
        <v>5</v>
      </c>
      <c r="D166" s="276"/>
    </row>
    <row r="167" spans="1:4" ht="15.5" x14ac:dyDescent="0.35">
      <c r="A167" s="278" t="s">
        <v>2767</v>
      </c>
      <c r="B167" s="279" t="s">
        <v>2768</v>
      </c>
      <c r="C167" s="279">
        <v>5</v>
      </c>
      <c r="D167" s="276"/>
    </row>
    <row r="168" spans="1:4" ht="15.5" x14ac:dyDescent="0.35">
      <c r="A168" s="278" t="s">
        <v>2769</v>
      </c>
      <c r="B168" s="279" t="s">
        <v>2770</v>
      </c>
      <c r="C168" s="279">
        <v>5</v>
      </c>
      <c r="D168" s="276"/>
    </row>
    <row r="169" spans="1:4" ht="15.5" x14ac:dyDescent="0.35">
      <c r="A169" s="278" t="s">
        <v>2771</v>
      </c>
      <c r="B169" s="279" t="s">
        <v>2772</v>
      </c>
      <c r="C169" s="279">
        <v>5</v>
      </c>
      <c r="D169" s="276"/>
    </row>
    <row r="170" spans="1:4" ht="15.5" x14ac:dyDescent="0.35">
      <c r="A170" s="278" t="s">
        <v>252</v>
      </c>
      <c r="B170" s="279" t="s">
        <v>2773</v>
      </c>
      <c r="C170" s="279">
        <v>5</v>
      </c>
      <c r="D170" s="276"/>
    </row>
    <row r="171" spans="1:4" ht="15.5" x14ac:dyDescent="0.35">
      <c r="A171" s="278" t="s">
        <v>2774</v>
      </c>
      <c r="B171" s="279" t="s">
        <v>2775</v>
      </c>
      <c r="C171" s="279">
        <v>6</v>
      </c>
      <c r="D171" s="276"/>
    </row>
    <row r="172" spans="1:4" ht="15.5" x14ac:dyDescent="0.35">
      <c r="A172" s="278" t="s">
        <v>2776</v>
      </c>
      <c r="B172" s="279" t="s">
        <v>2777</v>
      </c>
      <c r="C172" s="279">
        <v>4</v>
      </c>
      <c r="D172" s="276"/>
    </row>
    <row r="173" spans="1:4" ht="15.5" x14ac:dyDescent="0.35">
      <c r="A173" s="278" t="s">
        <v>2778</v>
      </c>
      <c r="B173" s="279" t="s">
        <v>2779</v>
      </c>
      <c r="C173" s="279">
        <v>3</v>
      </c>
      <c r="D173" s="276"/>
    </row>
    <row r="174" spans="1:4" ht="15.5" x14ac:dyDescent="0.35">
      <c r="A174" s="278" t="s">
        <v>2780</v>
      </c>
      <c r="B174" s="279" t="s">
        <v>2781</v>
      </c>
      <c r="C174" s="279">
        <v>4</v>
      </c>
      <c r="D174" s="276"/>
    </row>
    <row r="175" spans="1:4" ht="15.5" x14ac:dyDescent="0.35">
      <c r="A175" s="278" t="s">
        <v>2782</v>
      </c>
      <c r="B175" s="279" t="s">
        <v>2783</v>
      </c>
      <c r="C175" s="279">
        <v>6</v>
      </c>
      <c r="D175" s="276"/>
    </row>
    <row r="176" spans="1:4" ht="31" x14ac:dyDescent="0.35">
      <c r="A176" s="278" t="s">
        <v>2784</v>
      </c>
      <c r="B176" s="279" t="s">
        <v>2785</v>
      </c>
      <c r="C176" s="279">
        <v>5</v>
      </c>
      <c r="D176" s="276"/>
    </row>
    <row r="177" spans="1:4" ht="15.5" x14ac:dyDescent="0.35">
      <c r="A177" s="278" t="s">
        <v>2786</v>
      </c>
      <c r="B177" s="279" t="s">
        <v>2787</v>
      </c>
      <c r="C177" s="279">
        <v>3</v>
      </c>
      <c r="D177" s="276"/>
    </row>
    <row r="178" spans="1:4" ht="15.5" x14ac:dyDescent="0.35">
      <c r="A178" s="278" t="s">
        <v>2788</v>
      </c>
      <c r="B178" s="279" t="s">
        <v>2789</v>
      </c>
      <c r="C178" s="279">
        <v>5</v>
      </c>
      <c r="D178" s="276"/>
    </row>
    <row r="179" spans="1:4" ht="15.5" x14ac:dyDescent="0.35">
      <c r="A179" s="278" t="s">
        <v>206</v>
      </c>
      <c r="B179" s="279" t="s">
        <v>2790</v>
      </c>
      <c r="C179" s="279">
        <v>5</v>
      </c>
      <c r="D179" s="276"/>
    </row>
    <row r="180" spans="1:4" ht="15.5" x14ac:dyDescent="0.35">
      <c r="A180" s="278" t="s">
        <v>2791</v>
      </c>
      <c r="B180" s="279" t="s">
        <v>2792</v>
      </c>
      <c r="C180" s="279">
        <v>4</v>
      </c>
      <c r="D180" s="276"/>
    </row>
    <row r="181" spans="1:4" ht="15.5" x14ac:dyDescent="0.35">
      <c r="A181" s="278" t="s">
        <v>2793</v>
      </c>
      <c r="B181" s="279" t="s">
        <v>2479</v>
      </c>
      <c r="C181" s="279">
        <v>2</v>
      </c>
      <c r="D181" s="276"/>
    </row>
    <row r="182" spans="1:4" ht="15.5" x14ac:dyDescent="0.35">
      <c r="A182" s="278" t="s">
        <v>2794</v>
      </c>
      <c r="B182" s="279" t="s">
        <v>2795</v>
      </c>
      <c r="C182" s="279">
        <v>3</v>
      </c>
      <c r="D182" s="276"/>
    </row>
    <row r="183" spans="1:4" ht="15.5" x14ac:dyDescent="0.35">
      <c r="A183" s="278" t="s">
        <v>2796</v>
      </c>
      <c r="B183" s="279" t="s">
        <v>2797</v>
      </c>
      <c r="C183" s="279">
        <v>3</v>
      </c>
      <c r="D183" s="276"/>
    </row>
    <row r="184" spans="1:4" ht="15.5" x14ac:dyDescent="0.35">
      <c r="A184" s="278" t="s">
        <v>2798</v>
      </c>
      <c r="B184" s="279" t="s">
        <v>2799</v>
      </c>
      <c r="C184" s="279">
        <v>5</v>
      </c>
      <c r="D184" s="276"/>
    </row>
    <row r="185" spans="1:4" ht="15.5" x14ac:dyDescent="0.35">
      <c r="A185" s="278" t="s">
        <v>2800</v>
      </c>
      <c r="B185" s="279" t="s">
        <v>2801</v>
      </c>
      <c r="C185" s="279">
        <v>5</v>
      </c>
      <c r="D185" s="276"/>
    </row>
    <row r="186" spans="1:4" ht="15.5" x14ac:dyDescent="0.35">
      <c r="A186" s="278" t="s">
        <v>2802</v>
      </c>
      <c r="B186" s="279" t="s">
        <v>2803</v>
      </c>
      <c r="C186" s="279">
        <v>2</v>
      </c>
      <c r="D186" s="276"/>
    </row>
    <row r="187" spans="1:4" ht="15.5" x14ac:dyDescent="0.35">
      <c r="A187" s="278" t="s">
        <v>2804</v>
      </c>
      <c r="B187" s="279" t="s">
        <v>2805</v>
      </c>
      <c r="C187" s="279">
        <v>3</v>
      </c>
      <c r="D187" s="276"/>
    </row>
    <row r="188" spans="1:4" ht="15.5" x14ac:dyDescent="0.35">
      <c r="A188" s="278" t="s">
        <v>2806</v>
      </c>
      <c r="B188" s="279" t="s">
        <v>2807</v>
      </c>
      <c r="C188" s="279">
        <v>4</v>
      </c>
      <c r="D188" s="276"/>
    </row>
    <row r="189" spans="1:4" ht="15.5" x14ac:dyDescent="0.35">
      <c r="A189" s="278" t="s">
        <v>2808</v>
      </c>
      <c r="B189" s="279" t="s">
        <v>2809</v>
      </c>
      <c r="C189" s="279">
        <v>2</v>
      </c>
      <c r="D189" s="276"/>
    </row>
    <row r="190" spans="1:4" ht="15.5" x14ac:dyDescent="0.35">
      <c r="A190" s="278" t="s">
        <v>2810</v>
      </c>
      <c r="B190" s="279" t="s">
        <v>2811</v>
      </c>
      <c r="C190" s="279">
        <v>2</v>
      </c>
      <c r="D190" s="276"/>
    </row>
    <row r="191" spans="1:4" ht="15.5" x14ac:dyDescent="0.35">
      <c r="A191" s="278" t="s">
        <v>2812</v>
      </c>
      <c r="B191" s="279" t="s">
        <v>2813</v>
      </c>
      <c r="C191" s="279">
        <v>5</v>
      </c>
      <c r="D191" s="276"/>
    </row>
    <row r="192" spans="1:4" ht="15.5" x14ac:dyDescent="0.35">
      <c r="A192" s="278" t="s">
        <v>2814</v>
      </c>
      <c r="B192" s="279" t="s">
        <v>2479</v>
      </c>
      <c r="C192" s="279">
        <v>2</v>
      </c>
      <c r="D192" s="276"/>
    </row>
    <row r="193" spans="1:4" ht="15.5" x14ac:dyDescent="0.35">
      <c r="A193" s="278" t="s">
        <v>2815</v>
      </c>
      <c r="B193" s="279" t="s">
        <v>2816</v>
      </c>
      <c r="C193" s="279">
        <v>3</v>
      </c>
      <c r="D193" s="276"/>
    </row>
    <row r="194" spans="1:4" ht="31" x14ac:dyDescent="0.35">
      <c r="A194" s="278" t="s">
        <v>2817</v>
      </c>
      <c r="B194" s="279" t="s">
        <v>2818</v>
      </c>
      <c r="C194" s="279">
        <v>3</v>
      </c>
      <c r="D194" s="276"/>
    </row>
    <row r="195" spans="1:4" ht="31" x14ac:dyDescent="0.35">
      <c r="A195" s="278" t="s">
        <v>2819</v>
      </c>
      <c r="B195" s="279" t="s">
        <v>2820</v>
      </c>
      <c r="C195" s="279">
        <v>3</v>
      </c>
      <c r="D195" s="276"/>
    </row>
    <row r="196" spans="1:4" ht="15.5" x14ac:dyDescent="0.35">
      <c r="A196" s="278" t="s">
        <v>2821</v>
      </c>
      <c r="B196" s="279" t="s">
        <v>2822</v>
      </c>
      <c r="C196" s="279">
        <v>5</v>
      </c>
      <c r="D196" s="276"/>
    </row>
    <row r="197" spans="1:4" ht="15.5" x14ac:dyDescent="0.35">
      <c r="A197" s="278" t="s">
        <v>2823</v>
      </c>
      <c r="B197" s="279" t="s">
        <v>2824</v>
      </c>
      <c r="C197" s="279">
        <v>4</v>
      </c>
      <c r="D197" s="276"/>
    </row>
    <row r="198" spans="1:4" ht="15.5" x14ac:dyDescent="0.35">
      <c r="A198" s="278" t="s">
        <v>2825</v>
      </c>
      <c r="B198" s="279" t="s">
        <v>2479</v>
      </c>
      <c r="C198" s="279">
        <v>2</v>
      </c>
      <c r="D198" s="276"/>
    </row>
    <row r="199" spans="1:4" ht="15.5" x14ac:dyDescent="0.35">
      <c r="A199" s="278" t="s">
        <v>2826</v>
      </c>
      <c r="B199" s="279" t="s">
        <v>2827</v>
      </c>
      <c r="C199" s="279">
        <v>1</v>
      </c>
      <c r="D199" s="276"/>
    </row>
    <row r="200" spans="1:4" ht="15.5" x14ac:dyDescent="0.35">
      <c r="A200" s="278" t="s">
        <v>2828</v>
      </c>
      <c r="B200" s="279" t="s">
        <v>2829</v>
      </c>
      <c r="C200" s="279">
        <v>4</v>
      </c>
      <c r="D200" s="276"/>
    </row>
    <row r="201" spans="1:4" ht="15.5" x14ac:dyDescent="0.35">
      <c r="A201" s="278" t="s">
        <v>2830</v>
      </c>
      <c r="B201" s="279" t="s">
        <v>2831</v>
      </c>
      <c r="C201" s="279">
        <v>3</v>
      </c>
      <c r="D201" s="276"/>
    </row>
    <row r="202" spans="1:4" ht="15.5" x14ac:dyDescent="0.35">
      <c r="A202" s="278" t="s">
        <v>2832</v>
      </c>
      <c r="B202" s="279" t="s">
        <v>2833</v>
      </c>
      <c r="C202" s="279">
        <v>4</v>
      </c>
      <c r="D202" s="276"/>
    </row>
    <row r="203" spans="1:4" ht="15.5" x14ac:dyDescent="0.35">
      <c r="A203" s="278" t="s">
        <v>2834</v>
      </c>
      <c r="B203" s="279" t="s">
        <v>2835</v>
      </c>
      <c r="C203" s="279">
        <v>4</v>
      </c>
      <c r="D203" s="276"/>
    </row>
    <row r="204" spans="1:4" ht="15.5" x14ac:dyDescent="0.35">
      <c r="A204" s="278" t="s">
        <v>2836</v>
      </c>
      <c r="B204" s="279" t="s">
        <v>2837</v>
      </c>
      <c r="C204" s="279">
        <v>4</v>
      </c>
      <c r="D204" s="276"/>
    </row>
    <row r="205" spans="1:4" ht="15.5" x14ac:dyDescent="0.35">
      <c r="A205" s="278" t="s">
        <v>2838</v>
      </c>
      <c r="B205" s="279" t="s">
        <v>2839</v>
      </c>
      <c r="C205" s="279">
        <v>2</v>
      </c>
      <c r="D205" s="276"/>
    </row>
    <row r="206" spans="1:4" ht="15.5" x14ac:dyDescent="0.35">
      <c r="A206" s="278" t="s">
        <v>2840</v>
      </c>
      <c r="B206" s="279" t="s">
        <v>2841</v>
      </c>
      <c r="C206" s="279">
        <v>3</v>
      </c>
      <c r="D206" s="276"/>
    </row>
    <row r="207" spans="1:4" ht="15.5" x14ac:dyDescent="0.35">
      <c r="A207" s="278" t="s">
        <v>2842</v>
      </c>
      <c r="B207" s="279" t="s">
        <v>2843</v>
      </c>
      <c r="C207" s="279">
        <v>4</v>
      </c>
      <c r="D207" s="276"/>
    </row>
    <row r="208" spans="1:4" ht="15.5" x14ac:dyDescent="0.35">
      <c r="A208" s="278" t="s">
        <v>2844</v>
      </c>
      <c r="B208" s="279" t="s">
        <v>2845</v>
      </c>
      <c r="C208" s="279">
        <v>2</v>
      </c>
      <c r="D208" s="276"/>
    </row>
    <row r="209" spans="1:4" ht="15.5" x14ac:dyDescent="0.35">
      <c r="A209" s="278" t="s">
        <v>2846</v>
      </c>
      <c r="B209" s="279" t="s">
        <v>2847</v>
      </c>
      <c r="C209" s="279">
        <v>4</v>
      </c>
      <c r="D209" s="276"/>
    </row>
    <row r="210" spans="1:4" ht="15.5" x14ac:dyDescent="0.35">
      <c r="A210" s="278" t="s">
        <v>2848</v>
      </c>
      <c r="B210" s="279" t="s">
        <v>2849</v>
      </c>
      <c r="C210" s="279">
        <v>4</v>
      </c>
      <c r="D210" s="276"/>
    </row>
    <row r="211" spans="1:4" ht="15.5" x14ac:dyDescent="0.35">
      <c r="A211" s="278" t="s">
        <v>2850</v>
      </c>
      <c r="B211" s="279" t="s">
        <v>2851</v>
      </c>
      <c r="C211" s="279">
        <v>4</v>
      </c>
      <c r="D211" s="276"/>
    </row>
    <row r="212" spans="1:4" ht="15.5" x14ac:dyDescent="0.35">
      <c r="A212" s="278" t="s">
        <v>2852</v>
      </c>
      <c r="B212" s="279" t="s">
        <v>2853</v>
      </c>
      <c r="C212" s="279">
        <v>3</v>
      </c>
      <c r="D212" s="276"/>
    </row>
    <row r="213" spans="1:4" ht="15.5" x14ac:dyDescent="0.35">
      <c r="A213" s="278" t="s">
        <v>2854</v>
      </c>
      <c r="B213" s="279" t="s">
        <v>2479</v>
      </c>
      <c r="C213" s="279">
        <v>2</v>
      </c>
      <c r="D213" s="276"/>
    </row>
    <row r="214" spans="1:4" ht="15.5" x14ac:dyDescent="0.35">
      <c r="A214" s="278" t="s">
        <v>2855</v>
      </c>
      <c r="B214" s="279" t="s">
        <v>2856</v>
      </c>
      <c r="C214" s="279">
        <v>1</v>
      </c>
      <c r="D214" s="276"/>
    </row>
    <row r="215" spans="1:4" ht="15.5" x14ac:dyDescent="0.35">
      <c r="A215" s="278" t="s">
        <v>2857</v>
      </c>
      <c r="B215" s="279" t="s">
        <v>2858</v>
      </c>
      <c r="C215" s="279">
        <v>4</v>
      </c>
      <c r="D215" s="276"/>
    </row>
    <row r="216" spans="1:4" ht="15.5" x14ac:dyDescent="0.35">
      <c r="A216" s="278" t="s">
        <v>644</v>
      </c>
      <c r="B216" s="279" t="s">
        <v>2859</v>
      </c>
      <c r="C216" s="279">
        <v>4</v>
      </c>
      <c r="D216" s="276"/>
    </row>
    <row r="217" spans="1:4" ht="15.5" x14ac:dyDescent="0.35">
      <c r="A217" s="278" t="s">
        <v>2860</v>
      </c>
      <c r="B217" s="279" t="s">
        <v>2861</v>
      </c>
      <c r="C217" s="279">
        <v>4</v>
      </c>
      <c r="D217" s="276"/>
    </row>
    <row r="218" spans="1:4" ht="31" x14ac:dyDescent="0.35">
      <c r="A218" s="278" t="s">
        <v>2862</v>
      </c>
      <c r="B218" s="279" t="s">
        <v>2863</v>
      </c>
      <c r="C218" s="279">
        <v>4</v>
      </c>
      <c r="D218" s="276"/>
    </row>
    <row r="219" spans="1:4" ht="15.5" x14ac:dyDescent="0.35">
      <c r="A219" s="278" t="s">
        <v>2864</v>
      </c>
      <c r="B219" s="279" t="s">
        <v>2865</v>
      </c>
      <c r="C219" s="279">
        <v>2</v>
      </c>
      <c r="D219" s="276"/>
    </row>
    <row r="220" spans="1:4" ht="15.5" x14ac:dyDescent="0.35">
      <c r="A220" s="278" t="s">
        <v>2866</v>
      </c>
      <c r="B220" s="279" t="s">
        <v>2867</v>
      </c>
      <c r="C220" s="279">
        <v>1</v>
      </c>
      <c r="D220" s="276"/>
    </row>
    <row r="221" spans="1:4" ht="15.5" x14ac:dyDescent="0.35">
      <c r="A221" s="278" t="s">
        <v>2868</v>
      </c>
      <c r="B221" s="279" t="s">
        <v>2869</v>
      </c>
      <c r="C221" s="279">
        <v>1</v>
      </c>
      <c r="D221" s="276"/>
    </row>
    <row r="222" spans="1:4" ht="31" x14ac:dyDescent="0.35">
      <c r="A222" s="278" t="s">
        <v>2870</v>
      </c>
      <c r="B222" s="279" t="s">
        <v>2871</v>
      </c>
      <c r="C222" s="279">
        <v>4</v>
      </c>
      <c r="D222" s="276"/>
    </row>
    <row r="223" spans="1:4" ht="15.5" x14ac:dyDescent="0.35">
      <c r="A223" s="278" t="s">
        <v>2872</v>
      </c>
      <c r="B223" s="279" t="s">
        <v>2873</v>
      </c>
      <c r="C223" s="279">
        <v>7</v>
      </c>
      <c r="D223" s="276"/>
    </row>
    <row r="224" spans="1:4" ht="15.5" x14ac:dyDescent="0.35">
      <c r="A224" s="278" t="s">
        <v>2874</v>
      </c>
      <c r="B224" s="279" t="s">
        <v>2875</v>
      </c>
      <c r="C224" s="279">
        <v>5</v>
      </c>
      <c r="D224" s="276"/>
    </row>
    <row r="225" spans="1:4" ht="15.5" x14ac:dyDescent="0.35">
      <c r="A225" s="278" t="s">
        <v>1982</v>
      </c>
      <c r="B225" s="279" t="s">
        <v>2876</v>
      </c>
      <c r="C225" s="279">
        <v>6</v>
      </c>
      <c r="D225" s="276"/>
    </row>
    <row r="226" spans="1:4" ht="15.5" x14ac:dyDescent="0.35">
      <c r="A226" s="278" t="s">
        <v>2877</v>
      </c>
      <c r="B226" s="279" t="s">
        <v>2878</v>
      </c>
      <c r="C226" s="279">
        <v>5</v>
      </c>
      <c r="D226" s="276"/>
    </row>
    <row r="227" spans="1:4" ht="15.5" x14ac:dyDescent="0.35">
      <c r="A227" s="278" t="s">
        <v>2879</v>
      </c>
      <c r="B227" s="279" t="s">
        <v>2880</v>
      </c>
      <c r="C227" s="279">
        <v>2</v>
      </c>
      <c r="D227" s="276"/>
    </row>
    <row r="228" spans="1:4" ht="15.5" x14ac:dyDescent="0.35">
      <c r="A228" s="278" t="s">
        <v>2009</v>
      </c>
      <c r="B228" s="279" t="s">
        <v>2881</v>
      </c>
      <c r="C228" s="279">
        <v>3</v>
      </c>
      <c r="D228" s="276"/>
    </row>
    <row r="229" spans="1:4" ht="15.5" x14ac:dyDescent="0.35">
      <c r="A229" s="278" t="s">
        <v>2115</v>
      </c>
      <c r="B229" s="279" t="s">
        <v>2882</v>
      </c>
      <c r="C229" s="279">
        <v>1</v>
      </c>
      <c r="D229" s="276"/>
    </row>
    <row r="230" spans="1:4" ht="15.5" x14ac:dyDescent="0.35">
      <c r="A230" s="278" t="s">
        <v>2883</v>
      </c>
      <c r="B230" s="279" t="s">
        <v>2884</v>
      </c>
      <c r="C230" s="279">
        <v>7</v>
      </c>
      <c r="D230" s="276"/>
    </row>
    <row r="231" spans="1:4" ht="15.5" x14ac:dyDescent="0.35">
      <c r="A231" s="278" t="s">
        <v>2885</v>
      </c>
      <c r="B231" s="279" t="s">
        <v>2886</v>
      </c>
      <c r="C231" s="279">
        <v>2</v>
      </c>
      <c r="D231" s="276"/>
    </row>
    <row r="232" spans="1:4" ht="15.5" x14ac:dyDescent="0.35">
      <c r="A232" s="278" t="s">
        <v>2887</v>
      </c>
      <c r="B232" s="279" t="s">
        <v>2888</v>
      </c>
      <c r="C232" s="279">
        <v>5</v>
      </c>
      <c r="D232" s="276"/>
    </row>
    <row r="233" spans="1:4" ht="15.5" x14ac:dyDescent="0.35">
      <c r="A233" s="278" t="s">
        <v>2889</v>
      </c>
      <c r="B233" s="279" t="s">
        <v>2479</v>
      </c>
      <c r="C233" s="279">
        <v>2</v>
      </c>
      <c r="D233" s="276"/>
    </row>
    <row r="234" spans="1:4" ht="15.5" x14ac:dyDescent="0.35">
      <c r="A234" s="278" t="s">
        <v>2890</v>
      </c>
      <c r="B234" s="279" t="s">
        <v>2891</v>
      </c>
      <c r="C234" s="279">
        <v>6</v>
      </c>
      <c r="D234" s="276"/>
    </row>
    <row r="235" spans="1:4" ht="15.5" x14ac:dyDescent="0.35">
      <c r="A235" s="278" t="s">
        <v>2102</v>
      </c>
      <c r="B235" s="279" t="s">
        <v>2892</v>
      </c>
      <c r="C235" s="279">
        <v>4</v>
      </c>
      <c r="D235" s="276"/>
    </row>
    <row r="236" spans="1:4" ht="15.5" x14ac:dyDescent="0.35">
      <c r="A236" s="278" t="s">
        <v>2076</v>
      </c>
      <c r="B236" s="279" t="s">
        <v>2893</v>
      </c>
      <c r="C236" s="279">
        <v>6</v>
      </c>
      <c r="D236" s="276"/>
    </row>
    <row r="237" spans="1:4" ht="15.5" x14ac:dyDescent="0.35">
      <c r="A237" s="278" t="s">
        <v>2894</v>
      </c>
      <c r="B237" s="279" t="s">
        <v>2895</v>
      </c>
      <c r="C237" s="279">
        <v>4</v>
      </c>
      <c r="D237" s="276"/>
    </row>
    <row r="238" spans="1:4" ht="15.5" x14ac:dyDescent="0.35">
      <c r="A238" s="278" t="s">
        <v>2896</v>
      </c>
      <c r="B238" s="279" t="s">
        <v>2897</v>
      </c>
      <c r="C238" s="279">
        <v>6</v>
      </c>
      <c r="D238" s="276"/>
    </row>
    <row r="239" spans="1:4" ht="15.5" x14ac:dyDescent="0.35">
      <c r="A239" s="278" t="s">
        <v>2898</v>
      </c>
      <c r="B239" s="279" t="s">
        <v>2899</v>
      </c>
      <c r="C239" s="279">
        <v>4</v>
      </c>
      <c r="D239" s="276"/>
    </row>
    <row r="240" spans="1:4" ht="15.5" x14ac:dyDescent="0.35">
      <c r="A240" s="278" t="s">
        <v>2900</v>
      </c>
      <c r="B240" s="279" t="s">
        <v>2901</v>
      </c>
      <c r="C240" s="279">
        <v>7</v>
      </c>
      <c r="D240" s="276"/>
    </row>
    <row r="241" spans="1:4" ht="15.5" x14ac:dyDescent="0.35">
      <c r="A241" s="278" t="s">
        <v>2298</v>
      </c>
      <c r="B241" s="279" t="s">
        <v>2902</v>
      </c>
      <c r="C241" s="279">
        <v>8</v>
      </c>
      <c r="D241" s="276"/>
    </row>
    <row r="242" spans="1:4" ht="15.5" x14ac:dyDescent="0.35">
      <c r="A242" s="278" t="s">
        <v>2903</v>
      </c>
      <c r="B242" s="279" t="s">
        <v>2904</v>
      </c>
      <c r="C242" s="279">
        <v>6</v>
      </c>
      <c r="D242" s="276"/>
    </row>
    <row r="243" spans="1:4" ht="15.5" x14ac:dyDescent="0.35">
      <c r="A243" s="278" t="s">
        <v>2905</v>
      </c>
      <c r="B243" s="279" t="s">
        <v>2906</v>
      </c>
      <c r="C243" s="279">
        <v>5</v>
      </c>
      <c r="D243" s="276"/>
    </row>
    <row r="244" spans="1:4" ht="15.5" x14ac:dyDescent="0.35">
      <c r="A244" s="278" t="s">
        <v>2907</v>
      </c>
      <c r="B244" s="279" t="s">
        <v>2908</v>
      </c>
      <c r="C244" s="279">
        <v>6</v>
      </c>
      <c r="D244" s="276"/>
    </row>
    <row r="245" spans="1:4" ht="31" x14ac:dyDescent="0.35">
      <c r="A245" s="278" t="s">
        <v>2909</v>
      </c>
      <c r="B245" s="279" t="s">
        <v>2910</v>
      </c>
      <c r="C245" s="279">
        <v>1</v>
      </c>
      <c r="D245" s="276"/>
    </row>
    <row r="246" spans="1:4" ht="15.5" x14ac:dyDescent="0.35">
      <c r="A246" s="278" t="s">
        <v>2911</v>
      </c>
      <c r="B246" s="279" t="s">
        <v>2912</v>
      </c>
      <c r="C246" s="279">
        <v>4</v>
      </c>
      <c r="D246" s="276"/>
    </row>
    <row r="247" spans="1:4" ht="15.5" x14ac:dyDescent="0.35">
      <c r="A247" s="278" t="s">
        <v>2913</v>
      </c>
      <c r="B247" s="279" t="s">
        <v>2914</v>
      </c>
      <c r="C247" s="279">
        <v>5</v>
      </c>
      <c r="D247" s="276"/>
    </row>
    <row r="248" spans="1:4" ht="15.5" x14ac:dyDescent="0.35">
      <c r="A248" s="278" t="s">
        <v>2915</v>
      </c>
      <c r="B248" s="279" t="s">
        <v>2479</v>
      </c>
      <c r="C248" s="279">
        <v>2</v>
      </c>
      <c r="D248" s="276"/>
    </row>
    <row r="249" spans="1:4" ht="15.5" x14ac:dyDescent="0.35">
      <c r="A249" s="278" t="s">
        <v>2916</v>
      </c>
      <c r="B249" s="279" t="s">
        <v>2917</v>
      </c>
      <c r="C249" s="279">
        <v>8</v>
      </c>
      <c r="D249" s="276"/>
    </row>
    <row r="250" spans="1:4" ht="15.5" x14ac:dyDescent="0.35">
      <c r="A250" s="278" t="s">
        <v>2918</v>
      </c>
      <c r="B250" s="279" t="s">
        <v>2919</v>
      </c>
      <c r="C250" s="279">
        <v>8</v>
      </c>
      <c r="D250" s="276"/>
    </row>
    <row r="251" spans="1:4" ht="31" x14ac:dyDescent="0.35">
      <c r="A251" s="278" t="s">
        <v>2920</v>
      </c>
      <c r="B251" s="279" t="s">
        <v>2921</v>
      </c>
      <c r="C251" s="279">
        <v>7</v>
      </c>
      <c r="D251" s="276"/>
    </row>
    <row r="252" spans="1:4" ht="15.5" x14ac:dyDescent="0.35">
      <c r="A252" s="278" t="s">
        <v>2922</v>
      </c>
      <c r="B252" s="279" t="s">
        <v>2923</v>
      </c>
      <c r="C252" s="279">
        <v>5</v>
      </c>
      <c r="D252" s="276"/>
    </row>
    <row r="253" spans="1:4" ht="15.5" x14ac:dyDescent="0.35">
      <c r="A253" s="278" t="s">
        <v>2924</v>
      </c>
      <c r="B253" s="279" t="s">
        <v>2925</v>
      </c>
      <c r="C253" s="279">
        <v>7</v>
      </c>
      <c r="D253" s="276"/>
    </row>
    <row r="254" spans="1:4" ht="31" x14ac:dyDescent="0.35">
      <c r="A254" s="278" t="s">
        <v>2926</v>
      </c>
      <c r="B254" s="279" t="s">
        <v>2927</v>
      </c>
      <c r="C254" s="279">
        <v>4</v>
      </c>
      <c r="D254" s="276"/>
    </row>
    <row r="255" spans="1:4" ht="15.5" x14ac:dyDescent="0.35">
      <c r="A255" s="278" t="s">
        <v>2928</v>
      </c>
      <c r="B255" s="279" t="s">
        <v>2929</v>
      </c>
      <c r="C255" s="279">
        <v>4</v>
      </c>
      <c r="D255" s="276"/>
    </row>
    <row r="256" spans="1:4" ht="15.5" x14ac:dyDescent="0.35">
      <c r="A256" s="278" t="s">
        <v>2930</v>
      </c>
      <c r="B256" s="279" t="s">
        <v>2931</v>
      </c>
      <c r="C256" s="279">
        <v>5</v>
      </c>
      <c r="D256" s="276"/>
    </row>
    <row r="257" spans="1:4" ht="15.5" x14ac:dyDescent="0.35">
      <c r="A257" s="278" t="s">
        <v>2932</v>
      </c>
      <c r="B257" s="279" t="s">
        <v>2933</v>
      </c>
      <c r="C257" s="279">
        <v>8</v>
      </c>
      <c r="D257" s="276"/>
    </row>
    <row r="258" spans="1:4" ht="15.5" x14ac:dyDescent="0.35">
      <c r="A258" s="278" t="s">
        <v>2934</v>
      </c>
      <c r="B258" s="279" t="s">
        <v>2935</v>
      </c>
      <c r="C258" s="279">
        <v>4</v>
      </c>
      <c r="D258" s="276"/>
    </row>
    <row r="259" spans="1:4" ht="15.5" x14ac:dyDescent="0.35">
      <c r="A259" s="278" t="s">
        <v>2936</v>
      </c>
      <c r="B259" s="279" t="s">
        <v>2479</v>
      </c>
      <c r="C259" s="279">
        <v>3</v>
      </c>
      <c r="D259" s="276"/>
    </row>
    <row r="260" spans="1:4" ht="15.5" x14ac:dyDescent="0.35">
      <c r="A260" s="278" t="s">
        <v>2937</v>
      </c>
      <c r="B260" s="279" t="s">
        <v>2938</v>
      </c>
      <c r="C260" s="279">
        <v>5</v>
      </c>
      <c r="D260" s="276"/>
    </row>
    <row r="261" spans="1:4" ht="15.5" x14ac:dyDescent="0.35">
      <c r="A261" s="278" t="s">
        <v>2939</v>
      </c>
      <c r="B261" s="279" t="s">
        <v>2940</v>
      </c>
      <c r="C261" s="279">
        <v>8</v>
      </c>
      <c r="D261" s="276"/>
    </row>
    <row r="262" spans="1:4" ht="15.5" x14ac:dyDescent="0.35">
      <c r="A262" s="278" t="s">
        <v>2941</v>
      </c>
      <c r="B262" s="279" t="s">
        <v>2942</v>
      </c>
      <c r="C262" s="279">
        <v>5</v>
      </c>
      <c r="D262" s="276"/>
    </row>
    <row r="263" spans="1:4" ht="15.5" x14ac:dyDescent="0.35">
      <c r="A263" s="278" t="s">
        <v>2943</v>
      </c>
      <c r="B263" s="279" t="s">
        <v>2944</v>
      </c>
      <c r="C263" s="279">
        <v>4</v>
      </c>
      <c r="D263" s="276"/>
    </row>
    <row r="264" spans="1:4" ht="15.5" x14ac:dyDescent="0.35">
      <c r="A264" s="278" t="s">
        <v>2945</v>
      </c>
      <c r="B264" s="279" t="s">
        <v>2946</v>
      </c>
      <c r="C264" s="279">
        <v>4</v>
      </c>
      <c r="D264" s="276"/>
    </row>
    <row r="265" spans="1:4" ht="15.5" x14ac:dyDescent="0.35">
      <c r="A265" s="278" t="s">
        <v>2947</v>
      </c>
      <c r="B265" s="279" t="s">
        <v>2948</v>
      </c>
      <c r="C265" s="279">
        <v>5</v>
      </c>
      <c r="D265" s="276"/>
    </row>
    <row r="266" spans="1:4" ht="15.5" x14ac:dyDescent="0.35">
      <c r="A266" s="278" t="s">
        <v>2949</v>
      </c>
      <c r="B266" s="279" t="s">
        <v>2950</v>
      </c>
      <c r="C266" s="279">
        <v>6</v>
      </c>
      <c r="D266" s="276"/>
    </row>
    <row r="267" spans="1:4" ht="15.5" x14ac:dyDescent="0.35">
      <c r="A267" s="278" t="s">
        <v>2951</v>
      </c>
      <c r="B267" s="279" t="s">
        <v>2952</v>
      </c>
      <c r="C267" s="279">
        <v>5</v>
      </c>
      <c r="D267" s="276"/>
    </row>
    <row r="268" spans="1:4" ht="15.5" x14ac:dyDescent="0.35">
      <c r="A268" s="278" t="s">
        <v>2953</v>
      </c>
      <c r="B268" s="279" t="s">
        <v>2954</v>
      </c>
      <c r="C268" s="279">
        <v>6</v>
      </c>
      <c r="D268" s="276"/>
    </row>
    <row r="269" spans="1:4" ht="31" x14ac:dyDescent="0.35">
      <c r="A269" s="278" t="s">
        <v>2955</v>
      </c>
      <c r="B269" s="279" t="s">
        <v>2956</v>
      </c>
      <c r="C269" s="279">
        <v>8</v>
      </c>
      <c r="D269" s="276"/>
    </row>
    <row r="270" spans="1:4" ht="31" x14ac:dyDescent="0.35">
      <c r="A270" s="278" t="s">
        <v>2957</v>
      </c>
      <c r="B270" s="279" t="s">
        <v>2958</v>
      </c>
      <c r="C270" s="279">
        <v>7</v>
      </c>
      <c r="D270" s="276"/>
    </row>
    <row r="271" spans="1:4" ht="15.5" x14ac:dyDescent="0.35">
      <c r="A271" s="278" t="s">
        <v>2959</v>
      </c>
      <c r="B271" s="279" t="s">
        <v>2960</v>
      </c>
      <c r="C271" s="279">
        <v>6</v>
      </c>
      <c r="D271" s="276"/>
    </row>
    <row r="272" spans="1:4" ht="15.5" x14ac:dyDescent="0.35">
      <c r="A272" s="278" t="s">
        <v>2961</v>
      </c>
      <c r="B272" s="279" t="s">
        <v>2962</v>
      </c>
      <c r="C272" s="279">
        <v>8</v>
      </c>
      <c r="D272" s="276"/>
    </row>
    <row r="273" spans="1:4" ht="31" x14ac:dyDescent="0.35">
      <c r="A273" s="278" t="s">
        <v>811</v>
      </c>
      <c r="B273" s="279" t="s">
        <v>2963</v>
      </c>
      <c r="C273" s="279">
        <v>4</v>
      </c>
      <c r="D273" s="276"/>
    </row>
    <row r="274" spans="1:4" ht="15.5" x14ac:dyDescent="0.35">
      <c r="A274" s="278" t="s">
        <v>2964</v>
      </c>
      <c r="B274" s="279" t="s">
        <v>2965</v>
      </c>
      <c r="C274" s="279">
        <v>8</v>
      </c>
      <c r="D274" s="276"/>
    </row>
    <row r="275" spans="1:4" ht="15.5" x14ac:dyDescent="0.35">
      <c r="A275" s="278" t="s">
        <v>2966</v>
      </c>
      <c r="B275" s="279" t="s">
        <v>2967</v>
      </c>
      <c r="C275" s="279">
        <v>6</v>
      </c>
      <c r="D275" s="276"/>
    </row>
    <row r="276" spans="1:4" ht="15.5" x14ac:dyDescent="0.35">
      <c r="A276" s="278" t="s">
        <v>2968</v>
      </c>
      <c r="B276" s="279" t="s">
        <v>2969</v>
      </c>
      <c r="C276" s="279">
        <v>6</v>
      </c>
      <c r="D276" s="276"/>
    </row>
    <row r="277" spans="1:4" ht="15.5" x14ac:dyDescent="0.35">
      <c r="A277" s="278" t="s">
        <v>2970</v>
      </c>
      <c r="B277" s="279" t="s">
        <v>2971</v>
      </c>
      <c r="C277" s="279">
        <v>6</v>
      </c>
      <c r="D277" s="276"/>
    </row>
    <row r="278" spans="1:4" ht="15.5" x14ac:dyDescent="0.35">
      <c r="A278" s="278" t="s">
        <v>2972</v>
      </c>
      <c r="B278" s="279" t="s">
        <v>2973</v>
      </c>
      <c r="C278" s="279">
        <v>4</v>
      </c>
      <c r="D278" s="276"/>
    </row>
    <row r="279" spans="1:4" ht="15.5" x14ac:dyDescent="0.35">
      <c r="A279" s="278" t="s">
        <v>2974</v>
      </c>
      <c r="B279" s="279" t="s">
        <v>2479</v>
      </c>
      <c r="C279" s="279">
        <v>2</v>
      </c>
      <c r="D279" s="276"/>
    </row>
    <row r="280" spans="1:4" ht="15.5" x14ac:dyDescent="0.35">
      <c r="A280" s="278" t="s">
        <v>2975</v>
      </c>
      <c r="B280" s="279" t="s">
        <v>2976</v>
      </c>
      <c r="C280" s="279">
        <v>2</v>
      </c>
      <c r="D280" s="276"/>
    </row>
    <row r="281" spans="1:4" ht="15.5" x14ac:dyDescent="0.35">
      <c r="A281" s="278" t="s">
        <v>2977</v>
      </c>
      <c r="B281" s="279" t="s">
        <v>2978</v>
      </c>
      <c r="C281" s="279">
        <v>5</v>
      </c>
      <c r="D281" s="276"/>
    </row>
    <row r="282" spans="1:4" ht="15.5" x14ac:dyDescent="0.35">
      <c r="A282" s="278" t="s">
        <v>2979</v>
      </c>
      <c r="B282" s="279" t="s">
        <v>2980</v>
      </c>
      <c r="C282" s="279">
        <v>5</v>
      </c>
      <c r="D282" s="276"/>
    </row>
    <row r="283" spans="1:4" ht="15.5" x14ac:dyDescent="0.35">
      <c r="A283" s="278" t="s">
        <v>2981</v>
      </c>
      <c r="B283" s="279" t="s">
        <v>2982</v>
      </c>
      <c r="C283" s="279">
        <v>4</v>
      </c>
      <c r="D283" s="276"/>
    </row>
    <row r="284" spans="1:4" ht="31" x14ac:dyDescent="0.35">
      <c r="A284" s="278" t="s">
        <v>2983</v>
      </c>
      <c r="B284" s="279" t="s">
        <v>2984</v>
      </c>
      <c r="C284" s="279">
        <v>4</v>
      </c>
      <c r="D284" s="276"/>
    </row>
    <row r="285" spans="1:4" ht="15.5" x14ac:dyDescent="0.35">
      <c r="A285" s="278" t="s">
        <v>2985</v>
      </c>
      <c r="B285" s="279" t="s">
        <v>2986</v>
      </c>
      <c r="C285" s="279">
        <v>8</v>
      </c>
      <c r="D285" s="276"/>
    </row>
    <row r="286" spans="1:4" ht="31" x14ac:dyDescent="0.35">
      <c r="A286" s="278" t="s">
        <v>2987</v>
      </c>
      <c r="B286" s="279" t="s">
        <v>2988</v>
      </c>
      <c r="C286" s="279">
        <v>7</v>
      </c>
      <c r="D286" s="276"/>
    </row>
    <row r="287" spans="1:4" ht="31" x14ac:dyDescent="0.35">
      <c r="A287" s="278" t="s">
        <v>2989</v>
      </c>
      <c r="B287" s="279" t="s">
        <v>2990</v>
      </c>
      <c r="C287" s="279">
        <v>6</v>
      </c>
      <c r="D287" s="276"/>
    </row>
    <row r="288" spans="1:4" ht="31" x14ac:dyDescent="0.35">
      <c r="A288" s="278" t="s">
        <v>2991</v>
      </c>
      <c r="B288" s="279" t="s">
        <v>2992</v>
      </c>
      <c r="C288" s="279">
        <v>8</v>
      </c>
      <c r="D288" s="276"/>
    </row>
    <row r="289" spans="1:4" ht="31" x14ac:dyDescent="0.35">
      <c r="A289" s="278" t="s">
        <v>2993</v>
      </c>
      <c r="B289" s="279" t="s">
        <v>2994</v>
      </c>
      <c r="C289" s="279">
        <v>7</v>
      </c>
      <c r="D289" s="276"/>
    </row>
    <row r="290" spans="1:4" ht="15.5" x14ac:dyDescent="0.35">
      <c r="A290" s="278" t="s">
        <v>2995</v>
      </c>
      <c r="B290" s="279" t="s">
        <v>2996</v>
      </c>
      <c r="C290" s="279">
        <v>6</v>
      </c>
      <c r="D290" s="276"/>
    </row>
    <row r="291" spans="1:4" ht="31" x14ac:dyDescent="0.35">
      <c r="A291" s="278" t="s">
        <v>2997</v>
      </c>
      <c r="B291" s="279" t="s">
        <v>2998</v>
      </c>
      <c r="C291" s="279">
        <v>4</v>
      </c>
      <c r="D291" s="276"/>
    </row>
    <row r="292" spans="1:4" ht="15.5" x14ac:dyDescent="0.35">
      <c r="A292" s="278" t="s">
        <v>2999</v>
      </c>
      <c r="B292" s="279" t="s">
        <v>3000</v>
      </c>
      <c r="C292" s="279">
        <v>4</v>
      </c>
      <c r="D292" s="276"/>
    </row>
    <row r="293" spans="1:4" ht="15.5" x14ac:dyDescent="0.35">
      <c r="A293" s="278" t="s">
        <v>3001</v>
      </c>
      <c r="B293" s="279" t="s">
        <v>3002</v>
      </c>
      <c r="C293" s="279">
        <v>5</v>
      </c>
      <c r="D293" s="276"/>
    </row>
    <row r="294" spans="1:4" ht="15.5" x14ac:dyDescent="0.35">
      <c r="A294" s="278" t="s">
        <v>3003</v>
      </c>
      <c r="B294" s="279" t="s">
        <v>3004</v>
      </c>
      <c r="C294" s="279">
        <v>1</v>
      </c>
      <c r="D294" s="276"/>
    </row>
    <row r="295" spans="1:4" ht="15.5" x14ac:dyDescent="0.35">
      <c r="A295" s="278" t="s">
        <v>3005</v>
      </c>
      <c r="B295" s="279" t="s">
        <v>3006</v>
      </c>
      <c r="C295" s="279">
        <v>4</v>
      </c>
      <c r="D295" s="276"/>
    </row>
    <row r="296" spans="1:4" ht="15.5" x14ac:dyDescent="0.35">
      <c r="A296" s="278" t="s">
        <v>3007</v>
      </c>
      <c r="B296" s="279" t="s">
        <v>3008</v>
      </c>
      <c r="C296" s="279">
        <v>7</v>
      </c>
      <c r="D296" s="276"/>
    </row>
    <row r="297" spans="1:4" ht="15.5" x14ac:dyDescent="0.35">
      <c r="A297" s="278" t="s">
        <v>3009</v>
      </c>
      <c r="B297" s="279" t="s">
        <v>3010</v>
      </c>
      <c r="C297" s="279">
        <v>6</v>
      </c>
      <c r="D297" s="276"/>
    </row>
    <row r="298" spans="1:4" ht="15.5" x14ac:dyDescent="0.35">
      <c r="A298" s="278" t="s">
        <v>3011</v>
      </c>
      <c r="B298" s="279" t="s">
        <v>3012</v>
      </c>
      <c r="C298" s="279">
        <v>5</v>
      </c>
      <c r="D298" s="276"/>
    </row>
    <row r="299" spans="1:4" ht="15.5" x14ac:dyDescent="0.35">
      <c r="A299" s="278" t="s">
        <v>3013</v>
      </c>
      <c r="B299" s="279" t="s">
        <v>3014</v>
      </c>
      <c r="C299" s="279">
        <v>5</v>
      </c>
      <c r="D299" s="276"/>
    </row>
    <row r="300" spans="1:4" ht="15.5" x14ac:dyDescent="0.35">
      <c r="A300" s="278" t="s">
        <v>3015</v>
      </c>
      <c r="B300" s="279" t="s">
        <v>3016</v>
      </c>
      <c r="C300" s="279">
        <v>3</v>
      </c>
      <c r="D300" s="276"/>
    </row>
    <row r="301" spans="1:4" ht="15.5" x14ac:dyDescent="0.35">
      <c r="A301" s="278" t="s">
        <v>3017</v>
      </c>
      <c r="B301" s="279" t="s">
        <v>3018</v>
      </c>
      <c r="C301" s="279">
        <v>6</v>
      </c>
      <c r="D301" s="276"/>
    </row>
    <row r="302" spans="1:4" ht="15.5" x14ac:dyDescent="0.35">
      <c r="A302" s="278" t="s">
        <v>3019</v>
      </c>
      <c r="B302" s="279" t="s">
        <v>3020</v>
      </c>
      <c r="C302" s="279">
        <v>5</v>
      </c>
      <c r="D302" s="276"/>
    </row>
    <row r="303" spans="1:4" ht="15.5" x14ac:dyDescent="0.35">
      <c r="A303" s="278" t="s">
        <v>3021</v>
      </c>
      <c r="B303" s="279" t="s">
        <v>3022</v>
      </c>
      <c r="C303" s="279">
        <v>5</v>
      </c>
      <c r="D303" s="276"/>
    </row>
    <row r="304" spans="1:4" ht="15.5" x14ac:dyDescent="0.35">
      <c r="A304" s="278" t="s">
        <v>3023</v>
      </c>
      <c r="B304" s="279" t="s">
        <v>3024</v>
      </c>
      <c r="C304" s="279">
        <v>6</v>
      </c>
      <c r="D304" s="276"/>
    </row>
    <row r="305" spans="1:4" ht="15.5" x14ac:dyDescent="0.35">
      <c r="A305" s="278" t="s">
        <v>3025</v>
      </c>
      <c r="B305" s="279" t="s">
        <v>3026</v>
      </c>
      <c r="C305" s="279">
        <v>5</v>
      </c>
      <c r="D305" s="276"/>
    </row>
    <row r="306" spans="1:4" ht="15.5" x14ac:dyDescent="0.35">
      <c r="A306" s="278" t="s">
        <v>3027</v>
      </c>
      <c r="B306" s="279" t="s">
        <v>3028</v>
      </c>
      <c r="C306" s="279">
        <v>5</v>
      </c>
      <c r="D306" s="276"/>
    </row>
    <row r="307" spans="1:4" ht="15.5" x14ac:dyDescent="0.35">
      <c r="A307" s="278" t="s">
        <v>1313</v>
      </c>
      <c r="B307" s="279" t="s">
        <v>2479</v>
      </c>
      <c r="C307" s="279">
        <v>2</v>
      </c>
      <c r="D307" s="276"/>
    </row>
    <row r="308" spans="1:4" ht="15.5" x14ac:dyDescent="0.35">
      <c r="A308" s="278" t="s">
        <v>3029</v>
      </c>
      <c r="B308" s="279" t="s">
        <v>3030</v>
      </c>
      <c r="C308" s="279">
        <v>1</v>
      </c>
      <c r="D308" s="276"/>
    </row>
    <row r="309" spans="1:4" ht="15.5" x14ac:dyDescent="0.35">
      <c r="A309" s="278" t="s">
        <v>3031</v>
      </c>
      <c r="B309" s="279" t="s">
        <v>3032</v>
      </c>
      <c r="C309" s="279">
        <v>4</v>
      </c>
      <c r="D309" s="276"/>
    </row>
    <row r="310" spans="1:4" ht="15.5" x14ac:dyDescent="0.35">
      <c r="A310" s="278" t="s">
        <v>3033</v>
      </c>
      <c r="B310" s="279" t="s">
        <v>3034</v>
      </c>
      <c r="C310" s="279">
        <v>5</v>
      </c>
      <c r="D310" s="276"/>
    </row>
    <row r="311" spans="1:4" ht="15.5" x14ac:dyDescent="0.35">
      <c r="A311" s="278" t="s">
        <v>3035</v>
      </c>
      <c r="B311" s="279" t="s">
        <v>3036</v>
      </c>
      <c r="C311" s="279">
        <v>3</v>
      </c>
      <c r="D311" s="276"/>
    </row>
    <row r="312" spans="1:4" ht="15.5" x14ac:dyDescent="0.35">
      <c r="A312" s="278" t="s">
        <v>568</v>
      </c>
      <c r="B312" s="279" t="s">
        <v>3037</v>
      </c>
      <c r="C312" s="279">
        <v>6</v>
      </c>
      <c r="D312" s="276"/>
    </row>
    <row r="313" spans="1:4" ht="15.5" x14ac:dyDescent="0.35">
      <c r="A313" s="278" t="s">
        <v>3038</v>
      </c>
      <c r="B313" s="279" t="s">
        <v>3039</v>
      </c>
      <c r="C313" s="279">
        <v>4</v>
      </c>
      <c r="D313" s="276"/>
    </row>
    <row r="314" spans="1:4" ht="15.5" x14ac:dyDescent="0.35">
      <c r="A314" s="278" t="s">
        <v>3040</v>
      </c>
      <c r="B314" s="279" t="s">
        <v>3041</v>
      </c>
      <c r="C314" s="279">
        <v>5</v>
      </c>
      <c r="D314" s="276"/>
    </row>
    <row r="315" spans="1:4" ht="15.5" x14ac:dyDescent="0.35">
      <c r="A315" s="278" t="s">
        <v>3042</v>
      </c>
      <c r="B315" s="279" t="s">
        <v>3043</v>
      </c>
      <c r="C315" s="279">
        <v>4</v>
      </c>
      <c r="D315" s="276"/>
    </row>
    <row r="316" spans="1:4" ht="15.5" x14ac:dyDescent="0.35">
      <c r="A316" s="278" t="s">
        <v>3044</v>
      </c>
      <c r="B316" s="279" t="s">
        <v>3045</v>
      </c>
      <c r="C316" s="279">
        <v>6</v>
      </c>
      <c r="D316" s="276"/>
    </row>
    <row r="317" spans="1:4" ht="15.5" x14ac:dyDescent="0.35">
      <c r="A317" s="278" t="s">
        <v>3046</v>
      </c>
      <c r="B317" s="279" t="s">
        <v>3047</v>
      </c>
      <c r="C317" s="279">
        <v>6</v>
      </c>
      <c r="D317" s="276"/>
    </row>
    <row r="318" spans="1:4" ht="15.5" x14ac:dyDescent="0.35">
      <c r="A318" s="278" t="s">
        <v>1852</v>
      </c>
      <c r="B318" s="279" t="s">
        <v>3048</v>
      </c>
      <c r="C318" s="279">
        <v>4</v>
      </c>
      <c r="D318" s="276"/>
    </row>
    <row r="319" spans="1:4" ht="15.5" x14ac:dyDescent="0.35">
      <c r="A319" s="278" t="s">
        <v>3049</v>
      </c>
      <c r="B319" s="279" t="s">
        <v>3050</v>
      </c>
      <c r="C319" s="279">
        <v>6</v>
      </c>
      <c r="D319" s="276"/>
    </row>
    <row r="320" spans="1:4" ht="15.5" x14ac:dyDescent="0.35">
      <c r="A320" s="278" t="s">
        <v>3051</v>
      </c>
      <c r="B320" s="279" t="s">
        <v>3052</v>
      </c>
      <c r="C320" s="279">
        <v>3</v>
      </c>
      <c r="D320" s="276"/>
    </row>
    <row r="321" spans="1:4" ht="15.5" x14ac:dyDescent="0.35">
      <c r="A321" s="278" t="s">
        <v>3053</v>
      </c>
      <c r="B321" s="279" t="s">
        <v>3054</v>
      </c>
      <c r="C321" s="279">
        <v>5</v>
      </c>
      <c r="D321" s="276"/>
    </row>
    <row r="322" spans="1:4" ht="15.5" x14ac:dyDescent="0.35">
      <c r="A322" s="278" t="s">
        <v>1864</v>
      </c>
      <c r="B322" s="279" t="s">
        <v>3055</v>
      </c>
      <c r="C322" s="279">
        <v>4</v>
      </c>
      <c r="D322" s="276"/>
    </row>
    <row r="323" spans="1:4" ht="15.5" x14ac:dyDescent="0.35">
      <c r="A323" s="278" t="s">
        <v>3056</v>
      </c>
      <c r="B323" s="279" t="s">
        <v>3057</v>
      </c>
      <c r="C323" s="279">
        <v>3</v>
      </c>
      <c r="D323" s="276"/>
    </row>
    <row r="324" spans="1:4" ht="15.5" x14ac:dyDescent="0.35">
      <c r="A324" s="278" t="s">
        <v>3058</v>
      </c>
      <c r="B324" s="279" t="s">
        <v>3059</v>
      </c>
      <c r="C324" s="279">
        <v>4</v>
      </c>
      <c r="D324" s="276"/>
    </row>
    <row r="325" spans="1:4" ht="15.5" x14ac:dyDescent="0.35">
      <c r="A325" s="278" t="s">
        <v>3060</v>
      </c>
      <c r="B325" s="279" t="s">
        <v>3061</v>
      </c>
      <c r="C325" s="279">
        <v>5</v>
      </c>
      <c r="D325" s="276"/>
    </row>
    <row r="326" spans="1:4" ht="15.5" x14ac:dyDescent="0.35">
      <c r="A326" s="278" t="s">
        <v>3062</v>
      </c>
      <c r="B326" s="279" t="s">
        <v>3063</v>
      </c>
      <c r="C326" s="279">
        <v>4</v>
      </c>
      <c r="D326" s="276"/>
    </row>
    <row r="327" spans="1:4" ht="15.5" x14ac:dyDescent="0.35">
      <c r="A327" s="278" t="s">
        <v>3064</v>
      </c>
      <c r="B327" s="279" t="s">
        <v>3065</v>
      </c>
      <c r="C327" s="279">
        <v>5</v>
      </c>
      <c r="D327" s="276"/>
    </row>
    <row r="328" spans="1:4" ht="15.5" x14ac:dyDescent="0.35">
      <c r="A328" s="278" t="s">
        <v>3066</v>
      </c>
      <c r="B328" s="279" t="s">
        <v>3067</v>
      </c>
      <c r="C328" s="279">
        <v>4</v>
      </c>
      <c r="D328" s="276"/>
    </row>
    <row r="329" spans="1:4" ht="15.5" x14ac:dyDescent="0.35">
      <c r="A329" s="278" t="s">
        <v>3068</v>
      </c>
      <c r="B329" s="279" t="s">
        <v>3069</v>
      </c>
      <c r="C329" s="279">
        <v>4</v>
      </c>
      <c r="D329" s="276"/>
    </row>
    <row r="330" spans="1:4" ht="15.5" x14ac:dyDescent="0.35">
      <c r="A330" s="278" t="s">
        <v>3070</v>
      </c>
      <c r="B330" s="279" t="s">
        <v>3071</v>
      </c>
      <c r="C330" s="279">
        <v>5</v>
      </c>
      <c r="D330" s="276"/>
    </row>
    <row r="331" spans="1:4" ht="31" x14ac:dyDescent="0.35">
      <c r="A331" s="278" t="s">
        <v>3072</v>
      </c>
      <c r="B331" s="279" t="s">
        <v>3073</v>
      </c>
      <c r="C331" s="279">
        <v>6</v>
      </c>
      <c r="D331" s="276"/>
    </row>
    <row r="332" spans="1:4" ht="15.5" x14ac:dyDescent="0.35">
      <c r="A332" s="278" t="s">
        <v>3074</v>
      </c>
      <c r="B332" s="279" t="s">
        <v>3075</v>
      </c>
      <c r="C332" s="279">
        <v>5</v>
      </c>
      <c r="D332" s="276"/>
    </row>
    <row r="333" spans="1:4" ht="15.5" x14ac:dyDescent="0.35">
      <c r="A333" s="278" t="s">
        <v>1235</v>
      </c>
      <c r="B333" s="279" t="s">
        <v>3076</v>
      </c>
      <c r="C333" s="279">
        <v>5</v>
      </c>
      <c r="D333" s="276"/>
    </row>
    <row r="334" spans="1:4" ht="15.5" x14ac:dyDescent="0.35">
      <c r="A334" s="278" t="s">
        <v>3077</v>
      </c>
      <c r="B334" s="279" t="s">
        <v>3078</v>
      </c>
      <c r="C334" s="279">
        <v>6</v>
      </c>
      <c r="D334" s="276"/>
    </row>
    <row r="335" spans="1:4" ht="15.5" x14ac:dyDescent="0.35">
      <c r="A335" s="278" t="s">
        <v>3079</v>
      </c>
      <c r="B335" s="279" t="s">
        <v>3080</v>
      </c>
      <c r="C335" s="279">
        <v>5</v>
      </c>
      <c r="D335" s="276"/>
    </row>
    <row r="336" spans="1:4" ht="15.5" x14ac:dyDescent="0.35">
      <c r="A336" s="278" t="s">
        <v>3081</v>
      </c>
      <c r="B336" s="279" t="s">
        <v>3082</v>
      </c>
      <c r="C336" s="279">
        <v>5</v>
      </c>
      <c r="D336" s="276"/>
    </row>
    <row r="337" spans="1:4" ht="15.5" x14ac:dyDescent="0.35">
      <c r="A337" s="278" t="s">
        <v>3083</v>
      </c>
      <c r="B337" s="279" t="s">
        <v>3084</v>
      </c>
      <c r="C337" s="279">
        <v>6</v>
      </c>
      <c r="D337" s="276"/>
    </row>
    <row r="338" spans="1:4" ht="15.5" x14ac:dyDescent="0.35">
      <c r="A338" s="278" t="s">
        <v>3085</v>
      </c>
      <c r="B338" s="279" t="s">
        <v>3086</v>
      </c>
      <c r="C338" s="279">
        <v>6</v>
      </c>
      <c r="D338" s="276"/>
    </row>
    <row r="339" spans="1:4" ht="15.5" x14ac:dyDescent="0.35">
      <c r="A339" s="278" t="s">
        <v>173</v>
      </c>
      <c r="B339" s="279" t="s">
        <v>3087</v>
      </c>
      <c r="C339" s="279">
        <v>6</v>
      </c>
      <c r="D339" s="276"/>
    </row>
    <row r="340" spans="1:4" ht="15.5" x14ac:dyDescent="0.35">
      <c r="A340" s="278" t="s">
        <v>3088</v>
      </c>
      <c r="B340" s="279" t="s">
        <v>3089</v>
      </c>
      <c r="C340" s="279">
        <v>6</v>
      </c>
      <c r="D340" s="276"/>
    </row>
    <row r="341" spans="1:4" ht="15.5" x14ac:dyDescent="0.35">
      <c r="A341" s="278" t="s">
        <v>3090</v>
      </c>
      <c r="B341" s="279" t="s">
        <v>3091</v>
      </c>
      <c r="C341" s="279">
        <v>6</v>
      </c>
      <c r="D341" s="276"/>
    </row>
    <row r="342" spans="1:4" ht="15.5" x14ac:dyDescent="0.35">
      <c r="A342" s="278" t="s">
        <v>3092</v>
      </c>
      <c r="B342" s="279" t="s">
        <v>3093</v>
      </c>
      <c r="C342" s="279">
        <v>5</v>
      </c>
      <c r="D342" s="276"/>
    </row>
    <row r="343" spans="1:4" ht="15.5" x14ac:dyDescent="0.35">
      <c r="A343" s="278" t="s">
        <v>3094</v>
      </c>
      <c r="B343" s="279" t="s">
        <v>3095</v>
      </c>
      <c r="C343" s="279">
        <v>6</v>
      </c>
      <c r="D343" s="276"/>
    </row>
    <row r="344" spans="1:4" ht="15.5" x14ac:dyDescent="0.35">
      <c r="A344" s="278" t="s">
        <v>529</v>
      </c>
      <c r="B344" s="279" t="s">
        <v>3096</v>
      </c>
      <c r="C344" s="279">
        <v>5</v>
      </c>
      <c r="D344" s="276"/>
    </row>
    <row r="345" spans="1:4" ht="15.5" x14ac:dyDescent="0.35">
      <c r="A345" s="278" t="s">
        <v>3097</v>
      </c>
      <c r="B345" s="279" t="s">
        <v>3098</v>
      </c>
      <c r="C345" s="279">
        <v>6</v>
      </c>
      <c r="D345" s="276"/>
    </row>
    <row r="346" spans="1:4" ht="15.5" x14ac:dyDescent="0.35">
      <c r="A346" s="278" t="s">
        <v>3099</v>
      </c>
      <c r="B346" s="279" t="s">
        <v>3100</v>
      </c>
      <c r="C346" s="279">
        <v>6</v>
      </c>
      <c r="D346" s="276"/>
    </row>
    <row r="347" spans="1:4" ht="15.5" x14ac:dyDescent="0.35">
      <c r="A347" s="278" t="s">
        <v>502</v>
      </c>
      <c r="B347" s="279" t="s">
        <v>3101</v>
      </c>
      <c r="C347" s="279">
        <v>4</v>
      </c>
      <c r="D347" s="276"/>
    </row>
    <row r="348" spans="1:4" ht="15.5" x14ac:dyDescent="0.35">
      <c r="A348" s="278" t="s">
        <v>3102</v>
      </c>
      <c r="B348" s="279" t="s">
        <v>3103</v>
      </c>
      <c r="C348" s="279">
        <v>5</v>
      </c>
      <c r="D348" s="276"/>
    </row>
    <row r="349" spans="1:4" ht="15.5" x14ac:dyDescent="0.35">
      <c r="A349" s="278" t="s">
        <v>3104</v>
      </c>
      <c r="B349" s="279" t="s">
        <v>3105</v>
      </c>
      <c r="C349" s="279">
        <v>4</v>
      </c>
      <c r="D349" s="276"/>
    </row>
    <row r="350" spans="1:4" ht="15.5" x14ac:dyDescent="0.35">
      <c r="A350" s="278" t="s">
        <v>3106</v>
      </c>
      <c r="B350" s="279" t="s">
        <v>3107</v>
      </c>
      <c r="C350" s="279">
        <v>3</v>
      </c>
      <c r="D350" s="276"/>
    </row>
    <row r="351" spans="1:4" ht="15.5" x14ac:dyDescent="0.35">
      <c r="A351" s="278" t="s">
        <v>3108</v>
      </c>
      <c r="B351" s="279" t="s">
        <v>3109</v>
      </c>
      <c r="C351" s="279">
        <v>2</v>
      </c>
      <c r="D351" s="276"/>
    </row>
    <row r="352" spans="1:4" ht="15.5" x14ac:dyDescent="0.35">
      <c r="A352" s="278" t="s">
        <v>3110</v>
      </c>
      <c r="B352" s="279" t="s">
        <v>3111</v>
      </c>
      <c r="C352" s="279">
        <v>3</v>
      </c>
      <c r="D352" s="276"/>
    </row>
    <row r="353" spans="1:4" ht="15.5" x14ac:dyDescent="0.35">
      <c r="A353" s="278" t="s">
        <v>3112</v>
      </c>
      <c r="B353" s="279" t="s">
        <v>2479</v>
      </c>
      <c r="C353" s="279">
        <v>2</v>
      </c>
      <c r="D353" s="276"/>
    </row>
    <row r="354" spans="1:4" ht="15.5" x14ac:dyDescent="0.35">
      <c r="A354" s="278" t="s">
        <v>857</v>
      </c>
      <c r="B354" s="279" t="s">
        <v>3113</v>
      </c>
      <c r="C354" s="279">
        <v>7</v>
      </c>
      <c r="D354" s="276"/>
    </row>
    <row r="355" spans="1:4" ht="15.5" x14ac:dyDescent="0.35">
      <c r="A355" s="278" t="s">
        <v>3114</v>
      </c>
      <c r="B355" s="279" t="s">
        <v>3115</v>
      </c>
      <c r="C355" s="279">
        <v>6</v>
      </c>
      <c r="D355" s="276"/>
    </row>
    <row r="356" spans="1:4" ht="15.5" x14ac:dyDescent="0.35">
      <c r="A356" s="278" t="s">
        <v>3116</v>
      </c>
      <c r="B356" s="279" t="s">
        <v>3117</v>
      </c>
      <c r="C356" s="279">
        <v>7</v>
      </c>
      <c r="D356" s="276"/>
    </row>
    <row r="357" spans="1:4" ht="15.5" x14ac:dyDescent="0.35">
      <c r="A357" s="278" t="s">
        <v>3118</v>
      </c>
      <c r="B357" s="279" t="s">
        <v>3119</v>
      </c>
      <c r="C357" s="279">
        <v>5</v>
      </c>
      <c r="D357" s="276"/>
    </row>
    <row r="358" spans="1:4" ht="15.5" x14ac:dyDescent="0.35">
      <c r="A358" s="278" t="s">
        <v>3120</v>
      </c>
      <c r="B358" s="279" t="s">
        <v>3121</v>
      </c>
      <c r="C358" s="279">
        <v>5</v>
      </c>
      <c r="D358" s="276"/>
    </row>
    <row r="359" spans="1:4" ht="15.5" x14ac:dyDescent="0.35">
      <c r="A359" s="278" t="s">
        <v>3122</v>
      </c>
      <c r="B359" s="279" t="s">
        <v>3123</v>
      </c>
      <c r="C359" s="279">
        <v>6</v>
      </c>
      <c r="D359" s="276"/>
    </row>
    <row r="360" spans="1:4" ht="15.5" x14ac:dyDescent="0.35">
      <c r="A360" s="278" t="s">
        <v>3124</v>
      </c>
      <c r="B360" s="279" t="s">
        <v>3125</v>
      </c>
      <c r="C360" s="279">
        <v>5</v>
      </c>
      <c r="D360" s="276"/>
    </row>
    <row r="361" spans="1:4" ht="15.5" x14ac:dyDescent="0.35">
      <c r="A361" s="278" t="s">
        <v>3126</v>
      </c>
      <c r="B361" s="279" t="s">
        <v>3127</v>
      </c>
      <c r="C361" s="279">
        <v>4</v>
      </c>
      <c r="D361" s="276"/>
    </row>
    <row r="362" spans="1:4" ht="15.5" x14ac:dyDescent="0.35">
      <c r="A362" s="278" t="s">
        <v>3128</v>
      </c>
      <c r="B362" s="279" t="s">
        <v>3129</v>
      </c>
      <c r="C362" s="279">
        <v>2</v>
      </c>
      <c r="D362" s="276"/>
    </row>
    <row r="363" spans="1:4" ht="15.5" x14ac:dyDescent="0.35">
      <c r="A363" s="278" t="s">
        <v>3130</v>
      </c>
      <c r="B363" s="279" t="s">
        <v>3131</v>
      </c>
      <c r="C363" s="279">
        <v>4</v>
      </c>
      <c r="D363" s="276"/>
    </row>
    <row r="364" spans="1:4" ht="15.5" x14ac:dyDescent="0.35">
      <c r="A364" s="278" t="s">
        <v>3132</v>
      </c>
      <c r="B364" s="279" t="s">
        <v>3133</v>
      </c>
      <c r="C364" s="279">
        <v>4</v>
      </c>
      <c r="D364" s="276"/>
    </row>
    <row r="365" spans="1:4" ht="15.5" x14ac:dyDescent="0.35">
      <c r="A365" s="278" t="s">
        <v>3134</v>
      </c>
      <c r="B365" s="279" t="s">
        <v>3135</v>
      </c>
      <c r="C365" s="279">
        <v>5</v>
      </c>
      <c r="D365" s="276"/>
    </row>
    <row r="366" spans="1:4" ht="15.5" x14ac:dyDescent="0.35">
      <c r="A366" s="278" t="s">
        <v>3136</v>
      </c>
      <c r="B366" s="279" t="s">
        <v>3137</v>
      </c>
      <c r="C366" s="279">
        <v>2</v>
      </c>
      <c r="D366" s="276"/>
    </row>
    <row r="367" spans="1:4" ht="15.5" x14ac:dyDescent="0.35">
      <c r="A367" s="278" t="s">
        <v>3138</v>
      </c>
      <c r="B367" s="279" t="s">
        <v>3139</v>
      </c>
      <c r="C367" s="279">
        <v>4</v>
      </c>
      <c r="D367" s="276"/>
    </row>
    <row r="368" spans="1:4" ht="15.5" x14ac:dyDescent="0.35">
      <c r="A368" s="278" t="s">
        <v>3140</v>
      </c>
      <c r="B368" s="279" t="s">
        <v>3141</v>
      </c>
      <c r="C368" s="279">
        <v>4</v>
      </c>
      <c r="D368" s="276"/>
    </row>
    <row r="369" spans="1:4" ht="15.5" x14ac:dyDescent="0.35">
      <c r="A369" s="278" t="s">
        <v>3142</v>
      </c>
      <c r="B369" s="279" t="s">
        <v>3143</v>
      </c>
      <c r="C369" s="279">
        <v>5</v>
      </c>
      <c r="D369" s="276"/>
    </row>
    <row r="370" spans="1:4" ht="15.5" x14ac:dyDescent="0.35">
      <c r="A370" s="278" t="s">
        <v>3144</v>
      </c>
      <c r="B370" s="279" t="s">
        <v>3145</v>
      </c>
      <c r="C370" s="279">
        <v>8</v>
      </c>
      <c r="D370" s="276"/>
    </row>
    <row r="371" spans="1:4" ht="15.5" x14ac:dyDescent="0.35">
      <c r="A371" s="278" t="s">
        <v>3146</v>
      </c>
      <c r="B371" s="279" t="s">
        <v>3147</v>
      </c>
      <c r="C371" s="279">
        <v>3</v>
      </c>
      <c r="D371" s="276"/>
    </row>
    <row r="372" spans="1:4" ht="15.5" x14ac:dyDescent="0.35">
      <c r="A372" s="278" t="s">
        <v>3148</v>
      </c>
      <c r="B372" s="279" t="s">
        <v>3149</v>
      </c>
      <c r="C372" s="279">
        <v>4</v>
      </c>
      <c r="D372" s="276"/>
    </row>
    <row r="373" spans="1:4" ht="15.5" x14ac:dyDescent="0.35">
      <c r="A373" s="278" t="s">
        <v>3150</v>
      </c>
      <c r="B373" s="279" t="s">
        <v>3151</v>
      </c>
      <c r="C373" s="279">
        <v>4</v>
      </c>
      <c r="D373" s="276"/>
    </row>
    <row r="374" spans="1:4" ht="31" x14ac:dyDescent="0.35">
      <c r="A374" s="278" t="s">
        <v>3152</v>
      </c>
      <c r="B374" s="279" t="s">
        <v>3153</v>
      </c>
      <c r="C374" s="279">
        <v>4</v>
      </c>
      <c r="D374" s="276"/>
    </row>
    <row r="375" spans="1:4" ht="15.5" x14ac:dyDescent="0.35">
      <c r="A375" s="278" t="s">
        <v>3154</v>
      </c>
      <c r="B375" s="279" t="s">
        <v>3155</v>
      </c>
      <c r="C375" s="279">
        <v>5</v>
      </c>
      <c r="D375" s="276"/>
    </row>
    <row r="376" spans="1:4" ht="15.5" x14ac:dyDescent="0.35">
      <c r="A376" s="278" t="s">
        <v>608</v>
      </c>
      <c r="B376" s="279" t="s">
        <v>3156</v>
      </c>
      <c r="C376" s="279">
        <v>5</v>
      </c>
      <c r="D376" s="276"/>
    </row>
    <row r="377" spans="1:4" ht="15.5" x14ac:dyDescent="0.35">
      <c r="A377" s="278" t="s">
        <v>542</v>
      </c>
      <c r="B377" s="279" t="s">
        <v>3157</v>
      </c>
      <c r="C377" s="279">
        <v>5</v>
      </c>
      <c r="D377" s="276"/>
    </row>
    <row r="378" spans="1:4" ht="15.5" x14ac:dyDescent="0.35">
      <c r="A378" s="278" t="s">
        <v>3158</v>
      </c>
      <c r="B378" s="279" t="s">
        <v>3159</v>
      </c>
      <c r="C378" s="279">
        <v>4</v>
      </c>
      <c r="D378" s="276"/>
    </row>
    <row r="379" spans="1:4" ht="15.5" x14ac:dyDescent="0.35">
      <c r="A379" s="278" t="s">
        <v>3160</v>
      </c>
      <c r="B379" s="279" t="s">
        <v>3161</v>
      </c>
      <c r="C379" s="279">
        <v>6</v>
      </c>
      <c r="D379" s="276"/>
    </row>
    <row r="380" spans="1:4" ht="15.5" x14ac:dyDescent="0.35">
      <c r="A380" s="278" t="s">
        <v>3162</v>
      </c>
      <c r="B380" s="279" t="s">
        <v>3163</v>
      </c>
      <c r="C380" s="279">
        <v>4</v>
      </c>
      <c r="D380" s="276"/>
    </row>
    <row r="381" spans="1:4" ht="15.5" x14ac:dyDescent="0.35">
      <c r="A381" s="278" t="s">
        <v>3164</v>
      </c>
      <c r="B381" s="279" t="s">
        <v>2479</v>
      </c>
      <c r="C381" s="279">
        <v>2</v>
      </c>
      <c r="D381" s="276"/>
    </row>
    <row r="382" spans="1:4" ht="15.5" x14ac:dyDescent="0.35">
      <c r="A382" s="278" t="s">
        <v>3165</v>
      </c>
      <c r="B382" s="279" t="s">
        <v>3166</v>
      </c>
      <c r="C382" s="279">
        <v>4</v>
      </c>
      <c r="D382" s="276"/>
    </row>
    <row r="383" spans="1:4" ht="15.5" x14ac:dyDescent="0.35">
      <c r="A383" s="278" t="s">
        <v>3167</v>
      </c>
      <c r="B383" s="279" t="s">
        <v>3168</v>
      </c>
      <c r="C383" s="279">
        <v>1</v>
      </c>
      <c r="D383" s="276"/>
    </row>
    <row r="384" spans="1:4" ht="15.5" x14ac:dyDescent="0.35">
      <c r="A384" s="278" t="s">
        <v>3169</v>
      </c>
      <c r="B384" s="279" t="s">
        <v>3170</v>
      </c>
      <c r="C384" s="279">
        <v>4</v>
      </c>
      <c r="D384" s="276"/>
    </row>
    <row r="385" spans="1:4" ht="15.5" x14ac:dyDescent="0.35">
      <c r="A385" s="278" t="s">
        <v>3171</v>
      </c>
      <c r="B385" s="279" t="s">
        <v>3172</v>
      </c>
      <c r="C385" s="279">
        <v>3</v>
      </c>
      <c r="D385" s="276"/>
    </row>
    <row r="386" spans="1:4" ht="15.5" x14ac:dyDescent="0.35">
      <c r="A386" s="278" t="s">
        <v>3173</v>
      </c>
      <c r="B386" s="279" t="s">
        <v>3174</v>
      </c>
      <c r="C386" s="279">
        <v>5</v>
      </c>
      <c r="D386" s="276"/>
    </row>
    <row r="387" spans="1:4" ht="15.5" x14ac:dyDescent="0.35">
      <c r="A387" s="278" t="s">
        <v>3175</v>
      </c>
      <c r="B387" s="279" t="s">
        <v>3176</v>
      </c>
      <c r="C387" s="279">
        <v>4</v>
      </c>
      <c r="D387" s="276"/>
    </row>
    <row r="388" spans="1:4" ht="15.5" x14ac:dyDescent="0.35">
      <c r="A388" s="278" t="s">
        <v>3177</v>
      </c>
      <c r="B388" s="279" t="s">
        <v>3178</v>
      </c>
      <c r="C388" s="279">
        <v>4</v>
      </c>
      <c r="D388" s="276"/>
    </row>
    <row r="389" spans="1:4" ht="15.5" x14ac:dyDescent="0.35">
      <c r="A389" s="278" t="s">
        <v>3179</v>
      </c>
      <c r="B389" s="279" t="s">
        <v>3180</v>
      </c>
      <c r="C389" s="279">
        <v>5</v>
      </c>
      <c r="D389" s="276"/>
    </row>
    <row r="390" spans="1:4" ht="15.5" x14ac:dyDescent="0.35">
      <c r="A390" s="278" t="s">
        <v>3181</v>
      </c>
      <c r="B390" s="279" t="s">
        <v>3182</v>
      </c>
      <c r="C390" s="279">
        <v>1</v>
      </c>
      <c r="D390" s="276"/>
    </row>
    <row r="391" spans="1:4" ht="15.5" x14ac:dyDescent="0.35">
      <c r="A391" s="278" t="s">
        <v>3183</v>
      </c>
      <c r="B391" s="279" t="s">
        <v>3184</v>
      </c>
      <c r="C391" s="279">
        <v>1</v>
      </c>
      <c r="D391" s="276"/>
    </row>
    <row r="392" spans="1:4" ht="15.5" x14ac:dyDescent="0.35">
      <c r="A392" s="278" t="s">
        <v>3185</v>
      </c>
      <c r="B392" s="279" t="s">
        <v>2479</v>
      </c>
      <c r="C392" s="279">
        <v>2</v>
      </c>
      <c r="D392" s="276"/>
    </row>
    <row r="393" spans="1:4" ht="15.5" x14ac:dyDescent="0.35">
      <c r="A393" s="278" t="s">
        <v>3186</v>
      </c>
      <c r="B393" s="279" t="s">
        <v>3187</v>
      </c>
      <c r="C393" s="279">
        <v>1</v>
      </c>
      <c r="D393" s="276"/>
    </row>
    <row r="394" spans="1:4" ht="15.5" x14ac:dyDescent="0.35">
      <c r="A394" s="278" t="s">
        <v>3188</v>
      </c>
      <c r="B394" s="279" t="s">
        <v>3189</v>
      </c>
      <c r="C394" s="279">
        <v>1</v>
      </c>
      <c r="D394" s="276"/>
    </row>
    <row r="395" spans="1:4" ht="15.5" x14ac:dyDescent="0.35">
      <c r="A395" s="278" t="s">
        <v>3190</v>
      </c>
      <c r="B395" s="279" t="s">
        <v>3191</v>
      </c>
      <c r="C395" s="279">
        <v>1</v>
      </c>
      <c r="D395" s="276"/>
    </row>
    <row r="396" spans="1:4" ht="15.5" x14ac:dyDescent="0.35">
      <c r="A396" s="278" t="s">
        <v>3192</v>
      </c>
      <c r="B396" s="279" t="s">
        <v>3193</v>
      </c>
      <c r="C396" s="279">
        <v>1</v>
      </c>
      <c r="D396" s="276"/>
    </row>
    <row r="397" spans="1:4" ht="15.5" x14ac:dyDescent="0.35">
      <c r="A397" s="278" t="s">
        <v>3194</v>
      </c>
      <c r="B397" s="279" t="s">
        <v>3195</v>
      </c>
      <c r="C397" s="279">
        <v>1</v>
      </c>
      <c r="D397" s="276"/>
    </row>
    <row r="398" spans="1:4" ht="15.5" x14ac:dyDescent="0.35">
      <c r="A398" s="278" t="s">
        <v>3196</v>
      </c>
      <c r="B398" s="279" t="s">
        <v>3197</v>
      </c>
      <c r="C398" s="279">
        <v>1</v>
      </c>
      <c r="D398" s="276"/>
    </row>
    <row r="399" spans="1:4" ht="15.5" x14ac:dyDescent="0.35">
      <c r="A399" s="278" t="s">
        <v>3198</v>
      </c>
      <c r="B399" s="279" t="s">
        <v>3199</v>
      </c>
      <c r="C399" s="279">
        <v>1</v>
      </c>
      <c r="D399" s="276"/>
    </row>
    <row r="400" spans="1:4" ht="15.5" x14ac:dyDescent="0.35">
      <c r="A400" s="278" t="s">
        <v>3200</v>
      </c>
      <c r="B400" s="279" t="s">
        <v>3201</v>
      </c>
      <c r="C400" s="279">
        <v>1</v>
      </c>
      <c r="D400" s="276"/>
    </row>
    <row r="401" spans="1:4" ht="15.5" x14ac:dyDescent="0.35">
      <c r="A401" s="278" t="s">
        <v>3202</v>
      </c>
      <c r="B401" s="279" t="s">
        <v>3203</v>
      </c>
      <c r="C401" s="279">
        <v>1</v>
      </c>
      <c r="D401" s="276"/>
    </row>
    <row r="402" spans="1:4" ht="15.5" x14ac:dyDescent="0.35">
      <c r="A402" s="278" t="s">
        <v>3204</v>
      </c>
      <c r="B402" s="279" t="s">
        <v>3205</v>
      </c>
      <c r="C402" s="279">
        <v>1</v>
      </c>
      <c r="D402" s="276"/>
    </row>
    <row r="403" spans="1:4" ht="15.5" x14ac:dyDescent="0.35">
      <c r="A403" s="278" t="s">
        <v>3206</v>
      </c>
      <c r="B403" s="279" t="s">
        <v>3207</v>
      </c>
      <c r="C403" s="279">
        <v>1</v>
      </c>
      <c r="D403" s="276"/>
    </row>
    <row r="404" spans="1:4" ht="15.5" x14ac:dyDescent="0.35">
      <c r="A404" s="278" t="s">
        <v>3208</v>
      </c>
      <c r="B404" s="279" t="s">
        <v>3209</v>
      </c>
      <c r="C404" s="279">
        <v>1</v>
      </c>
      <c r="D404" s="276"/>
    </row>
    <row r="405" spans="1:4" ht="15.5" x14ac:dyDescent="0.35">
      <c r="A405" s="278" t="s">
        <v>3210</v>
      </c>
      <c r="B405" s="279" t="s">
        <v>3211</v>
      </c>
      <c r="C405" s="279">
        <v>1</v>
      </c>
      <c r="D405" s="276"/>
    </row>
    <row r="406" spans="1:4" ht="15.5" x14ac:dyDescent="0.35">
      <c r="A406" s="278" t="s">
        <v>3212</v>
      </c>
      <c r="B406" s="279" t="s">
        <v>3213</v>
      </c>
      <c r="C406" s="279">
        <v>1</v>
      </c>
      <c r="D406" s="276"/>
    </row>
    <row r="407" spans="1:4" ht="15.5" x14ac:dyDescent="0.35">
      <c r="A407" s="278" t="s">
        <v>3214</v>
      </c>
      <c r="B407" s="279" t="s">
        <v>3215</v>
      </c>
      <c r="C407" s="279">
        <v>1</v>
      </c>
      <c r="D407" s="276"/>
    </row>
    <row r="408" spans="1:4" ht="15.5" x14ac:dyDescent="0.35">
      <c r="A408" s="278" t="s">
        <v>3216</v>
      </c>
      <c r="B408" s="279" t="s">
        <v>3217</v>
      </c>
      <c r="C408" s="279">
        <v>1</v>
      </c>
      <c r="D408" s="276"/>
    </row>
    <row r="409" spans="1:4" ht="15.5" x14ac:dyDescent="0.35">
      <c r="A409" s="278" t="s">
        <v>3218</v>
      </c>
      <c r="B409" s="279" t="s">
        <v>3219</v>
      </c>
      <c r="C409" s="279">
        <v>1</v>
      </c>
      <c r="D409" s="276"/>
    </row>
    <row r="410" spans="1:4" ht="15.5" x14ac:dyDescent="0.35">
      <c r="A410" s="278" t="s">
        <v>3220</v>
      </c>
      <c r="B410" s="279" t="s">
        <v>3221</v>
      </c>
      <c r="C410" s="279">
        <v>1</v>
      </c>
      <c r="D410" s="276"/>
    </row>
    <row r="411" spans="1:4" ht="15.5" x14ac:dyDescent="0.35">
      <c r="A411" s="278" t="s">
        <v>3222</v>
      </c>
      <c r="B411" s="279" t="s">
        <v>3223</v>
      </c>
      <c r="C411" s="279">
        <v>1</v>
      </c>
      <c r="D411" s="276"/>
    </row>
    <row r="412" spans="1:4" ht="15.5" x14ac:dyDescent="0.35">
      <c r="A412" s="278" t="s">
        <v>3224</v>
      </c>
      <c r="B412" s="279" t="s">
        <v>3225</v>
      </c>
      <c r="C412" s="279">
        <v>1</v>
      </c>
      <c r="D412" s="276"/>
    </row>
    <row r="413" spans="1:4" ht="15.5" x14ac:dyDescent="0.35">
      <c r="A413" s="278" t="s">
        <v>3226</v>
      </c>
      <c r="B413" s="279" t="s">
        <v>3227</v>
      </c>
      <c r="C413" s="279">
        <v>1</v>
      </c>
      <c r="D413" s="276"/>
    </row>
    <row r="414" spans="1:4" ht="15.5" x14ac:dyDescent="0.35">
      <c r="A414" s="278" t="s">
        <v>3228</v>
      </c>
      <c r="B414" s="279" t="s">
        <v>3229</v>
      </c>
      <c r="C414" s="279">
        <v>1</v>
      </c>
      <c r="D414" s="276"/>
    </row>
    <row r="415" spans="1:4" ht="15.5" x14ac:dyDescent="0.35">
      <c r="A415" s="278" t="s">
        <v>3230</v>
      </c>
      <c r="B415" s="279" t="s">
        <v>3231</v>
      </c>
      <c r="C415" s="279">
        <v>1</v>
      </c>
      <c r="D415" s="276"/>
    </row>
    <row r="416" spans="1:4" ht="15.5" x14ac:dyDescent="0.35">
      <c r="A416" s="278" t="s">
        <v>3232</v>
      </c>
      <c r="B416" s="279" t="s">
        <v>3233</v>
      </c>
      <c r="C416" s="279">
        <v>1</v>
      </c>
      <c r="D416" s="276"/>
    </row>
    <row r="417" spans="1:4" ht="15.5" x14ac:dyDescent="0.35">
      <c r="A417" s="278" t="s">
        <v>3234</v>
      </c>
      <c r="B417" s="279" t="s">
        <v>3235</v>
      </c>
      <c r="C417" s="279">
        <v>1</v>
      </c>
      <c r="D417" s="276"/>
    </row>
    <row r="418" spans="1:4" ht="15.5" x14ac:dyDescent="0.35">
      <c r="A418" s="278" t="s">
        <v>3236</v>
      </c>
      <c r="B418" s="279" t="s">
        <v>3237</v>
      </c>
      <c r="C418" s="279">
        <v>1</v>
      </c>
      <c r="D418" s="276"/>
    </row>
    <row r="419" spans="1:4" ht="15.5" x14ac:dyDescent="0.35">
      <c r="A419" s="278" t="s">
        <v>3238</v>
      </c>
      <c r="B419" s="279" t="s">
        <v>3239</v>
      </c>
      <c r="C419" s="279">
        <v>1</v>
      </c>
      <c r="D419" s="276"/>
    </row>
    <row r="420" spans="1:4" ht="15.5" x14ac:dyDescent="0.35">
      <c r="A420" s="278" t="s">
        <v>3240</v>
      </c>
      <c r="B420" s="279" t="s">
        <v>3241</v>
      </c>
      <c r="C420" s="279">
        <v>1</v>
      </c>
      <c r="D420" s="276"/>
    </row>
    <row r="421" spans="1:4" ht="15.5" x14ac:dyDescent="0.35">
      <c r="A421" s="278" t="s">
        <v>3242</v>
      </c>
      <c r="B421" s="279" t="s">
        <v>3243</v>
      </c>
      <c r="C421" s="279">
        <v>1</v>
      </c>
      <c r="D421" s="276"/>
    </row>
    <row r="422" spans="1:4" ht="15.5" x14ac:dyDescent="0.35">
      <c r="A422" s="278" t="s">
        <v>3244</v>
      </c>
      <c r="B422" s="279" t="s">
        <v>3245</v>
      </c>
      <c r="C422" s="279">
        <v>1</v>
      </c>
      <c r="D422" s="276"/>
    </row>
    <row r="423" spans="1:4" ht="15.5" x14ac:dyDescent="0.35">
      <c r="A423" s="278" t="s">
        <v>3246</v>
      </c>
      <c r="B423" s="279" t="s">
        <v>3247</v>
      </c>
      <c r="C423" s="279">
        <v>1</v>
      </c>
      <c r="D423" s="276"/>
    </row>
    <row r="424" spans="1:4" ht="15.5" x14ac:dyDescent="0.35">
      <c r="A424" s="278" t="s">
        <v>3248</v>
      </c>
      <c r="B424" s="279" t="s">
        <v>3249</v>
      </c>
      <c r="C424" s="279">
        <v>1</v>
      </c>
      <c r="D424" s="276"/>
    </row>
    <row r="425" spans="1:4" ht="15.5" x14ac:dyDescent="0.35">
      <c r="A425" s="278" t="s">
        <v>3250</v>
      </c>
      <c r="B425" s="279" t="s">
        <v>3251</v>
      </c>
      <c r="C425" s="279">
        <v>1</v>
      </c>
      <c r="D425" s="276"/>
    </row>
    <row r="426" spans="1:4" ht="15.5" x14ac:dyDescent="0.35">
      <c r="A426" s="278" t="s">
        <v>3252</v>
      </c>
      <c r="B426" s="279" t="s">
        <v>3253</v>
      </c>
      <c r="C426" s="279">
        <v>1</v>
      </c>
      <c r="D426" s="276"/>
    </row>
    <row r="427" spans="1:4" ht="15.5" x14ac:dyDescent="0.35">
      <c r="A427" s="278" t="s">
        <v>3254</v>
      </c>
      <c r="B427" s="279" t="s">
        <v>3255</v>
      </c>
      <c r="C427" s="279">
        <v>1</v>
      </c>
      <c r="D427" s="276"/>
    </row>
    <row r="428" spans="1:4" ht="15.5" x14ac:dyDescent="0.35">
      <c r="A428" s="278" t="s">
        <v>3256</v>
      </c>
      <c r="B428" s="279" t="s">
        <v>3257</v>
      </c>
      <c r="C428" s="279">
        <v>1</v>
      </c>
      <c r="D428" s="276"/>
    </row>
    <row r="429" spans="1:4" ht="15.5" x14ac:dyDescent="0.35">
      <c r="A429" s="278" t="s">
        <v>3258</v>
      </c>
      <c r="B429" s="279" t="s">
        <v>3245</v>
      </c>
      <c r="C429" s="279">
        <v>1</v>
      </c>
      <c r="D429" s="276"/>
    </row>
    <row r="430" spans="1:4" ht="15.5" x14ac:dyDescent="0.35">
      <c r="A430" s="278" t="s">
        <v>3259</v>
      </c>
      <c r="B430" s="279" t="s">
        <v>3260</v>
      </c>
      <c r="C430" s="279">
        <v>1</v>
      </c>
      <c r="D430" s="276"/>
    </row>
    <row r="431" spans="1:4" ht="15.5" x14ac:dyDescent="0.35">
      <c r="A431" s="278" t="s">
        <v>3261</v>
      </c>
      <c r="B431" s="279" t="s">
        <v>3262</v>
      </c>
      <c r="C431" s="279">
        <v>1</v>
      </c>
      <c r="D431" s="276"/>
    </row>
    <row r="432" spans="1:4" ht="15.5" x14ac:dyDescent="0.35">
      <c r="A432" s="278" t="s">
        <v>3263</v>
      </c>
      <c r="B432" s="279" t="s">
        <v>3264</v>
      </c>
      <c r="C432" s="279">
        <v>1</v>
      </c>
      <c r="D432" s="276"/>
    </row>
    <row r="433" spans="1:4" ht="15.5" x14ac:dyDescent="0.35">
      <c r="A433" s="278" t="s">
        <v>3265</v>
      </c>
      <c r="B433" s="279" t="s">
        <v>3266</v>
      </c>
      <c r="C433" s="279">
        <v>1</v>
      </c>
      <c r="D433" s="276"/>
    </row>
    <row r="434" spans="1:4" ht="15.5" x14ac:dyDescent="0.35">
      <c r="A434" s="278" t="s">
        <v>3267</v>
      </c>
      <c r="B434" s="279" t="s">
        <v>3268</v>
      </c>
      <c r="C434" s="279">
        <v>1</v>
      </c>
      <c r="D434" s="276"/>
    </row>
    <row r="435" spans="1:4" ht="15.5" x14ac:dyDescent="0.35">
      <c r="A435" s="278" t="s">
        <v>3269</v>
      </c>
      <c r="B435" s="279" t="s">
        <v>3270</v>
      </c>
      <c r="C435" s="279">
        <v>1</v>
      </c>
      <c r="D435" s="276"/>
    </row>
    <row r="436" spans="1:4" ht="15.5" x14ac:dyDescent="0.35">
      <c r="A436" s="278" t="s">
        <v>3271</v>
      </c>
      <c r="B436" s="279" t="s">
        <v>3272</v>
      </c>
      <c r="C436" s="279">
        <v>1</v>
      </c>
      <c r="D436" s="276"/>
    </row>
    <row r="437" spans="1:4" ht="15.5" x14ac:dyDescent="0.35">
      <c r="A437" s="278" t="s">
        <v>3273</v>
      </c>
      <c r="B437" s="279" t="s">
        <v>3274</v>
      </c>
      <c r="C437" s="279">
        <v>1</v>
      </c>
      <c r="D437" s="276"/>
    </row>
    <row r="438" spans="1:4" ht="15.5" x14ac:dyDescent="0.35">
      <c r="A438" s="278" t="s">
        <v>3275</v>
      </c>
      <c r="B438" s="279" t="s">
        <v>3276</v>
      </c>
      <c r="C438" s="279">
        <v>1</v>
      </c>
      <c r="D438" s="276"/>
    </row>
    <row r="439" spans="1:4" ht="15.5" x14ac:dyDescent="0.35">
      <c r="A439" s="278" t="s">
        <v>3277</v>
      </c>
      <c r="B439" s="279" t="s">
        <v>3278</v>
      </c>
      <c r="C439" s="279">
        <v>1</v>
      </c>
      <c r="D439" s="276"/>
    </row>
    <row r="440" spans="1:4" ht="15.5" x14ac:dyDescent="0.35">
      <c r="A440" s="278" t="s">
        <v>3279</v>
      </c>
      <c r="B440" s="279" t="s">
        <v>3280</v>
      </c>
      <c r="C440" s="279">
        <v>1</v>
      </c>
      <c r="D440" s="276"/>
    </row>
    <row r="441" spans="1:4" ht="15.5" x14ac:dyDescent="0.35">
      <c r="A441" s="278" t="s">
        <v>3281</v>
      </c>
      <c r="B441" s="279" t="s">
        <v>3282</v>
      </c>
      <c r="C441" s="279">
        <v>1</v>
      </c>
      <c r="D441" s="276"/>
    </row>
    <row r="442" spans="1:4" ht="15.5" x14ac:dyDescent="0.35">
      <c r="A442" s="278" t="s">
        <v>3283</v>
      </c>
      <c r="B442" s="279" t="s">
        <v>3284</v>
      </c>
      <c r="C442" s="279">
        <v>1</v>
      </c>
      <c r="D442" s="276"/>
    </row>
    <row r="443" spans="1:4" ht="15.5" x14ac:dyDescent="0.35">
      <c r="A443" s="278" t="s">
        <v>3285</v>
      </c>
      <c r="B443" s="279" t="s">
        <v>3286</v>
      </c>
      <c r="C443" s="279">
        <v>1</v>
      </c>
      <c r="D443" s="276"/>
    </row>
    <row r="444" spans="1:4" ht="15.5" x14ac:dyDescent="0.35">
      <c r="A444" s="278" t="s">
        <v>3287</v>
      </c>
      <c r="B444" s="279" t="s">
        <v>3288</v>
      </c>
      <c r="C444" s="279">
        <v>1</v>
      </c>
      <c r="D444" s="276"/>
    </row>
    <row r="445" spans="1:4" ht="15.5" x14ac:dyDescent="0.35">
      <c r="A445" s="278" t="s">
        <v>3289</v>
      </c>
      <c r="B445" s="279" t="s">
        <v>3290</v>
      </c>
      <c r="C445" s="279">
        <v>1</v>
      </c>
      <c r="D445" s="276"/>
    </row>
    <row r="446" spans="1:4" ht="15.5" x14ac:dyDescent="0.35">
      <c r="A446" s="278" t="s">
        <v>3291</v>
      </c>
      <c r="B446" s="279" t="s">
        <v>3292</v>
      </c>
      <c r="C446" s="279">
        <v>1</v>
      </c>
      <c r="D446" s="276"/>
    </row>
    <row r="447" spans="1:4" ht="15.5" x14ac:dyDescent="0.35">
      <c r="A447" s="278" t="s">
        <v>3293</v>
      </c>
      <c r="B447" s="279" t="s">
        <v>3294</v>
      </c>
      <c r="C447" s="279">
        <v>1</v>
      </c>
      <c r="D447" s="276"/>
    </row>
    <row r="448" spans="1:4" ht="15.5" x14ac:dyDescent="0.35">
      <c r="A448" s="278" t="s">
        <v>3295</v>
      </c>
      <c r="B448" s="279" t="s">
        <v>3296</v>
      </c>
      <c r="C448" s="279">
        <v>1</v>
      </c>
      <c r="D448" s="276"/>
    </row>
    <row r="449" spans="1:4" ht="15.5" x14ac:dyDescent="0.35">
      <c r="A449" s="278" t="s">
        <v>3297</v>
      </c>
      <c r="B449" s="279" t="s">
        <v>3298</v>
      </c>
      <c r="C449" s="279">
        <v>1</v>
      </c>
      <c r="D449" s="276"/>
    </row>
    <row r="450" spans="1:4" ht="15.5" x14ac:dyDescent="0.35">
      <c r="A450" s="278" t="s">
        <v>3299</v>
      </c>
      <c r="B450" s="279" t="s">
        <v>3300</v>
      </c>
      <c r="C450" s="279">
        <v>1</v>
      </c>
      <c r="D450" s="276"/>
    </row>
    <row r="451" spans="1:4" ht="15.5" x14ac:dyDescent="0.35">
      <c r="A451" s="278" t="s">
        <v>3301</v>
      </c>
      <c r="B451" s="279" t="s">
        <v>3302</v>
      </c>
      <c r="C451" s="279">
        <v>1</v>
      </c>
      <c r="D451" s="276"/>
    </row>
    <row r="452" spans="1:4" ht="15.5" x14ac:dyDescent="0.35">
      <c r="A452" s="278" t="s">
        <v>3303</v>
      </c>
      <c r="B452" s="279" t="s">
        <v>3304</v>
      </c>
      <c r="C452" s="279">
        <v>1</v>
      </c>
      <c r="D452" s="276"/>
    </row>
    <row r="453" spans="1:4" ht="15.5" x14ac:dyDescent="0.35">
      <c r="A453" s="278" t="s">
        <v>3305</v>
      </c>
      <c r="B453" s="279" t="s">
        <v>3306</v>
      </c>
      <c r="C453" s="279">
        <v>1</v>
      </c>
      <c r="D453" s="276"/>
    </row>
    <row r="454" spans="1:4" ht="15.5" x14ac:dyDescent="0.35">
      <c r="A454" s="278" t="s">
        <v>3307</v>
      </c>
      <c r="B454" s="279" t="s">
        <v>3308</v>
      </c>
      <c r="C454" s="279">
        <v>1</v>
      </c>
      <c r="D454" s="276"/>
    </row>
    <row r="455" spans="1:4" ht="15.5" x14ac:dyDescent="0.35">
      <c r="A455" s="278" t="s">
        <v>3309</v>
      </c>
      <c r="B455" s="279" t="s">
        <v>3310</v>
      </c>
      <c r="C455" s="279">
        <v>1</v>
      </c>
      <c r="D455" s="276"/>
    </row>
    <row r="456" spans="1:4" ht="15.5" x14ac:dyDescent="0.35">
      <c r="A456" s="278" t="s">
        <v>3311</v>
      </c>
      <c r="B456" s="279" t="s">
        <v>3312</v>
      </c>
      <c r="C456" s="279">
        <v>1</v>
      </c>
      <c r="D456" s="276"/>
    </row>
    <row r="457" spans="1:4" ht="15.5" x14ac:dyDescent="0.35">
      <c r="A457" s="278" t="s">
        <v>3313</v>
      </c>
      <c r="B457" s="279" t="s">
        <v>3314</v>
      </c>
      <c r="C457" s="279">
        <v>1</v>
      </c>
      <c r="D457" s="276"/>
    </row>
    <row r="458" spans="1:4" ht="15.5" x14ac:dyDescent="0.35">
      <c r="A458" s="278" t="s">
        <v>3315</v>
      </c>
      <c r="B458" s="279" t="s">
        <v>3316</v>
      </c>
      <c r="C458" s="279">
        <v>1</v>
      </c>
      <c r="D458" s="276"/>
    </row>
    <row r="459" spans="1:4" ht="15.5" x14ac:dyDescent="0.35">
      <c r="A459" s="278" t="s">
        <v>3317</v>
      </c>
      <c r="B459" s="279" t="s">
        <v>3318</v>
      </c>
      <c r="C459" s="279">
        <v>1</v>
      </c>
      <c r="D459" s="276"/>
    </row>
    <row r="460" spans="1:4" ht="12.75" customHeight="1" x14ac:dyDescent="0.35">
      <c r="A460" s="278" t="s">
        <v>3319</v>
      </c>
      <c r="B460" s="279" t="s">
        <v>3320</v>
      </c>
      <c r="C460" s="279">
        <v>1</v>
      </c>
      <c r="D460" s="276"/>
    </row>
    <row r="461" spans="1:4" ht="12.75" customHeight="1" x14ac:dyDescent="0.35">
      <c r="A461" s="278" t="s">
        <v>3321</v>
      </c>
      <c r="B461" s="279" t="s">
        <v>3322</v>
      </c>
      <c r="C461" s="279">
        <v>1</v>
      </c>
      <c r="D461" s="276"/>
    </row>
    <row r="462" spans="1:4" ht="12.75" customHeight="1" x14ac:dyDescent="0.35">
      <c r="A462" s="278" t="s">
        <v>3323</v>
      </c>
      <c r="B462" s="279" t="s">
        <v>3324</v>
      </c>
      <c r="C462" s="279">
        <v>1</v>
      </c>
      <c r="D462" s="276"/>
    </row>
    <row r="463" spans="1:4" ht="12.75" customHeight="1" x14ac:dyDescent="0.35">
      <c r="A463" s="278" t="s">
        <v>3325</v>
      </c>
      <c r="B463" s="279" t="s">
        <v>3326</v>
      </c>
      <c r="C463" s="279">
        <v>1</v>
      </c>
      <c r="D463" s="276"/>
    </row>
    <row r="464" spans="1:4" ht="12.75" customHeight="1" x14ac:dyDescent="0.35">
      <c r="A464" s="278" t="s">
        <v>3327</v>
      </c>
      <c r="B464" s="279" t="s">
        <v>3328</v>
      </c>
      <c r="C464" s="279">
        <v>1</v>
      </c>
      <c r="D464" s="276"/>
    </row>
    <row r="465" spans="1:4" ht="12.75" customHeight="1" x14ac:dyDescent="0.35">
      <c r="A465" s="278" t="s">
        <v>3329</v>
      </c>
      <c r="B465" s="279" t="s">
        <v>3330</v>
      </c>
      <c r="C465" s="279">
        <v>1</v>
      </c>
      <c r="D465" s="276"/>
    </row>
    <row r="466" spans="1:4" ht="12.75" customHeight="1" x14ac:dyDescent="0.35">
      <c r="A466" s="278" t="s">
        <v>3331</v>
      </c>
      <c r="B466" s="279" t="s">
        <v>3332</v>
      </c>
      <c r="C466" s="279">
        <v>1</v>
      </c>
      <c r="D466" s="276"/>
    </row>
    <row r="467" spans="1:4" ht="12.75" customHeight="1" x14ac:dyDescent="0.35">
      <c r="A467" s="278" t="s">
        <v>3333</v>
      </c>
      <c r="B467" s="279" t="s">
        <v>3334</v>
      </c>
      <c r="C467" s="279">
        <v>1</v>
      </c>
      <c r="D467" s="276"/>
    </row>
    <row r="468" spans="1:4" ht="12.75" customHeight="1" x14ac:dyDescent="0.35">
      <c r="A468" s="278" t="s">
        <v>3335</v>
      </c>
      <c r="B468" s="279" t="s">
        <v>3336</v>
      </c>
      <c r="C468" s="279">
        <v>1</v>
      </c>
      <c r="D468" s="276"/>
    </row>
    <row r="469" spans="1:4" ht="12.75" customHeight="1" x14ac:dyDescent="0.35">
      <c r="A469" s="278" t="s">
        <v>3337</v>
      </c>
      <c r="B469" s="279" t="s">
        <v>3338</v>
      </c>
      <c r="C469" s="279">
        <v>1</v>
      </c>
      <c r="D469" s="276"/>
    </row>
    <row r="470" spans="1:4" ht="12.75" customHeight="1" x14ac:dyDescent="0.35">
      <c r="A470" s="278" t="s">
        <v>3339</v>
      </c>
      <c r="B470" s="279" t="s">
        <v>3340</v>
      </c>
      <c r="C470" s="279">
        <v>1</v>
      </c>
      <c r="D470" s="276"/>
    </row>
    <row r="471" spans="1:4" ht="12.75" customHeight="1" x14ac:dyDescent="0.35">
      <c r="A471" s="278" t="s">
        <v>3341</v>
      </c>
      <c r="B471" s="279" t="s">
        <v>3342</v>
      </c>
      <c r="C471" s="279">
        <v>1</v>
      </c>
      <c r="D471" s="276"/>
    </row>
    <row r="472" spans="1:4" ht="12.75" customHeight="1" x14ac:dyDescent="0.35">
      <c r="A472" s="278" t="s">
        <v>3343</v>
      </c>
      <c r="B472" s="279" t="s">
        <v>3344</v>
      </c>
      <c r="C472" s="279">
        <v>1</v>
      </c>
      <c r="D472" s="276"/>
    </row>
    <row r="473" spans="1:4" ht="12.75" customHeight="1" x14ac:dyDescent="0.35">
      <c r="A473" s="278" t="s">
        <v>3345</v>
      </c>
      <c r="B473" s="279" t="s">
        <v>3346</v>
      </c>
      <c r="C473" s="279">
        <v>1</v>
      </c>
      <c r="D473" s="276"/>
    </row>
    <row r="474" spans="1:4" ht="12.75" customHeight="1" x14ac:dyDescent="0.35">
      <c r="A474" s="278" t="s">
        <v>3347</v>
      </c>
      <c r="B474" s="279" t="s">
        <v>3348</v>
      </c>
      <c r="C474" s="279">
        <v>1</v>
      </c>
      <c r="D474" s="276"/>
    </row>
    <row r="475" spans="1:4" ht="12.75" customHeight="1" x14ac:dyDescent="0.35">
      <c r="A475" s="278" t="s">
        <v>3349</v>
      </c>
      <c r="B475" s="279" t="s">
        <v>3350</v>
      </c>
      <c r="C475" s="279">
        <v>5</v>
      </c>
      <c r="D475" s="276"/>
    </row>
    <row r="476" spans="1:4" ht="12.75" customHeight="1" x14ac:dyDescent="0.35">
      <c r="A476" s="278" t="s">
        <v>3351</v>
      </c>
      <c r="B476" s="279" t="s">
        <v>3352</v>
      </c>
      <c r="C476" s="279">
        <v>4</v>
      </c>
      <c r="D476" s="276"/>
    </row>
    <row r="477" spans="1:4" ht="12.75" customHeight="1" x14ac:dyDescent="0.35">
      <c r="A477" s="278" t="s">
        <v>3353</v>
      </c>
      <c r="B477" s="279" t="s">
        <v>3354</v>
      </c>
      <c r="C477" s="279">
        <v>1</v>
      </c>
      <c r="D477" s="276"/>
    </row>
    <row r="478" spans="1:4" ht="12.75" customHeight="1" x14ac:dyDescent="0.35">
      <c r="A478" s="278" t="s">
        <v>3355</v>
      </c>
      <c r="B478" s="279" t="s">
        <v>3356</v>
      </c>
      <c r="C478" s="279">
        <v>1</v>
      </c>
      <c r="D478" s="276"/>
    </row>
    <row r="479" spans="1:4" ht="12.75" customHeight="1" x14ac:dyDescent="0.35">
      <c r="A479" s="278" t="s">
        <v>3357</v>
      </c>
      <c r="B479" s="279" t="s">
        <v>3358</v>
      </c>
      <c r="C479" s="279">
        <v>1</v>
      </c>
      <c r="D479" s="276"/>
    </row>
    <row r="480" spans="1:4" ht="12.75" customHeight="1" x14ac:dyDescent="0.35">
      <c r="A480" s="278" t="s">
        <v>3359</v>
      </c>
      <c r="B480" s="279" t="s">
        <v>3360</v>
      </c>
      <c r="C480" s="279">
        <v>1</v>
      </c>
      <c r="D480" s="276"/>
    </row>
    <row r="481" spans="1:4" ht="12.75" customHeight="1" x14ac:dyDescent="0.35">
      <c r="A481" s="278" t="s">
        <v>3361</v>
      </c>
      <c r="B481" s="279" t="s">
        <v>3362</v>
      </c>
      <c r="C481" s="279">
        <v>1</v>
      </c>
      <c r="D481" s="276"/>
    </row>
    <row r="482" spans="1:4" ht="12.75" customHeight="1" x14ac:dyDescent="0.35">
      <c r="A482" s="278" t="s">
        <v>3363</v>
      </c>
      <c r="B482" s="279" t="s">
        <v>3364</v>
      </c>
      <c r="C482" s="279">
        <v>1</v>
      </c>
      <c r="D482" s="276"/>
    </row>
    <row r="483" spans="1:4" ht="12.75" customHeight="1" x14ac:dyDescent="0.35">
      <c r="A483" s="278" t="s">
        <v>3365</v>
      </c>
      <c r="B483" s="279" t="s">
        <v>3366</v>
      </c>
      <c r="C483" s="279">
        <v>1</v>
      </c>
      <c r="D483" s="276"/>
    </row>
    <row r="484" spans="1:4" ht="12.75" customHeight="1" x14ac:dyDescent="0.35">
      <c r="A484" s="278" t="s">
        <v>3367</v>
      </c>
      <c r="B484" s="279" t="s">
        <v>3368</v>
      </c>
      <c r="C484" s="279">
        <v>1</v>
      </c>
      <c r="D484" s="276"/>
    </row>
    <row r="485" spans="1:4" ht="12.75" customHeight="1" x14ac:dyDescent="0.35">
      <c r="A485" s="278" t="s">
        <v>3369</v>
      </c>
      <c r="B485" s="279" t="s">
        <v>3370</v>
      </c>
      <c r="C485" s="279">
        <v>1</v>
      </c>
      <c r="D485" s="276"/>
    </row>
    <row r="486" spans="1:4" ht="12.75" customHeight="1" x14ac:dyDescent="0.35">
      <c r="A486" s="278" t="s">
        <v>3371</v>
      </c>
      <c r="B486" s="279" t="s">
        <v>3372</v>
      </c>
      <c r="C486" s="279">
        <v>1</v>
      </c>
      <c r="D486" s="276"/>
    </row>
    <row r="487" spans="1:4" ht="12.75" customHeight="1" x14ac:dyDescent="0.35">
      <c r="A487" s="278" t="s">
        <v>3373</v>
      </c>
      <c r="B487" s="279" t="s">
        <v>3374</v>
      </c>
      <c r="C487" s="279">
        <v>1</v>
      </c>
      <c r="D487" s="276"/>
    </row>
    <row r="488" spans="1:4" ht="12.75" customHeight="1" x14ac:dyDescent="0.35">
      <c r="A488" s="278" t="s">
        <v>3375</v>
      </c>
      <c r="B488" s="279" t="s">
        <v>3376</v>
      </c>
      <c r="C488" s="279">
        <v>1</v>
      </c>
      <c r="D488" s="276"/>
    </row>
    <row r="489" spans="1:4" ht="12.75" customHeight="1" x14ac:dyDescent="0.35">
      <c r="A489" s="278" t="s">
        <v>3377</v>
      </c>
      <c r="B489" s="279" t="s">
        <v>3378</v>
      </c>
      <c r="C489" s="279">
        <v>1</v>
      </c>
      <c r="D489" s="276"/>
    </row>
    <row r="490" spans="1:4" ht="15.5" x14ac:dyDescent="0.35">
      <c r="A490" s="278" t="s">
        <v>3379</v>
      </c>
      <c r="B490" s="279" t="s">
        <v>3380</v>
      </c>
      <c r="C490" s="279">
        <v>8</v>
      </c>
      <c r="D490" s="276"/>
    </row>
    <row r="491" spans="1:4" ht="15.5" x14ac:dyDescent="0.35">
      <c r="A491" s="278" t="s">
        <v>3381</v>
      </c>
      <c r="B491" s="279" t="s">
        <v>3382</v>
      </c>
      <c r="C491" s="279">
        <v>1</v>
      </c>
      <c r="D491" s="276"/>
    </row>
    <row r="492" spans="1:4" ht="15.5" x14ac:dyDescent="0.35">
      <c r="A492" s="278" t="s">
        <v>3383</v>
      </c>
      <c r="B492" s="279" t="s">
        <v>3384</v>
      </c>
      <c r="C492" s="279">
        <v>1</v>
      </c>
      <c r="D492" s="276"/>
    </row>
    <row r="493" spans="1:4" ht="15.5" x14ac:dyDescent="0.35">
      <c r="A493" s="278" t="s">
        <v>3385</v>
      </c>
      <c r="B493" s="279" t="s">
        <v>3386</v>
      </c>
      <c r="C493" s="279">
        <v>1</v>
      </c>
      <c r="D493" s="276"/>
    </row>
    <row r="494" spans="1:4" ht="15.5" x14ac:dyDescent="0.35">
      <c r="A494" s="278" t="s">
        <v>3387</v>
      </c>
      <c r="B494" s="279" t="s">
        <v>3388</v>
      </c>
      <c r="C494" s="279">
        <v>1</v>
      </c>
      <c r="D494" s="276"/>
    </row>
    <row r="495" spans="1:4" ht="15.5" x14ac:dyDescent="0.35">
      <c r="A495" s="278" t="s">
        <v>3389</v>
      </c>
      <c r="B495" s="279" t="s">
        <v>3390</v>
      </c>
      <c r="C495" s="279">
        <v>1</v>
      </c>
      <c r="D495" s="276"/>
    </row>
    <row r="496" spans="1:4" ht="15.5" x14ac:dyDescent="0.35">
      <c r="A496" s="278" t="s">
        <v>3391</v>
      </c>
      <c r="B496" s="279" t="s">
        <v>3392</v>
      </c>
      <c r="C496" s="279">
        <v>1</v>
      </c>
      <c r="D496" s="276"/>
    </row>
    <row r="497" spans="1:4" ht="15.5" x14ac:dyDescent="0.35">
      <c r="A497" s="278" t="s">
        <v>3393</v>
      </c>
      <c r="B497" s="279" t="s">
        <v>3394</v>
      </c>
      <c r="C497" s="279">
        <v>1</v>
      </c>
      <c r="D497" s="276"/>
    </row>
    <row r="498" spans="1:4" ht="15.5" x14ac:dyDescent="0.35">
      <c r="A498" s="278" t="s">
        <v>3395</v>
      </c>
      <c r="B498" s="279" t="s">
        <v>3396</v>
      </c>
      <c r="C498" s="279">
        <v>1</v>
      </c>
      <c r="D498" s="276"/>
    </row>
    <row r="499" spans="1:4" ht="15.5" x14ac:dyDescent="0.35">
      <c r="A499" s="278" t="s">
        <v>3397</v>
      </c>
      <c r="B499" s="279" t="s">
        <v>3398</v>
      </c>
      <c r="C499" s="279">
        <v>1</v>
      </c>
      <c r="D499" s="276"/>
    </row>
    <row r="500" spans="1:4" ht="15.5" x14ac:dyDescent="0.35">
      <c r="A500" s="278" t="s">
        <v>3399</v>
      </c>
      <c r="B500" s="279" t="s">
        <v>3400</v>
      </c>
      <c r="C500" s="279">
        <v>1</v>
      </c>
      <c r="D500" s="276"/>
    </row>
    <row r="501" spans="1:4" ht="15.5" x14ac:dyDescent="0.35">
      <c r="A501" s="278" t="s">
        <v>3401</v>
      </c>
      <c r="B501" s="279" t="s">
        <v>3402</v>
      </c>
      <c r="C501" s="279">
        <v>1</v>
      </c>
      <c r="D501" s="276"/>
    </row>
    <row r="502" spans="1:4" ht="15.5" x14ac:dyDescent="0.35">
      <c r="A502" s="278" t="s">
        <v>3403</v>
      </c>
      <c r="B502" s="279" t="s">
        <v>3404</v>
      </c>
      <c r="C502" s="279">
        <v>1</v>
      </c>
      <c r="D502" s="276"/>
    </row>
    <row r="503" spans="1:4" ht="15.5" x14ac:dyDescent="0.35">
      <c r="A503" s="278" t="s">
        <v>3405</v>
      </c>
      <c r="B503" s="279" t="s">
        <v>3406</v>
      </c>
      <c r="C503" s="279">
        <v>1</v>
      </c>
      <c r="D503" s="276"/>
    </row>
    <row r="504" spans="1:4" ht="15.5" x14ac:dyDescent="0.35">
      <c r="A504" s="278" t="s">
        <v>3407</v>
      </c>
      <c r="B504" s="279" t="s">
        <v>3408</v>
      </c>
      <c r="C504" s="279">
        <v>1</v>
      </c>
      <c r="D504" s="276"/>
    </row>
    <row r="505" spans="1:4" ht="15.5" x14ac:dyDescent="0.35">
      <c r="A505" s="278" t="s">
        <v>3409</v>
      </c>
      <c r="B505" s="279" t="s">
        <v>3410</v>
      </c>
      <c r="C505" s="279">
        <v>1</v>
      </c>
      <c r="D505" s="276"/>
    </row>
    <row r="506" spans="1:4" ht="15.5" x14ac:dyDescent="0.35">
      <c r="A506" s="278" t="s">
        <v>3411</v>
      </c>
      <c r="B506" s="279" t="s">
        <v>3412</v>
      </c>
      <c r="C506" s="279">
        <v>1</v>
      </c>
      <c r="D506" s="276"/>
    </row>
    <row r="507" spans="1:4" ht="15.5" x14ac:dyDescent="0.35">
      <c r="A507" s="278" t="s">
        <v>3413</v>
      </c>
      <c r="B507" s="279" t="s">
        <v>3414</v>
      </c>
      <c r="C507" s="279">
        <v>1</v>
      </c>
      <c r="D507" s="276"/>
    </row>
    <row r="508" spans="1:4" ht="15.5" x14ac:dyDescent="0.35">
      <c r="A508" s="278" t="s">
        <v>3415</v>
      </c>
      <c r="B508" s="279" t="s">
        <v>3416</v>
      </c>
      <c r="C508" s="279">
        <v>1</v>
      </c>
      <c r="D508" s="276"/>
    </row>
    <row r="509" spans="1:4" ht="15.5" x14ac:dyDescent="0.35">
      <c r="A509" s="278" t="s">
        <v>3417</v>
      </c>
      <c r="B509" s="279" t="s">
        <v>3418</v>
      </c>
      <c r="C509" s="279">
        <v>1</v>
      </c>
      <c r="D509" s="276"/>
    </row>
    <row r="510" spans="1:4" ht="15.5" x14ac:dyDescent="0.35">
      <c r="A510" s="278" t="s">
        <v>3419</v>
      </c>
      <c r="B510" s="279" t="s">
        <v>3420</v>
      </c>
      <c r="C510" s="279">
        <v>1</v>
      </c>
      <c r="D510" s="276"/>
    </row>
    <row r="511" spans="1:4" ht="15.5" x14ac:dyDescent="0.35">
      <c r="A511" s="278" t="s">
        <v>3421</v>
      </c>
      <c r="B511" s="279" t="s">
        <v>3422</v>
      </c>
      <c r="C511" s="279">
        <v>1</v>
      </c>
      <c r="D511" s="276"/>
    </row>
    <row r="512" spans="1:4" ht="15.5" x14ac:dyDescent="0.35">
      <c r="A512" s="278" t="s">
        <v>3423</v>
      </c>
      <c r="B512" s="279" t="s">
        <v>3424</v>
      </c>
      <c r="C512" s="279">
        <v>1</v>
      </c>
      <c r="D512" s="276"/>
    </row>
    <row r="513" spans="1:4" ht="15.5" x14ac:dyDescent="0.35">
      <c r="A513" s="278" t="s">
        <v>3425</v>
      </c>
      <c r="B513" s="279" t="s">
        <v>3426</v>
      </c>
      <c r="C513" s="279">
        <v>1</v>
      </c>
      <c r="D513" s="276"/>
    </row>
    <row r="514" spans="1:4" ht="15.5" x14ac:dyDescent="0.35">
      <c r="A514" s="278" t="s">
        <v>3427</v>
      </c>
      <c r="B514" s="279" t="s">
        <v>3428</v>
      </c>
      <c r="C514" s="279">
        <v>1</v>
      </c>
      <c r="D514" s="276"/>
    </row>
    <row r="515" spans="1:4" ht="15.5" x14ac:dyDescent="0.35">
      <c r="A515" s="278" t="s">
        <v>3429</v>
      </c>
      <c r="B515" s="279" t="s">
        <v>3430</v>
      </c>
      <c r="C515" s="279">
        <v>1</v>
      </c>
      <c r="D515" s="276"/>
    </row>
    <row r="516" spans="1:4" ht="15.5" x14ac:dyDescent="0.35">
      <c r="A516" s="278" t="s">
        <v>3431</v>
      </c>
      <c r="B516" s="279" t="s">
        <v>3432</v>
      </c>
      <c r="C516" s="279">
        <v>1</v>
      </c>
      <c r="D516" s="276"/>
    </row>
    <row r="517" spans="1:4" ht="15.5" x14ac:dyDescent="0.35">
      <c r="A517" s="278" t="s">
        <v>3433</v>
      </c>
      <c r="B517" s="279" t="s">
        <v>3434</v>
      </c>
      <c r="C517" s="279">
        <v>1</v>
      </c>
      <c r="D517" s="276"/>
    </row>
    <row r="518" spans="1:4" ht="15.5" x14ac:dyDescent="0.35">
      <c r="A518" s="278" t="s">
        <v>3435</v>
      </c>
      <c r="B518" s="279" t="s">
        <v>3436</v>
      </c>
      <c r="C518" s="279">
        <v>1</v>
      </c>
      <c r="D518" s="276"/>
    </row>
    <row r="519" spans="1:4" ht="15.5" x14ac:dyDescent="0.35">
      <c r="A519" s="278" t="s">
        <v>3437</v>
      </c>
      <c r="B519" s="279" t="s">
        <v>3438</v>
      </c>
      <c r="C519" s="279">
        <v>1</v>
      </c>
      <c r="D519" s="276"/>
    </row>
    <row r="520" spans="1:4" ht="15.5" x14ac:dyDescent="0.35">
      <c r="A520" s="278" t="s">
        <v>3439</v>
      </c>
      <c r="B520" s="279" t="s">
        <v>3440</v>
      </c>
      <c r="C520" s="279">
        <v>1</v>
      </c>
      <c r="D520" s="276"/>
    </row>
    <row r="521" spans="1:4" ht="15.5" x14ac:dyDescent="0.35">
      <c r="A521" s="278" t="s">
        <v>3441</v>
      </c>
      <c r="B521" s="279" t="s">
        <v>3442</v>
      </c>
      <c r="C521" s="279">
        <v>1</v>
      </c>
      <c r="D521" s="276"/>
    </row>
    <row r="522" spans="1:4" ht="15.5" x14ac:dyDescent="0.35">
      <c r="A522" s="278" t="s">
        <v>3443</v>
      </c>
      <c r="B522" s="279" t="s">
        <v>3444</v>
      </c>
      <c r="C522" s="279">
        <v>1</v>
      </c>
      <c r="D522" s="276"/>
    </row>
    <row r="523" spans="1:4" ht="15.5" x14ac:dyDescent="0.35">
      <c r="A523" s="278" t="s">
        <v>3445</v>
      </c>
      <c r="B523" s="279" t="s">
        <v>3446</v>
      </c>
      <c r="C523" s="279">
        <v>1</v>
      </c>
      <c r="D523" s="276"/>
    </row>
    <row r="524" spans="1:4" ht="15.5" x14ac:dyDescent="0.35">
      <c r="A524" s="278" t="s">
        <v>3447</v>
      </c>
      <c r="B524" s="279" t="s">
        <v>3448</v>
      </c>
      <c r="C524" s="279">
        <v>1</v>
      </c>
      <c r="D524" s="276"/>
    </row>
    <row r="525" spans="1:4" ht="15.5" x14ac:dyDescent="0.35">
      <c r="A525" s="278" t="s">
        <v>3449</v>
      </c>
      <c r="B525" s="279" t="s">
        <v>3450</v>
      </c>
      <c r="C525" s="279">
        <v>1</v>
      </c>
      <c r="D525" s="276"/>
    </row>
    <row r="526" spans="1:4" ht="15.5" x14ac:dyDescent="0.35">
      <c r="A526" s="278" t="s">
        <v>3451</v>
      </c>
      <c r="B526" s="279" t="s">
        <v>3452</v>
      </c>
      <c r="C526" s="279">
        <v>1</v>
      </c>
      <c r="D526" s="276"/>
    </row>
    <row r="527" spans="1:4" ht="15.5" x14ac:dyDescent="0.35">
      <c r="A527" s="278" t="s">
        <v>3453</v>
      </c>
      <c r="B527" s="279" t="s">
        <v>3454</v>
      </c>
      <c r="C527" s="279">
        <v>1</v>
      </c>
      <c r="D527" s="276"/>
    </row>
    <row r="528" spans="1:4" ht="15.5" x14ac:dyDescent="0.35">
      <c r="A528" s="278" t="s">
        <v>3455</v>
      </c>
      <c r="B528" s="279" t="s">
        <v>3456</v>
      </c>
      <c r="C528" s="279">
        <v>1</v>
      </c>
      <c r="D528" s="276"/>
    </row>
    <row r="529" spans="1:4" ht="15.5" x14ac:dyDescent="0.35">
      <c r="A529" s="278" t="s">
        <v>3457</v>
      </c>
      <c r="B529" s="279" t="s">
        <v>3458</v>
      </c>
      <c r="C529" s="279">
        <v>1</v>
      </c>
      <c r="D529" s="276"/>
    </row>
    <row r="530" spans="1:4" ht="15.5" x14ac:dyDescent="0.35">
      <c r="A530" s="278" t="s">
        <v>3459</v>
      </c>
      <c r="B530" s="279" t="s">
        <v>3460</v>
      </c>
      <c r="C530" s="279">
        <v>1</v>
      </c>
      <c r="D530" s="276"/>
    </row>
    <row r="531" spans="1:4" ht="15.5" x14ac:dyDescent="0.35">
      <c r="A531" s="278" t="s">
        <v>3461</v>
      </c>
      <c r="B531" s="279" t="s">
        <v>3462</v>
      </c>
      <c r="C531" s="279">
        <v>1</v>
      </c>
      <c r="D531" s="276"/>
    </row>
    <row r="532" spans="1:4" ht="15.5" x14ac:dyDescent="0.35">
      <c r="A532" s="278" t="s">
        <v>3463</v>
      </c>
      <c r="B532" s="279" t="s">
        <v>3464</v>
      </c>
      <c r="C532" s="279">
        <v>1</v>
      </c>
      <c r="D532" s="276"/>
    </row>
    <row r="533" spans="1:4" ht="15.5" x14ac:dyDescent="0.35">
      <c r="A533" s="278" t="s">
        <v>3465</v>
      </c>
      <c r="B533" s="279" t="s">
        <v>3466</v>
      </c>
      <c r="C533" s="279">
        <v>1</v>
      </c>
      <c r="D533" s="276"/>
    </row>
    <row r="534" spans="1:4" ht="31" x14ac:dyDescent="0.35">
      <c r="A534" s="278" t="s">
        <v>3467</v>
      </c>
      <c r="B534" s="279" t="s">
        <v>3468</v>
      </c>
      <c r="C534" s="279">
        <v>1</v>
      </c>
      <c r="D534" s="276"/>
    </row>
    <row r="535" spans="1:4" ht="31" x14ac:dyDescent="0.35">
      <c r="A535" s="278" t="s">
        <v>3469</v>
      </c>
      <c r="B535" s="279" t="s">
        <v>3470</v>
      </c>
      <c r="C535" s="279">
        <v>1</v>
      </c>
      <c r="D535" s="276"/>
    </row>
    <row r="536" spans="1:4" ht="15.5" x14ac:dyDescent="0.35">
      <c r="A536" s="278" t="s">
        <v>3471</v>
      </c>
      <c r="B536" s="279" t="s">
        <v>3472</v>
      </c>
      <c r="C536" s="279">
        <v>1</v>
      </c>
      <c r="D536" s="276"/>
    </row>
    <row r="537" spans="1:4" ht="15.5" x14ac:dyDescent="0.35">
      <c r="A537" s="278" t="s">
        <v>3473</v>
      </c>
      <c r="B537" s="279" t="s">
        <v>3474</v>
      </c>
      <c r="C537" s="279">
        <v>1</v>
      </c>
      <c r="D537" s="276"/>
    </row>
    <row r="538" spans="1:4" ht="15.5" x14ac:dyDescent="0.35">
      <c r="A538" s="278" t="s">
        <v>3475</v>
      </c>
      <c r="B538" s="279" t="s">
        <v>3476</v>
      </c>
      <c r="C538" s="279">
        <v>1</v>
      </c>
      <c r="D538" s="276"/>
    </row>
    <row r="539" spans="1:4" ht="15.5" x14ac:dyDescent="0.35">
      <c r="A539" s="278" t="s">
        <v>3477</v>
      </c>
      <c r="B539" s="279" t="s">
        <v>3478</v>
      </c>
      <c r="C539" s="279">
        <v>1</v>
      </c>
      <c r="D539" s="276"/>
    </row>
    <row r="540" spans="1:4" ht="15.5" x14ac:dyDescent="0.35">
      <c r="A540" s="278" t="s">
        <v>3479</v>
      </c>
      <c r="B540" s="279" t="s">
        <v>3480</v>
      </c>
      <c r="C540" s="279">
        <v>1</v>
      </c>
      <c r="D540" s="276"/>
    </row>
    <row r="541" spans="1:4" ht="15.5" x14ac:dyDescent="0.35">
      <c r="A541" s="278" t="s">
        <v>3481</v>
      </c>
      <c r="B541" s="279" t="s">
        <v>3482</v>
      </c>
      <c r="C541" s="279">
        <v>1</v>
      </c>
      <c r="D541" s="276"/>
    </row>
    <row r="542" spans="1:4" ht="15.5" x14ac:dyDescent="0.35">
      <c r="A542" s="278" t="s">
        <v>3483</v>
      </c>
      <c r="B542" s="279" t="s">
        <v>3484</v>
      </c>
      <c r="C542" s="279">
        <v>1</v>
      </c>
      <c r="D542" s="276"/>
    </row>
    <row r="543" spans="1:4" ht="15.5" x14ac:dyDescent="0.35">
      <c r="A543" s="278" t="s">
        <v>3485</v>
      </c>
      <c r="B543" s="279" t="s">
        <v>3486</v>
      </c>
      <c r="C543" s="279">
        <v>1</v>
      </c>
      <c r="D543" s="276"/>
    </row>
    <row r="544" spans="1:4" ht="15.5" x14ac:dyDescent="0.35">
      <c r="A544" s="278" t="s">
        <v>3487</v>
      </c>
      <c r="B544" s="279" t="s">
        <v>3488</v>
      </c>
      <c r="C544" s="279">
        <v>1</v>
      </c>
      <c r="D544" s="276"/>
    </row>
    <row r="545" spans="1:4" ht="15.5" x14ac:dyDescent="0.35">
      <c r="A545" s="278" t="s">
        <v>3489</v>
      </c>
      <c r="B545" s="279" t="s">
        <v>3490</v>
      </c>
      <c r="C545" s="279">
        <v>1</v>
      </c>
      <c r="D545" s="276"/>
    </row>
    <row r="546" spans="1:4" ht="15.5" x14ac:dyDescent="0.35">
      <c r="A546" s="278" t="s">
        <v>3491</v>
      </c>
      <c r="B546" s="279" t="s">
        <v>3492</v>
      </c>
      <c r="C546" s="279">
        <v>1</v>
      </c>
      <c r="D546" s="276"/>
    </row>
    <row r="547" spans="1:4" ht="15.5" x14ac:dyDescent="0.35">
      <c r="A547" s="278" t="s">
        <v>3493</v>
      </c>
      <c r="B547" s="279" t="s">
        <v>3494</v>
      </c>
      <c r="C547" s="279">
        <v>1</v>
      </c>
      <c r="D547" s="276"/>
    </row>
    <row r="548" spans="1:4" ht="15.5" x14ac:dyDescent="0.35">
      <c r="A548" s="278" t="s">
        <v>3495</v>
      </c>
      <c r="B548" s="279" t="s">
        <v>3496</v>
      </c>
      <c r="C548" s="279">
        <v>1</v>
      </c>
      <c r="D548" s="2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34F95-2A21-4E7D-8E83-B62CDE3807AE}">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2c75e67c-ed2d-4c91-baba-8aa4949e551e"/>
    <ds:schemaRef ds:uri="http://schemas.microsoft.com/office/infopath/2007/PartnerControls"/>
    <ds:schemaRef ds:uri="http://schemas.openxmlformats.org/package/2006/metadata/core-properties"/>
    <ds:schemaRef ds:uri="33874043-1092-46f2-b7ed-3863b0441e79"/>
    <ds:schemaRef ds:uri="http://schemas.microsoft.com/sharepoint/v3"/>
    <ds:schemaRef ds:uri="http://purl.org/dc/dcmitype/"/>
  </ds:schemaRefs>
</ds:datastoreItem>
</file>

<file path=customXml/itemProps2.xml><?xml version="1.0" encoding="utf-8"?>
<ds:datastoreItem xmlns:ds="http://schemas.openxmlformats.org/officeDocument/2006/customXml" ds:itemID="{6E6C685E-1A59-4EC2-B777-600E381A0C2D}">
  <ds:schemaRefs>
    <ds:schemaRef ds:uri="http://schemas.microsoft.com/sharepoint/v3/contenttype/forms"/>
  </ds:schemaRefs>
</ds:datastoreItem>
</file>

<file path=customXml/itemProps3.xml><?xml version="1.0" encoding="utf-8"?>
<ds:datastoreItem xmlns:ds="http://schemas.openxmlformats.org/officeDocument/2006/customXml" ds:itemID="{D08A10BD-2BB9-4A89-AB08-116788431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Dashboard</vt:lpstr>
      <vt:lpstr>Results</vt:lpstr>
      <vt:lpstr>Instructions</vt:lpstr>
      <vt:lpstr>Gen Test Cases</vt:lpstr>
      <vt:lpstr>Rocky 9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McFadden Shanee</cp:lastModifiedBy>
  <cp:revision/>
  <dcterms:created xsi:type="dcterms:W3CDTF">2014-11-17T05:09:03Z</dcterms:created>
  <dcterms:modified xsi:type="dcterms:W3CDTF">2023-11-27T20:12:38Z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