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51EB070B-E4F4-4A35-8E20-7822EC3469D0}" xr6:coauthVersionLast="47" xr6:coauthVersionMax="47" xr10:uidLastSave="{00000000-0000-0000-0000-000000000000}"/>
  <bookViews>
    <workbookView xWindow="-110" yWindow="-110" windowWidth="19420" windowHeight="10420" tabRatio="726" activeTab="1" xr2:uid="{00000000-000D-0000-FFFF-FFFF00000000}"/>
  </bookViews>
  <sheets>
    <sheet name="Dashboard" sheetId="1" r:id="rId1"/>
    <sheet name="Results" sheetId="8" r:id="rId2"/>
    <sheet name="Instructions" sheetId="9" r:id="rId3"/>
    <sheet name="Test Cases" sheetId="13" r:id="rId4"/>
    <sheet name="Change Log" sheetId="11" r:id="rId5"/>
    <sheet name="New Release Changes" sheetId="14" r:id="rId6"/>
    <sheet name="Issue Code Table" sheetId="12" r:id="rId7"/>
  </sheets>
  <definedNames>
    <definedName name="_xlnm._FilterDatabase" localSheetId="3" hidden="1">'Test Cases'!$A$2:$AC$41</definedName>
    <definedName name="_xlnm.Print_Area" localSheetId="4">'Change Log'!$A$1:$D$13</definedName>
    <definedName name="_xlnm.Print_Area" localSheetId="0">Dashboard!$A$1:$C$45</definedName>
    <definedName name="_xlnm.Print_Area" localSheetId="2">Instructions!$A$1:$N$28</definedName>
    <definedName name="_xlnm.Print_Area" localSheetId="5">'New Release Changes'!$A$1:$D$3</definedName>
    <definedName name="_xlnm.Print_Area" localSheetId="1">Results!$A$1:$O$23</definedName>
    <definedName name="_xlnm.Print_Area" localSheetId="3">'Test Cases'!$A$1:$L$40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13" l="1"/>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O12" i="8"/>
  <c r="M12" i="8"/>
  <c r="E12" i="8"/>
  <c r="D12" i="8"/>
  <c r="B12" i="8"/>
  <c r="C12" i="8"/>
  <c r="AA3" i="13"/>
  <c r="F17" i="8" l="1"/>
  <c r="F20" i="8"/>
  <c r="F23" i="8"/>
  <c r="F19" i="8"/>
  <c r="F22" i="8"/>
  <c r="F18" i="8"/>
  <c r="F21" i="8"/>
  <c r="D20" i="8"/>
  <c r="E20" i="8"/>
  <c r="E23" i="8"/>
  <c r="E19" i="8"/>
  <c r="E22" i="8"/>
  <c r="E18" i="8"/>
  <c r="D18" i="8"/>
  <c r="I18" i="8" s="1"/>
  <c r="E21" i="8"/>
  <c r="E17" i="8"/>
  <c r="D23" i="8"/>
  <c r="D19" i="8"/>
  <c r="D22" i="8"/>
  <c r="C18" i="8"/>
  <c r="D21" i="8"/>
  <c r="I21" i="8" s="1"/>
  <c r="D17" i="8"/>
  <c r="C20" i="8"/>
  <c r="C23" i="8"/>
  <c r="C19" i="8"/>
  <c r="C22" i="8"/>
  <c r="C16" i="8"/>
  <c r="C21" i="8"/>
  <c r="C17" i="8"/>
  <c r="F16" i="8"/>
  <c r="E16" i="8"/>
  <c r="D16" i="8"/>
  <c r="B29" i="8"/>
  <c r="B27" i="8"/>
  <c r="F12" i="8" l="1"/>
  <c r="N12" i="8"/>
  <c r="A27" i="8" s="1"/>
  <c r="I20" i="8"/>
  <c r="I16" i="8"/>
  <c r="I22" i="8"/>
  <c r="I19" i="8"/>
  <c r="H21" i="8"/>
  <c r="H19" i="8"/>
  <c r="A29" i="8"/>
  <c r="I23" i="8"/>
  <c r="I17" i="8"/>
  <c r="H17" i="8"/>
  <c r="H23" i="8" l="1"/>
  <c r="H22" i="8"/>
  <c r="H16" i="8"/>
  <c r="H18" i="8"/>
  <c r="H20" i="8"/>
  <c r="D24" i="8" l="1"/>
  <c r="G1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Garner, Marc [USA]</author>
  </authors>
  <commentList>
    <comment ref="V20" authorId="0" shapeId="0" xr:uid="{00000000-0006-0000-0300-000001000000}">
      <text>
        <r>
          <rPr>
            <b/>
            <sz val="9"/>
            <color indexed="81"/>
            <rFont val="Tahoma"/>
            <family val="2"/>
          </rPr>
          <t>Garner, Marc [USA]:</t>
        </r>
        <r>
          <rPr>
            <sz val="9"/>
            <color indexed="81"/>
            <rFont val="Tahoma"/>
            <family val="2"/>
          </rPr>
          <t xml:space="preserve">
Should this be removed?</t>
        </r>
      </text>
    </comment>
  </commentList>
</comments>
</file>

<file path=xl/sharedStrings.xml><?xml version="1.0" encoding="utf-8"?>
<sst xmlns="http://schemas.openxmlformats.org/spreadsheetml/2006/main" count="1816" uniqueCount="1620">
  <si>
    <t>Internal Revenue Service</t>
  </si>
  <si>
    <t>Office of Safeguards</t>
  </si>
  <si>
    <t xml:space="preserve"> ▪ SCSEM Subject: Storage Area Network</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</si>
  <si>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</si>
  <si>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</si>
  <si>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</si>
  <si>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</si>
  <si>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</si>
  <si>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</si>
  <si>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</si>
  <si>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</si>
  <si>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</si>
  <si>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</si>
  <si>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</si>
  <si>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</si>
  <si>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</si>
  <si>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</si>
  <si>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</si>
  <si>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</si>
  <si>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</si>
  <si>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</si>
  <si>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</si>
  <si>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</si>
  <si>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</si>
  <si>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</si>
  <si>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</si>
  <si>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</si>
  <si>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</si>
  <si>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</si>
  <si>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</si>
  <si>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</si>
  <si>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</si>
  <si>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</si>
  <si>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</si>
  <si>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</si>
  <si>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</si>
  <si>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</si>
  <si>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</si>
  <si>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</si>
  <si>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</si>
  <si>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</si>
  <si>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</si>
  <si>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</si>
  <si>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</si>
  <si>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</si>
  <si>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</si>
  <si>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</si>
  <si>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</si>
  <si>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</si>
  <si>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</si>
  <si>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</si>
  <si>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</si>
  <si>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</si>
  <si>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</si>
  <si>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</si>
  <si>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</si>
  <si>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</si>
  <si>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</si>
  <si>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</si>
  <si>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</si>
  <si>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</si>
  <si>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</si>
  <si>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</si>
  <si>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</si>
  <si>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 Storage Area Networks that receives, stores, processes or transmits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Storage Area Network STIG (2018-10-03)
▪ IRS Office of Safeguards Technical Memorandum - Storage Area Networks (February 2012)</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</si>
  <si>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</si>
  <si>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</si>
  <si>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</si>
  <si>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</si>
  <si>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</si>
  <si>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</si>
  <si>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</si>
  <si>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</si>
  <si>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</si>
  <si>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</si>
  <si>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</si>
  <si>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</si>
  <si>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</si>
  <si>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</si>
  <si>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</si>
  <si>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</si>
  <si>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</si>
  <si>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</si>
  <si>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</si>
  <si>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</si>
  <si>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</si>
  <si>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</si>
  <si>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</si>
  <si>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</si>
  <si>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</si>
  <si>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</si>
  <si>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</si>
  <si>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</si>
  <si>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</si>
  <si>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</si>
  <si>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</si>
  <si>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</si>
  <si>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</si>
  <si>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</si>
  <si>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</si>
  <si>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</si>
  <si>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</si>
  <si>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</si>
  <si>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 xml:space="preserve"> </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</si>
  <si>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</si>
  <si>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</si>
  <si>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</si>
  <si>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</si>
  <si>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</si>
  <si>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</si>
  <si>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</si>
  <si>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</si>
  <si>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</si>
  <si>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</si>
  <si>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</si>
  <si>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</si>
  <si>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</si>
  <si>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</si>
  <si>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L)</t>
    </r>
  </si>
  <si>
    <t>Vuln ID</t>
  </si>
  <si>
    <t>Remediation Procedure</t>
  </si>
  <si>
    <t>Risk Rating (Do Not Edit)</t>
  </si>
  <si>
    <t>SAN-01</t>
  </si>
  <si>
    <t>SA-22</t>
  </si>
  <si>
    <t>Unsupported System Components</t>
  </si>
  <si>
    <t>Interview
Examine</t>
  </si>
  <si>
    <t>Vendor Support</t>
  </si>
  <si>
    <t>Verify that the SAN is under vendor support.
Note: Each organization should ensure that unsupported software/hardware is removed or upgraded to a supported version prior to a vendor dropping support.</t>
  </si>
  <si>
    <t>1. Determine if the SAN version is a supported release.  Refer to the vendors support website to verify that support for it has not expired.</t>
  </si>
  <si>
    <t>1. The SAN is currently under support by the vendor. Security updates or hot fixes are available to address any security flaws discovered.</t>
  </si>
  <si>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</si>
  <si>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</si>
  <si>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</si>
  <si>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</si>
  <si>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SAN System to a vendor-supported version. Once deployed, harden the upgraded system in accordance with IRS standards using the corresponding SCSEM for a SAN.</t>
  </si>
  <si>
    <t>SAN-02</t>
  </si>
  <si>
    <t>SI-2</t>
  </si>
  <si>
    <t>Flaw Remediation</t>
  </si>
  <si>
    <t>Examine</t>
  </si>
  <si>
    <t>All security related patches are not installed.</t>
  </si>
  <si>
    <t>Failure to install security related patches leaves the SAN open to attack by exploiting known vulnerabilities.</t>
  </si>
  <si>
    <t>The reviewer will, with the assistance of the Admin, verify that all security related patches are installed.</t>
  </si>
  <si>
    <t>1-2. If security patches are not installed consistently or patching procedures are not explicitly defined for the SAN, then it is a finding.</t>
  </si>
  <si>
    <t>The system patch level is not current.</t>
  </si>
  <si>
    <t>Significant</t>
  </si>
  <si>
    <t>HSI2
HSI27</t>
  </si>
  <si>
    <t>HSI2: System patch level is insufficient
HSI27: Critical security patches have not been applied</t>
  </si>
  <si>
    <t>V-6613</t>
  </si>
  <si>
    <t>After verifying that the patches do not adversely impact the production SAN, create a plan for installing the patches on the SAN, obtain CM approval of the plan, and implement the plan installing the patches.</t>
  </si>
  <si>
    <t>SAN-03</t>
  </si>
  <si>
    <t>SC-12</t>
  </si>
  <si>
    <t xml:space="preserve">Cryptographic Key Establishment and Management  </t>
  </si>
  <si>
    <t>Configure the fabric switches to use Agency-approved PKI rather than proprietary or self-signed device certificates.</t>
  </si>
  <si>
    <t>Agency PKI supplies better protection from malicious attacks than userid/password authentication and should be used anytime it is feasible.</t>
  </si>
  <si>
    <t>The reviewer will, with the assistance of the Admin, verify fabric switches are protected by Agency PKI. 
View the installed device certificates.
Verify a Agency -approved certificate is loaded. 
If any of the certificates have the name or identifier of a non-Agency- approved source in the Issuer field, this is a finding.</t>
  </si>
  <si>
    <t>The fabric switches is using a Agency-approved PKI.</t>
  </si>
  <si>
    <t>The fabric switches is using proprietary or self-signed device certificates.</t>
  </si>
  <si>
    <t>Moderate</t>
  </si>
  <si>
    <t>HSC29</t>
  </si>
  <si>
    <t>HSC29: Cryptographic key pairs are not properly managed</t>
  </si>
  <si>
    <t>V-6634</t>
  </si>
  <si>
    <t xml:space="preserve">Generate a new key-pair from a Agency-approved certificate issuer. </t>
  </si>
  <si>
    <t>SAN-04</t>
  </si>
  <si>
    <t>CM-7</t>
  </si>
  <si>
    <t>Least Functionality</t>
  </si>
  <si>
    <t xml:space="preserve">Disable Network management ports on the SAN fabric switches except those needed to support the operational commitments of the sites. </t>
  </si>
  <si>
    <t>Enabled network management ports that are not required expose the SAN fabric switch and the entire network to unnecessary vulnerabilities.  By disabling these unneeded ports the exposure profile of the device and network is diminished.</t>
  </si>
  <si>
    <t>The reviewer will, with the assistance of the Admin, verify that all network management ports on the SAN fabric switches are disabled except those needed to support the operational commitments of the sites.</t>
  </si>
  <si>
    <t>All network management ports on the SAN fabric switches are disabled except those needed to support the operational commitments of the sites.</t>
  </si>
  <si>
    <t>Network management ports on the SAN fabric switches except those needed to support the operational commitments of the sites are not disabled.</t>
  </si>
  <si>
    <t>HCM10</t>
  </si>
  <si>
    <t>HCM10: System has unneeded functionality installed</t>
  </si>
  <si>
    <t>V-6635</t>
  </si>
  <si>
    <t>Develop a plan to locate and disable all network management ports that are not required to support the operational commitments of the sites.  Obtain CM approval of the plan and then execute the plan.</t>
  </si>
  <si>
    <t>SAN-05</t>
  </si>
  <si>
    <t>CM-6</t>
  </si>
  <si>
    <t>Configuration Settings</t>
  </si>
  <si>
    <t>Configure SAN management to use an out-of-band or direct connection method.</t>
  </si>
  <si>
    <t>Removing the management traffic from the production network diminishes the security profile of the SAN servers by allowing all the management ports to be closed on the production network.</t>
  </si>
  <si>
    <t>The reviewer will interview the admin and view the SAN network diagrams provided.</t>
  </si>
  <si>
    <t>SAN management is accomplished using the out-of-band or direct connection method.</t>
  </si>
  <si>
    <t>SAN management is not accomplished using the out-of-band or direct connection method.</t>
  </si>
  <si>
    <t>HAC19</t>
  </si>
  <si>
    <t>HAC19: Out of Band Management is not utilized in all instances</t>
  </si>
  <si>
    <t>V-6636</t>
  </si>
  <si>
    <t>Develop a plan to migrate the SAN management to an out-of-band network or a direct connect method.  Obtain CM approval for the plan and implement the plan.</t>
  </si>
  <si>
    <t>SAN-06</t>
  </si>
  <si>
    <t>AC-17</t>
  </si>
  <si>
    <t>Remote Access</t>
  </si>
  <si>
    <t>Interview &amp; Examine</t>
  </si>
  <si>
    <t>Configure the communications from the management console to the SAN fabric to use protected strong two-factor authentication.</t>
  </si>
  <si>
    <t>Using two-factor authentication between the SAN management console and the fabric enhances the security of the communications carrying privileged functions.  It is harder for an unauthorized management console to take control of the SAN.
The preferred solution for two-factor authentication is Agency PKI implemented on the CAC or Alternative (Alt) token.</t>
  </si>
  <si>
    <t>The reviewer will, with the assistance of the Admin, verify that communications from the management console to the SAN fabric are protected using Agency PKI.  If another method of two-factor authentication is used, then inspect approval documentation. 
If two-factor authentication is not used, this is a finding.
If two-factor authentication method is not Agency PKI and no approval documentation exists, this is a finding.</t>
  </si>
  <si>
    <t>Communications from the management console to the SAN fabric are protected strong two-factor authentication.</t>
  </si>
  <si>
    <t>Communications from the management console to the SAN fabric are not protected strong two-factor authentication.</t>
  </si>
  <si>
    <t>HRM15</t>
  </si>
  <si>
    <t>HRM15: Multi-factor authentication is not enforced for local device management</t>
  </si>
  <si>
    <t>V-6637</t>
  </si>
  <si>
    <t>Develop a plan to migrate to the use of Agency PKI authentication between the SAN management console and the SAN fabric.  Obtain CM approval of the plan and implement the plan.</t>
  </si>
  <si>
    <t>SAN-07</t>
  </si>
  <si>
    <t>PE-3</t>
  </si>
  <si>
    <t xml:space="preserve">Physical Access Control
</t>
  </si>
  <si>
    <t>All the network level devices interconnected to the SAN are located in a secure room with limited access.</t>
  </si>
  <si>
    <t>If the network level devices are not located in a secure area they can be tampered with which could lead to a denial of service if the device is powered off or sensitive data can be compromised by a tap connected to the device.</t>
  </si>
  <si>
    <t>The reviewer will interview the Admin and view the network level devices to verify whether they are located in a secure room with limited access.</t>
  </si>
  <si>
    <t>All the network level devices interconnected to the SAN are  located in a secure room with limited access.</t>
  </si>
  <si>
    <t>All the network level devices interconnected to the SAN are not located in a secure room with limited access.</t>
  </si>
  <si>
    <t>Limited</t>
  </si>
  <si>
    <t>HCM100</t>
  </si>
  <si>
    <t>HCM100: Other</t>
  </si>
  <si>
    <t>V-6631</t>
  </si>
  <si>
    <t>Develop a plan to move the network level devices to a location/room where the can be physically secured in a manner appropriate to the classification level of the data the handle.  Obtain CM approval of the plan and then implement the plan moving the devices.</t>
  </si>
  <si>
    <t>SAN-08</t>
  </si>
  <si>
    <t>AC-3</t>
  </si>
  <si>
    <t>Access Enforcement</t>
  </si>
  <si>
    <t>Ensure that Individual user accounts with passwords are set up and maintained for the SAN fabric switch.</t>
  </si>
  <si>
    <t>Without identification and authentication unauthorized users could reconfigure the SAN or disrupt its operation by logging in to the fabric switch and executing unauthorized commands.</t>
  </si>
  <si>
    <t>The reviewer, with the assistance of the Admin, will verify that individual user accounts with passwords are set up and maintained for the SAN fabric switch.</t>
  </si>
  <si>
    <t>Individual user accounts with passwords are set up and maintained for the SAN fabric switch.</t>
  </si>
  <si>
    <t>Individual user accounts with passwords are not set up and maintained for the SAN fabric switch.</t>
  </si>
  <si>
    <t>HIA1</t>
  </si>
  <si>
    <t>HIA1: Adequate device identification and authentication is not employed</t>
  </si>
  <si>
    <t>V-6632</t>
  </si>
  <si>
    <t>Develop a plan to reconfigure the SAN fabric switch to require user accounts and passwords.  This plan also needs to include the creation and distribution of user accounts and passwords for each administrator who requires access to the SAN fabric switch.  Obtain CM approval of the plan and then implement the plan.</t>
  </si>
  <si>
    <t>SAN-09</t>
  </si>
  <si>
    <t>IA-2</t>
  </si>
  <si>
    <t>Identification and Authentication (Organizational Users)</t>
  </si>
  <si>
    <t>Examine &amp; Interview</t>
  </si>
  <si>
    <t>Configure the SAN to use bidirectional authentication.</t>
  </si>
  <si>
    <t>Switch-to-switch management traffic does not have to be encrypted. Bidirectional authentication ensures that a rogue switch cannot be inserted and be auto configured to join the fabric.</t>
  </si>
  <si>
    <t>Verify that all fabric switches are configured to bidirectional authentication.</t>
  </si>
  <si>
    <t>All fabric switches are configured to bidirectional authentication.</t>
  </si>
  <si>
    <t>Fabric Switches do not have bidirectional authentication</t>
  </si>
  <si>
    <t>V-6633</t>
  </si>
  <si>
    <t>Configure the SAN fabric switches to use bidirectional authentication between switches.</t>
  </si>
  <si>
    <t>SAN-10</t>
  </si>
  <si>
    <t>Replace the manufacturer’s default PKI keys prior to attaching the switch to the SAN Fabric.</t>
  </si>
  <si>
    <t>If the manufacturer's default PKI keys are allowed to remain active on the device, it can be accessed by a malicious individual with access to the default key.</t>
  </si>
  <si>
    <t>The reviewer will, with the assistance of the Admin, verify that the manufacturer's default PKI keys have been changed prior to attaching the switch to the SAN Fabric.</t>
  </si>
  <si>
    <t>the manufacturer’s default PKI keys have been changed prior to attaching the switch to the SAN Fabric.</t>
  </si>
  <si>
    <t>The manufacturer’s default PKI keys have not been changed prior to attaching the switch to the SAN Fabric.</t>
  </si>
  <si>
    <t>V-6638</t>
  </si>
  <si>
    <t>Depending on the functionality allowed by the device, develop a plan remove, disable or change the manufacturer€™s default PKI certificate so that it cannot be used for identification and authorization.  Obtain CM approval for the plan and implement the plan.</t>
  </si>
  <si>
    <t>SAN-11</t>
  </si>
  <si>
    <t>SC-8</t>
  </si>
  <si>
    <t>Transmission Confidentiality and Integrity</t>
  </si>
  <si>
    <t>Configure the SAN to use FIPS 140 validated encryption algorithm to protect management-to-fabric communications.</t>
  </si>
  <si>
    <t>The communication between the SAN management console and the SAN fabric carries sensitive privileged configuration data.  This data's confidentiality will be protected with FIPS 140 validate algorithm for encryption.  Configuration data could be used to create a denial of service by disrupting the SAN fabric.
The storage administrator will configure the SAN to use FIPS 140 validated encryption algorithm to protect management-to-fabric communications.</t>
  </si>
  <si>
    <t>The reviewer will, with the assistance of the storage administrator, verify that the SAN is configured to use FIPS 140 validated encryption algorithm to protect management-to-fabric communications.</t>
  </si>
  <si>
    <t>SAN is configured to use FIPS 140 validated encryption algorithm to protect management-to-fabric communications.</t>
  </si>
  <si>
    <t>The SAN is not configured to use FIPS 140 validated encryption algorithm to protect management-to-fabric communications.</t>
  </si>
  <si>
    <t>HSC42</t>
  </si>
  <si>
    <t>HSC42: Encryption capabilities do not meet the latest FIPS 140 requirements</t>
  </si>
  <si>
    <t>V-6639</t>
  </si>
  <si>
    <t>Develop a plan to implement FIPS-140-1/2 validated encryption to protect management-to-fabric communications. Obtain CM approval of the plan and execute the plan.</t>
  </si>
  <si>
    <t>SAN-12</t>
  </si>
  <si>
    <t xml:space="preserve">Restrict SNMP access to SAN devices to authorized IP addresses. </t>
  </si>
  <si>
    <t>SNMP, by virtue of what it is designed to do, can be a large security risk. Because SNMP can obtain device information and set device parameters, unauthorized users can cause damage.  Restricting IP address that can access SNMP on the SAN devices will further limit the possibility of malicious access being made.</t>
  </si>
  <si>
    <t>The reviewer will, with the assistance of the Admin, verify that only authorized IP addresses are allowed Simple Network Management Protocol (SNMP) access to the SAN devices.  This can be done with by checking the ACLs for the SAN device ports.</t>
  </si>
  <si>
    <t>Only authorized IP addresses are allowed Simple Network Management Protocol (SNMP) access to the SAN devices.  This can be done with by checking the ACLs for the SAN device ports.</t>
  </si>
  <si>
    <t>Unauthorized IP addresses are allowed Simple Network Management Protocol (SNMP) access to the SAN devices.</t>
  </si>
  <si>
    <t>HAC43</t>
  </si>
  <si>
    <t>HAC43: Management sessions are not properly restricted by ACL</t>
  </si>
  <si>
    <t>V-6656</t>
  </si>
  <si>
    <t>Develop a plan to restrict SNMP access to SAN devices to authorized IP addresses.  Obtain CM approval for the plan and implement the plan.</t>
  </si>
  <si>
    <t>SAN-13</t>
  </si>
  <si>
    <t>Ensure that prior to installing SAN components (servers, switches, and management stations) onto the network infrastructure, components are configured to meet the applicable to the IRS 1075 Pub requirements.</t>
  </si>
  <si>
    <t>Many SAN components (servers, switches, management stations) have security requirements.</t>
  </si>
  <si>
    <t>The reviewer will interview the Admin and view VMS to verify that prior to installing SAN components (servers, switches, and management stations) onto the network infrastructure, components are configured to meet the applicable Pub 1075 IRS requirements.</t>
  </si>
  <si>
    <t>Verify that prior to installing SAN components (servers, switches, and management stations) onto the network infrastructure, components are configured  to meet the applicableto Pub 1075 IRS requirements</t>
  </si>
  <si>
    <t>Components are not configured to meet the applicable  IRS 1075 Pub requirements.</t>
  </si>
  <si>
    <t>V-6619</t>
  </si>
  <si>
    <t>Perform a self assessment using the applicable checklists or scripts on any component device that has not been reviewed or request a formal review from FSO.</t>
  </si>
  <si>
    <t>SAN-14</t>
  </si>
  <si>
    <t>Configure SNMP in accordance with the guidance contained in the IRS 1075 Pub requirements.</t>
  </si>
  <si>
    <t>There are vulnerabilities in some implementations and some configurations of SNMP.  Therefore if SNMP is used the guidelines in IRS 1075 Pub requirements.</t>
  </si>
  <si>
    <t>With the assistance of the admin, verify that if Simple Network Management Protocol (SNMP) is used, it is configured in accordance with the IRS 1075 Pub requirements.
NOTE: The intent of this check is to ensure that the other checklists were applied. If they are applied then, regardless of what the findings are, this is not a finding. The objective of this policy is met if the other checklist was applied and documented.</t>
  </si>
  <si>
    <t>Simple Network Management Protocol (SNMP) is used, it is configured in accordance with the guidance contained in IRS 1075 Pub requirements.</t>
  </si>
  <si>
    <t>Simple Network Management Protocol (SNMP) is used and it is not configured in accordance with the guidance contained in the Network Infrastructure  IRS 1075 Pub.</t>
  </si>
  <si>
    <t>HCM11</t>
  </si>
  <si>
    <t>HCM11: SNMP is not implemented correctly</t>
  </si>
  <si>
    <t>V-6652</t>
  </si>
  <si>
    <t xml:space="preserve">Develop a plan to implement SNMP that is compliant with the IRS 1075 Pub requirements.  Obtain CM approval and execute the plan.
NOTE: The intent of this check is to ensure that the other applicable checklists were applied. If they are applied then, regardless of what the findings are, this is not a finding. The objective of this policy is met if the other checklists were applied and documented. 
</t>
  </si>
  <si>
    <t>SAN-15</t>
  </si>
  <si>
    <t xml:space="preserve">Restrict SNMP access to SAN devices to only internal network IP addresses. </t>
  </si>
  <si>
    <t>SNMP, by virtue of what it is designed to do, can be a large security risk. Because SNMP can obtain device information and set device parameters, unauthorized users can cause damage.  Therefore access to a SAN device from an IP address outside of the internal network will not be allowed.</t>
  </si>
  <si>
    <t>The reviewer will, with the assistance of the Admin, verify that the IP addresses of the hosts permitted SNMP access to the SAN management devices belong to the internal network.  The ACLs for the SAN ports should be checked.</t>
  </si>
  <si>
    <t xml:space="preserve">The IP addresses of the hosts permitted SNMP access to the SAN management devices belong to the internal network. </t>
  </si>
  <si>
    <t>The IP addresses of the hosts permitted SNMP access to the SAN management devices do not belong to the internal network.</t>
  </si>
  <si>
    <t>V-6657</t>
  </si>
  <si>
    <t>Develop a plan to restrict SNMP access to SAN devices to only internal network IP addresses.  Obtain CM approval of the plan and implement the plan.</t>
  </si>
  <si>
    <t>SAN-16</t>
  </si>
  <si>
    <t>The SANs are not compliant with overall network security architecture, appropriate enclave, and data center security requirements in accordance with the IRS 1075 Pub requirements.</t>
  </si>
  <si>
    <t>Inconsistencies with the Pub 1075 IRS requirements. The SAN implementation can lead to the creation of vulnerabilities in the network or the enclave.</t>
  </si>
  <si>
    <t xml:space="preserve">The reviewer will interview the Admin to validate that SANs are compliant with overall network security architecture, appropriate enclave, and data center security requirements in the Pub 1075 IRS.
</t>
  </si>
  <si>
    <t>SANs are compliant with overall network security architecture (e.g. best practices for identity management, properly segmented on data vlan, etc.) , appropriate enclave, and data center security requirements (e.g. contained in data center - arrays not in offices, utility closets, etc.) in the Pub 1075 IRS requirements.</t>
  </si>
  <si>
    <t>The SANs are not compliant with overall network security architecture, appropriate enclave, and data center security requirements in the Network Infrastructure  IRS 1075 Pub and the Enclave  IRS 1075 Pub</t>
  </si>
  <si>
    <t>V-6610</t>
  </si>
  <si>
    <t>Perform a self assessment with the Network Infrastructure checklist and the Enclave checklist or schedule a formal review with FSO.</t>
  </si>
  <si>
    <t>SAN-17</t>
  </si>
  <si>
    <t>SI-3</t>
  </si>
  <si>
    <t>Malicious Code Protection</t>
  </si>
  <si>
    <t>Ensure that a vendor supported, Agency approved, anti-virus software is installed and configured on all SAN servers in accordance with the Pub 1075 IRS requirements.</t>
  </si>
  <si>
    <t>The SAN servers and other hosts are subject to virus and worm attacks as are any systems running an OS.  If the anti-virus software is not installed or the virus definitions are not maintained on these systems, this could expose the entire enclave network to exploits of known vulnerabilities.</t>
  </si>
  <si>
    <t>The reviewer will verify that vendor supported, Agency approved, anti-virus software is installed and configured on all SAN servers in accordance with the Pub 1075 IRS requirements.</t>
  </si>
  <si>
    <t>The agency has installed an anti-virus client on the management server and the client is up-to-date.</t>
  </si>
  <si>
    <t>Vendor supported, Agency approved, anti-virus software is not installed and configured on all SAN servers in accordance with the applicable operating system  IRS 1075 Pub on SAN servers and management devices and kept up-to-date with the most recent virus definition tables.</t>
  </si>
  <si>
    <t>HSI12
HSI17</t>
  </si>
  <si>
    <t>HSI12: No antivirus is configured on the system
HSI17: Antivirus not configured appropriately</t>
  </si>
  <si>
    <t>V-6623</t>
  </si>
  <si>
    <t>Install and correctly configure a Agency approved anti-virus.</t>
  </si>
  <si>
    <t>SAN-18</t>
  </si>
  <si>
    <t>Servers and other hosts are not compliant with the Pub 1075 IRS requirements.</t>
  </si>
  <si>
    <t>SAN servers and other hosts are hardware software combinations that actually run under the control of a native OS found on the component.  This OS may be UNIX, LNIX, Windows, etc.  The underlying OS must be configured to be compliant with the Pub 1075 IRS requirements.</t>
  </si>
  <si>
    <t>The reviewer will interview the Admin and view the VMS to verify that servers and other hosts are compliant with applicable Operating System (OS) Pub 1075 IRS requirements.</t>
  </si>
  <si>
    <t>Verify that servers and other hosts are compliant with applicable Operating System (OS) Pub 1075 IRS requirements.</t>
  </si>
  <si>
    <t>Servers and other hosts are not compliant with applicable Operating System (OS)  IRS 1075 Pub requirements.</t>
  </si>
  <si>
    <t>HAC13</t>
  </si>
  <si>
    <t>HAC13: Operating system configuration files have incorrect permissions</t>
  </si>
  <si>
    <t>V-6622</t>
  </si>
  <si>
    <t>Perform a self assessment using the applicable OS checklists or scripts on any server or host in the SAN that has not been reviewer or request a formal review from FSO.</t>
  </si>
  <si>
    <t>SAN-19</t>
  </si>
  <si>
    <t>SA-5</t>
  </si>
  <si>
    <t>Information System Documentation</t>
  </si>
  <si>
    <t>A current drawing of the site's SAN topology that includes all external and internal links, zones, and all interconnected equipment is not being maintained.</t>
  </si>
  <si>
    <t xml:space="preserve">A drawing of the SAN topology gives the IAO and other interested individuals a pictorial representation of the SAN. This can be helpful in diagnosing potential security problems.
</t>
  </si>
  <si>
    <t>The reviewer will interview the Admin and view the drawings supplied to verify that a current drawing of the site’s SAN topology that includes all external and internal links, zones, and all interconnected equipment.</t>
  </si>
  <si>
    <t xml:space="preserve"> If the SAN topology diagram is incomplete or does not include information such as interconnected equipment, zone information and links information, then this is a finding.</t>
  </si>
  <si>
    <t>A current drawing of the site’s SAN topology that includes all external and internal links, zones, and all interconnected equipment is not being maintained.</t>
  </si>
  <si>
    <t>HCM24</t>
  </si>
  <si>
    <t>HCM24: Agency network diagram is not complete</t>
  </si>
  <si>
    <t>V-6628</t>
  </si>
  <si>
    <t>Create drawing of the  site's SAN topology that includes all external and internal links, zones, and all interconnected equipment.</t>
  </si>
  <si>
    <t>SAN-20</t>
  </si>
  <si>
    <t>IA-5</t>
  </si>
  <si>
    <t>Authenticator Management</t>
  </si>
  <si>
    <t>Ensure all SAN management consoles and ports are password protected.</t>
  </si>
  <si>
    <t>Without password protection malicious users can create a denial of service by disrupting the SAN or allow the compromise of sensitive date by reconfiguring the SAN topography.</t>
  </si>
  <si>
    <t>The reviewer will, with the assistance of the Admin, verify that all SAN management consoles and ports are password protected.</t>
  </si>
  <si>
    <t>All SAN management consoles and ports are password protected.</t>
  </si>
  <si>
    <t>All SAN management consoles and ports are not password protected.</t>
  </si>
  <si>
    <t>HPW1</t>
  </si>
  <si>
    <t>HPW1: No password is required to access an FTI system</t>
  </si>
  <si>
    <t>V-6645</t>
  </si>
  <si>
    <t>Develop a plan for implementing password protection on the SAN’s management consoles and ports. Obtain CM approval of the plan and execute the plan.</t>
  </si>
  <si>
    <t>SAN-21</t>
  </si>
  <si>
    <t>AC-7</t>
  </si>
  <si>
    <t>Unsuccessful Logon Attempts</t>
  </si>
  <si>
    <t>Configure the system accounts to lock after three consecutive invalid attempts.</t>
  </si>
  <si>
    <t>The system locks user/administrator accounts after no more than three unsuccessful attempts to logon with an invalid password.</t>
  </si>
  <si>
    <t>1. Examine local configuration or account management settings and determine if administrator accounts are locked from the device after no more than three unsuccessful consecutive attempts.</t>
  </si>
  <si>
    <t>1.  System accounts are locked after three consecutive incorrect attempts.</t>
  </si>
  <si>
    <t>System Accounts are not locked after three consecutive invalid attempts.</t>
  </si>
  <si>
    <t>HAC15</t>
  </si>
  <si>
    <t>HAC15: User accounts not locked after 3 unsuccessful login attempts</t>
  </si>
  <si>
    <t>Configure the device to lock user accounts after three consecutive invalid login attempts.</t>
  </si>
  <si>
    <t>SAN-22</t>
  </si>
  <si>
    <t>AC-8</t>
  </si>
  <si>
    <t>System Use Notification</t>
  </si>
  <si>
    <t>Configure the device to display a warning banner that is compliant with IRS Publication 1075 guidelines.</t>
  </si>
  <si>
    <t>Verify that a warning banner is displayed upon connection and is in compliance with IRS requirements. This banner should require user intervention to clear.</t>
  </si>
  <si>
    <t>1. Examine the warning banner that is displayed when administrators connect to the SAN management interface(s).  Validate the warning banner language is compliant with IRS requirements.</t>
  </si>
  <si>
    <t>1.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</si>
  <si>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An IRS compliant login banner is not displayed before login to the device.</t>
  </si>
  <si>
    <t>HAC14 
HAC38</t>
  </si>
  <si>
    <t>HAC14: Warning banner is insufficient
HAC38: Warning banner does not exist</t>
  </si>
  <si>
    <t>Configure the device to display a warning banner that is compliant with IRS Publication 1075 guidelines and includes the following four elements:
a) The system contains US government information.
b) Users' actions are monitored and audited.
c) Unauthorized use of the system is prohibited. 
d) Unauthorized use of the system is subject to criminal and civil penalties.
Please refer to the IRS Publication 1075, Section 4.1 Access Control (AC-8: System Use Notification) for guidance and Exhibit 8 for examples.</t>
  </si>
  <si>
    <t>SAN-23</t>
  </si>
  <si>
    <t>AC-12</t>
  </si>
  <si>
    <t>Session Termination</t>
  </si>
  <si>
    <t xml:space="preserve">Configure the SAN's management platform to terminate user sessions after 30 minutes of inactivity.  </t>
  </si>
  <si>
    <t>Verify the SAN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</si>
  <si>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</si>
  <si>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</si>
  <si>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The SAN does not terminate management sessions after 30 minutes of inactivity.</t>
  </si>
  <si>
    <t>HRM5</t>
  </si>
  <si>
    <t>HRM5: User sessions do not terminate after the Publication 1075 period of inactivity</t>
  </si>
  <si>
    <t xml:space="preserve">Configure the SAN's management platform to terminate user sessions after 30 minutes of inactivity. </t>
  </si>
  <si>
    <t>SAN-24</t>
  </si>
  <si>
    <t xml:space="preserve">Configure password settings to comply with IRS Publication 1075 requirements. </t>
  </si>
  <si>
    <t>Ensure all password parameters meet IRS Publication 1075 requirements (e.g., password complexity, aging, history, etc.)</t>
  </si>
  <si>
    <t>1.Verify that the admin user password parameters (authentication server and/or local) meet the following requirements:
a) Minimum password length of 14 characters
b) Passwords must contain at least one number or special character, and a combination of at least one lower and uppercase letter
c) Maximum password age of 60 days for privileged user
d) Minimum password age of 1 day
e) Password history for the previous 24 passwords 
f) Users are forced to change their initial password during their first logon</t>
  </si>
  <si>
    <t>1. Password requirements meet all IRS Publication 1075 requirements listed in the test procedure.</t>
  </si>
  <si>
    <t>Device password settings do not meet all IRS Publication 1075 requirements.</t>
  </si>
  <si>
    <t>HPW2
HPW3
HPW4
HPW6
HPW12
HPW19
HPW20</t>
  </si>
  <si>
    <t>HPW2: Password does not expire timely
HPW3: Minimum password length is too short
HPW4: Minimum password does not exist
HPW6: Password history is insufficient
HPW12: Passwords do not meet complexity requirements
HPW19: More than one Publication 1075 password requirement is not met
HPW20: User is not required to change password upon first use</t>
  </si>
  <si>
    <t xml:space="preserve">Configure password settings to comply with IRS Publication 1075 requirements. Update the agency's authenticator management requirements and implement the following password-based authentication settings on all systems: (i) minimum password length is at least eight characters, (ii) at least one numeric and one special character, (iii) mixture of at least one upper and one lower case letter, (iv) storage and transmission of passwords only when encrypted, (v) password minimum lifetime is one day, (vi) standard account passwords to be changed at least every 90 days, (vii) privileged account passwords to be changed at least every 60 days, and (viii) prevention of password reuse for 24 generations. </t>
  </si>
  <si>
    <t>SAN-25</t>
  </si>
  <si>
    <t>AU-2</t>
  </si>
  <si>
    <t>Audit Events</t>
  </si>
  <si>
    <t>Configure audit logs to capture the following IRS Publication 1075 security-related relevant events.</t>
  </si>
  <si>
    <t>Ensure the system audits security relevant events.</t>
  </si>
  <si>
    <t>1. Obtain and review SAN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</si>
  <si>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</si>
  <si>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System does not audit all attempts to gain access.</t>
  </si>
  <si>
    <t>HAU21</t>
  </si>
  <si>
    <t>HAU21: System does not audit all attempts to gain access</t>
  </si>
  <si>
    <t>Configure audit logs to capture the following IRS Publication 1075 security-related relevant events:
(1) All unsuccessful login and authorization attempts
(2) All identification and authentication attempts
(3) All actions, connections and requests performed by privileged users 
(4) All actions, connections and requests performed by privileged functions
(5) All changes to logical access control authorities
(6) All system changes with the potential to compromise the integrity of security policy configurations 
(7) The creation, modification and deletion of objects including files, directories and user accounts
(8) The creation, modification and deletion of user accounts and group accounts
(9) The creation, modification and deletion of user account and group account privileges.
(10) System startup and shutdown functions</t>
  </si>
  <si>
    <t>SAN-26</t>
  </si>
  <si>
    <t>AU-3</t>
  </si>
  <si>
    <t>Content of Audit Records</t>
  </si>
  <si>
    <t xml:space="preserve">Configure audit logs to record sufficient information to establish what events occurred, the source of the events and the outcome of the events. </t>
  </si>
  <si>
    <t>Verify that the SAN software produces audit records that contain sufficient information to establish what events occurred, the sources of the events, and the outcomes of the events.</t>
  </si>
  <si>
    <t>1. Examine a sample audit log from the SAN software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</si>
  <si>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1. Sufficient security relevant data is captured in system logs.</t>
  </si>
  <si>
    <t>Audit records collected on the SAN do not contain sufficient information to establish what events occurred.</t>
  </si>
  <si>
    <t>HAU22</t>
  </si>
  <si>
    <t>HAU22: Content of audit records is not sufficient</t>
  </si>
  <si>
    <t>Configure audit logs to record sufficient information to establish what events occurred, the source of the events and the outcome of the events. Capture the following elements at a minimum in the audit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</si>
  <si>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SAN-27</t>
  </si>
  <si>
    <t>AU-6</t>
  </si>
  <si>
    <t>Audit Review, Analysis, and Reporting</t>
  </si>
  <si>
    <t>Audit logs are reviewed per Pub 1075 requirements.</t>
  </si>
  <si>
    <t>SAN logs are reviewed on a weekly basis for anomalies (e.g., standard operations, unauthorized access attempts, etc.).
Exceptions and violations are properly analyzed and appropriate actions are taken.</t>
  </si>
  <si>
    <t>1. Interview SAN administrator and determine when the last audit logs were reviewed.  
2. Examine reports that demonstrate monitoring of security violations, such as unauthorized user access.</t>
  </si>
  <si>
    <t>1-2. SAN administrators/security personnel regularly review all remote access and SAN audit logs on a weekly basis, are reviewing anomalies, and are documenting findings and reporting potential anomalies.</t>
  </si>
  <si>
    <t>Audit logs are not reviewed per Pub 1075 requirements.</t>
  </si>
  <si>
    <t>HAU3
HAU18
HAU19</t>
  </si>
  <si>
    <t>HAU3: Audit logs are not being reviewed
HAU18: Audit logs are reviewed, but not per Pub 1075 requirements
HAU19: Audit log anomalies or findings are not reported and tracked</t>
  </si>
  <si>
    <t>Develop and implement policy and procedures to review audit logs at least weekly.  T</t>
  </si>
  <si>
    <t>SAN-28</t>
  </si>
  <si>
    <t>AU-8</t>
  </si>
  <si>
    <t>Time Stamps</t>
  </si>
  <si>
    <t xml:space="preserve">Configure SAN to NTP server to ensure audit logs times are synchronized. </t>
  </si>
  <si>
    <t>Check to validate the system is synchronized with the agency's authoritative time server.</t>
  </si>
  <si>
    <t>1. Interview SAN administrator to ensure the system is synchronized with the agency's authoritative time server.
2. Examine configuration file(s) to verify NTP has been properly configured to synchronize with the agency's internal authoritative time server.</t>
  </si>
  <si>
    <t>1-2. The SAN and audit records are synchronized with the agency's authoritative time server.</t>
  </si>
  <si>
    <t>SAN and audit records are not synchronized.</t>
  </si>
  <si>
    <t>HAU11</t>
  </si>
  <si>
    <t>HAU11: NTP is not properly implemented</t>
  </si>
  <si>
    <t>SAN-29</t>
  </si>
  <si>
    <t>AU-9</t>
  </si>
  <si>
    <t>Protection of Audit Information</t>
  </si>
  <si>
    <t>Ensure Audit information is made available only to users with appropriate privileges.</t>
  </si>
  <si>
    <t>The audit trail shall be protected from unauthorized access, use, deletion or modification.
The audit trail shall be restricted to personnel routinely responsible for performing security audit functions.</t>
  </si>
  <si>
    <t>1. Interview the SAN administrator to determine if measures are taken to restrict the use of auditing tools and protect their output so that they can only be read by users with appropriate privileges, and cannot be deleted or modified.
2. Examine if all audit logs are sent to a SEIM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</si>
  <si>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network device administration team.
2. The agency implements a SIEM tool or other automated analysis mechanism to review remote access attempts for suspicious activity.</t>
  </si>
  <si>
    <t>Audit logs are not properly protected.</t>
  </si>
  <si>
    <t>HAU10</t>
  </si>
  <si>
    <t>HAU10: Audit logs are not properly protected</t>
  </si>
  <si>
    <t xml:space="preserve">Ensure Audit information is made available only to users with appropriate privileges. Protect audit information so that the audit trail cannot be altered by the network device administration team.  It is recommended that the agency implements a SIEM tool or other automated analysis mechanism to review remote access attempts for suspicious activity. </t>
  </si>
  <si>
    <t>SAN-30</t>
  </si>
  <si>
    <t>AU-11</t>
  </si>
  <si>
    <t>Audit Record Retention</t>
  </si>
  <si>
    <t>Interview</t>
  </si>
  <si>
    <t>Audit logs are retained per IRS Pub 1075 requirements.</t>
  </si>
  <si>
    <t>Verify that audit data is archived and maintained.
IRS practice has been to retain archived audit logs/trails for the remainder of the year they were made plus six years.  Logs must be retained for a total of 7 years.</t>
  </si>
  <si>
    <t>1. Interview the SAN administrator to determine if audit data is captured, backed up, and maintained. IRS practice has been to retain archived audit logs/trails for the remainder of the year they were made plus six years for a total of 7 years.</t>
  </si>
  <si>
    <t>1. Audit data is captured, backed up, and maintained. IRS requires agencies to retain archived audit logs/trails for the remainder of the year they were made plus six years for a total of 7 years.</t>
  </si>
  <si>
    <t>Audit logs are not retained per IRS Pub 1075 requirements.</t>
  </si>
  <si>
    <t>HAU7</t>
  </si>
  <si>
    <t>HAU7: Audit records are not retained per Pub 1075</t>
  </si>
  <si>
    <t>Provision sufficient storage and/or backup media for the logs generated and kept between log rotation intervals.  Ensure logs are backed up, archived off of the system and retained for a minimum period of 7 years per IRS Publication 1075 requirements.</t>
  </si>
  <si>
    <t>SAN-31</t>
  </si>
  <si>
    <t>Zoning is used to protect the SAN environment.</t>
  </si>
  <si>
    <t xml:space="preserve"> Risk: In a SAN environment, we potentially have data with differing levels or need-to-know stored on the same "system". A high level of assurance that a valid entity (user/system/process) of one set of data is not inadvertently given access to data that is unauthorized. Depending on the data and implementation, lack of hard zoning could provide access to classified, administrative configuration, or other privileged information.
A zone is considered to be "hard" if it is hardware enforced. In other words, it is considered “hard” in that they are always enforced by the destination ASIC. "Soft" zoning is more flexible but is also more vulnerable. 
In "soft" or WWN-enforced zoning, however, the HBA on the initiating devices store a copy of the name server entries, which were discovered in the last IO scan/discovery. It is possible for the HBA to include old addresses, which are no longer allowed in the newly established zoning rules. So your goal is to mitigate this risk in some way.
If hardware enforced zoning is used this is not an issue as the destination port will not allow any access regardless of what the OS/HBA “thinks” it has access to. 
Supplementary Note: Registry State Change Notifications ( RSCN ) storms in large SAN deployments are another factor of which the system administrator must be aware. RSCNs are a broadcast function that allows notification to registered devices when a state change occurs within a SAN topology. These changes could be as simple as a cable being unplugged or a new HBA being connected. When such changes take place, all members would have to be notified of the change and conflicts would have to be resolved, before the name servers are updated. In large configurations it could take a long time for the entire system to stabilize, impairing performance. Effective zoning on the switch would help in minimizing RSCN storms, as only devices within a zone would get notified of state changes. It would also be ideal to make note of business critical servers and make changes to zones and fabrics that affect these servers at non business critical times. Tape fabrics could also be separated from disk fabric (although this comes at a cost). Statistics of RSCN's are available from a few switch vendors. Monitoring these consistently and considering these before expansion of SAN's would help you with effective storage deployments.
</t>
  </si>
  <si>
    <t xml:space="preserve">The reviewer, with the assistance of the Admin, will verify that hard zoning is used to protect the SAN.
If soft zoning is used, this is a finding.  If soft zoning must be used (with CISO approval), this is still a finding and a migration plan must be in place.  However, note that the HBA memory is non-persistent, thus when zoning changes are made, a policy must be in place (show via the log that it is enforced) to force a state change update in the affected HBAs immediately after making zoning changes.
</t>
  </si>
  <si>
    <t>Verify that hard zoning is used to protect the SAN.</t>
  </si>
  <si>
    <t>Hard zoning is not used to protect the SAN.</t>
  </si>
  <si>
    <t>Generally, there are two types of zoning, soft zoning and hard zoning:  Soft zoning refers to groupings of storage devices and hosts into a logical boundary that is enforced by software. Security and access policies can applied to the logical group, and at the same time preventing other zone from seeing or interacting with member devices and hosts. Hard zoning refers to zoning that is enforced by hardware.
Soft zoning is preferred to no zoning. However, soft zoning has potential security leaks which can lead to unauthorized disclosure and access of sensitive information. Reviewers should check with DES to ensure adequate physical security is in place so that rogue devices cannot be connected to the SAN. The physical environment should be secured to allow authorized personnel only. Soft zoning should also be compensated with access control so that a device cannot bypass the software zoning table and directly connect to the SAN.</t>
  </si>
  <si>
    <t>HCM25</t>
  </si>
  <si>
    <t>HCM25: Zoning has not been configured appropriately</t>
  </si>
  <si>
    <t>V-6608</t>
  </si>
  <si>
    <t xml:space="preserve">If zoning has not been implemented, develop a zone topography.  From the topography, create a plan to implement hard zoning, obtain CM approval of the plan and then, following the plan, reconfigure the SAN to support hard zoning.
If zoning has been implemented, develop a plan to migrate to hard zoning, obtain CM approval of the plan and then, following the plan, reconfigure the SAN to support hard zoning.
</t>
  </si>
  <si>
    <t>SAN-32</t>
  </si>
  <si>
    <t>Ensure that SAN fabric zoning lists are based on a policy of Deny-by-Default with blocks on all services and protocols not required on the given port or by the site.</t>
  </si>
  <si>
    <t>By using the Deny-by-Default based policy, any service or protocol not required by a port and overlooked in the zoning list will be denied access.  If Deny-by-Default based policy was not used any overlooked service or protocol not required by a port could have access to sensitive data compromising that data.</t>
  </si>
  <si>
    <t>The reviewer will, with the assistance of the Admin, verify that SAN fabric zoning lists are based on a policy of Deny-by-Default with blocks on all services and protocols not required on the given port or by the site.</t>
  </si>
  <si>
    <t>Verify that SAN fabric zoning lists are based on a policy of Deny-by-Default with blocks on all services and protocols not required on the given port or by the site.</t>
  </si>
  <si>
    <t>The SAN fabric zoning lists are not based on a policy of Deny-by-Default with blocks on all services and protocols not required on the given port or by the site.</t>
  </si>
  <si>
    <t>V-6647</t>
  </si>
  <si>
    <t>Develop a plan to identify all services and protocols needed by each port in the SAN, modify the routing lists to enforce a Deny-by-Default policy and allow only the identified services and protocols on each port that requires them.  Obtain CM approval for the plan and implement the plan.</t>
  </si>
  <si>
    <t>SAN-33</t>
  </si>
  <si>
    <t>Ensure that manufacturer’s default passwords have been changed for all SAN management software.</t>
  </si>
  <si>
    <t>The changing of passwords from the default value blocks malicious users with knowledge of the default passwords for the manufacturer's SAN Management software from creating a denial of service by disrupting the SAN or reconfigure the SAN topology leading to a compromise of sensitive data.</t>
  </si>
  <si>
    <t>The reviewer will, with the assistance of the Admin, verify that the manufacturer’s default passwords have been changed for all SAN management software.</t>
  </si>
  <si>
    <t>Default passwords for all SAN management software are changed and meet the IRS Safeguards requirements.</t>
  </si>
  <si>
    <t>The manufacturer’s default passwords have not been changed for all SAN management software.</t>
  </si>
  <si>
    <t>HPW17</t>
  </si>
  <si>
    <t>HPW17: Default passwords have not been changed</t>
  </si>
  <si>
    <t>V-6646</t>
  </si>
  <si>
    <t>Develop a plan to change manufacturer€™s default passwords for all SAN management software.  Obtain CM approval of the plan and implement the plan.</t>
  </si>
  <si>
    <t>SAN-34</t>
  </si>
  <si>
    <t>Set the SAN default zone to "none"</t>
  </si>
  <si>
    <t>If the default zone visibility setting is set to "none", new clients brought into the SAN will not be allowed access to any SAN zone they are not explicitly placed into.</t>
  </si>
  <si>
    <t>Reviewer with the assistance of the Admin, verify that the default zone visibility setting is set to “none”.. If this setting is not available mark this check as N/A.</t>
  </si>
  <si>
    <t>The default zone visibility setting is  set to “none”.</t>
  </si>
  <si>
    <t>The default zone visibility setting is not set to “none”.</t>
  </si>
  <si>
    <t>Note: Devices within a zone may be visible by devices outside of the zone using "soft zoning. The use of "hard zoning" prevents visibility from devices outside the zone. Hard zoning also requires a wire connection which prevents spoofing and authentication bypass.</t>
  </si>
  <si>
    <t>V-6605</t>
  </si>
  <si>
    <t>Locate all clients that have not been explicitly placed into a zone. Create a plan to explicitly place these clients into the correct zone(s) and after doing so the plan will include the modification of the default zone visibility setting to “none”. Obtain CM approval of the plan and then, following the plan, reconfigure the SAN to allow for the default zone visibility setting to be set to “none”.</t>
  </si>
  <si>
    <t>SAN-35</t>
  </si>
  <si>
    <t>Attempts to access ports, protocols, or services that are denied are not logged.</t>
  </si>
  <si>
    <t>Logging or auditing of failed access attempts is a necessary component for the forensic inve IRS 1075 Pubation of security incidents.  Without logging there is no way to demonstrate that the access attempt was made or when it was made.  Additionally a pattern of access failures cannot be demonstrated to assert that an intended attack was being made as apposed to an accidental intrusion.</t>
  </si>
  <si>
    <t>The reviewer will, with the assistance of the Admin, verify that all attempts to any port, protocol, or service that is denied are logged.</t>
  </si>
  <si>
    <t>Verify that all attempts to any port, protocol, or service that is denied are logged.</t>
  </si>
  <si>
    <t>Attempts to access ports, protocols, or services that are denied are not logged..</t>
  </si>
  <si>
    <t>V-6648</t>
  </si>
  <si>
    <t>Develop a plan to implement the logging of failed or rejected ports, protocols or services requests.  The plan should include a projection of the storage requirements of the logged events.  Obtain CM approval of the plan and execute it.</t>
  </si>
  <si>
    <t>SAN-36</t>
  </si>
  <si>
    <t>CP-9</t>
  </si>
  <si>
    <t>Information System Backup</t>
  </si>
  <si>
    <t>Configuration settings, operating system and critical software are logically protected from unauthorized access in the backup environment.</t>
  </si>
  <si>
    <t>1. Request the administrator to show the reviewer the production and archive locations and demonstrate how ACLs prevent unauthorized logical access to SAN backups that contain configurations and data.</t>
  </si>
  <si>
    <t>1. Access controls are adequately enforced for archive/backup locations and only authorized personnel have logical access to the archival locations.</t>
  </si>
  <si>
    <t>Fabric switch configurations and management station configuration are not archived and/or copies of the operating system and other critical software for all SAN components are not stored in a fire rated container or are not collocated with the operational software.</t>
  </si>
  <si>
    <t>HCP5</t>
  </si>
  <si>
    <t>HCP5: Backup data is not adequately protected</t>
  </si>
  <si>
    <t>V-6661</t>
  </si>
  <si>
    <t>Ensure that onfiguration settings, operating system and critical software are logically protected from unauthorized access in the backup environment.</t>
  </si>
  <si>
    <t>SAN-37</t>
  </si>
  <si>
    <t>Configure the san so that end-user platforms are not directly attached to the Fiber Channel network and may not access storage devices directly.</t>
  </si>
  <si>
    <t>End-user platforms should only be connected to servers that run applications that access the data found on the SAN devices.  SANs do not supply a robust user identification and authentication platform.  They depend on the servers and applications to authenticate the users and restrict access to users as required.</t>
  </si>
  <si>
    <t>The reviewer will, with the assistance of the Admin, verify that end-user platforms are not directly attached to the Fiber Channel network and may not access storage devices directly.  If the SAN is small with all of its components collocated, this can be done by a visual inspection but in most cases the reviewer will have to check the SAN network drawing.</t>
  </si>
  <si>
    <t>Verify that end-user platforms are not directly attached to the Fiber Channel network and may not access storage devices directly</t>
  </si>
  <si>
    <t>End-user platforms are directly attached to the Fiber Channel network or access storage devices directly.</t>
  </si>
  <si>
    <t>HAC11</t>
  </si>
  <si>
    <t>HAC11: User access was not established with the concept of least privilege</t>
  </si>
  <si>
    <t>V-6660</t>
  </si>
  <si>
    <t>Develop a plan to remove end-user platforms from the SAN.  Obtain CM approval for the plan and implement the plan.</t>
  </si>
  <si>
    <t>SAN-38</t>
  </si>
  <si>
    <t>Configure SAN components with fixed IP addresses.</t>
  </si>
  <si>
    <t>Without fixed IP address filtering or restricting of access based on IP addressing will not function correctly allowing unauthorized access to SAN components or creating a denial of service by blocking legitimate traffic from authorized components.</t>
  </si>
  <si>
    <t>The reviewer with the assistance of the SA will verify that all SAN components are configured with fixed IP addresses.</t>
  </si>
  <si>
    <t>Verify that all SAN components are configured with fixed IP addresses.</t>
  </si>
  <si>
    <t xml:space="preserve"> SAN components are not configured with fixed IP addresses.</t>
  </si>
  <si>
    <t>HCM26</t>
  </si>
  <si>
    <t>HCM26: Static IP addresses are not used when needed</t>
  </si>
  <si>
    <t>V-7081</t>
  </si>
  <si>
    <t>Configure all SAN components to have fixed IP addresses.</t>
  </si>
  <si>
    <t>Info</t>
  </si>
  <si>
    <t>Test (Automated)</t>
  </si>
  <si>
    <t>Test (Manual)</t>
  </si>
  <si>
    <t>Criticality Ratings</t>
  </si>
  <si>
    <t>Change Log</t>
  </si>
  <si>
    <t>Version</t>
  </si>
  <si>
    <t>Date</t>
  </si>
  <si>
    <t>Description of Changes</t>
  </si>
  <si>
    <t>Author</t>
  </si>
  <si>
    <t>First Release</t>
  </si>
  <si>
    <t>Booz Allen Hamilton</t>
  </si>
  <si>
    <t>Minor update to correct worksheet locking capabilities.  Added back NIST control name to Test Cases Tab.</t>
  </si>
  <si>
    <t>Update test cases based on NIST 800-53 R4</t>
  </si>
  <si>
    <t>No major updates.  Template update.</t>
  </si>
  <si>
    <t>Added baseline Criticality Score and Issue Codes, weighted test cases based on criticality, and updated Results Tab</t>
  </si>
  <si>
    <t xml:space="preserve">Removed duplicative test cases, re-assigned issue codes and revised weighted risk formulas </t>
  </si>
  <si>
    <t>Session terminations set to 30 minutes, account automated unlock set to 15 minutes, TLS requirements raised to TLS 1.2, Issue code changes</t>
  </si>
  <si>
    <t>Updated issue code table</t>
  </si>
  <si>
    <t>Internal changes &amp; updates</t>
  </si>
  <si>
    <t>Updated issue code table.</t>
  </si>
  <si>
    <t>Updated TLS requirements per NIST 800-52 rev 2</t>
  </si>
  <si>
    <t xml:space="preserve">Internal Updates and updated issue code table </t>
  </si>
  <si>
    <t xml:space="preserve"> Added Storage Area Network STIG: Version 2, Release: 4 Benchmark Date: 26 Jul 2019, Updated based on IRS Publication 1075 (November 2021) Internal updates and Issue Code Table updates.  </t>
  </si>
  <si>
    <t>Internal changes &amp; Updated issue code table</t>
  </si>
  <si>
    <t xml:space="preserve">Test Case Tab </t>
  </si>
  <si>
    <t xml:space="preserve">Date </t>
  </si>
  <si>
    <t>Removed string: DISA and IAO | (See Below) from Remediation Statement.</t>
  </si>
  <si>
    <t>Updated NIST ID from PE-18 to CM-6. Changed Issue Code to HAC19.</t>
  </si>
  <si>
    <t>SAN-14, and SAN-16</t>
  </si>
  <si>
    <t>Replaced STIG requirement with IRS 1075 Pub.  Added more context to expected results on SAN-16.</t>
  </si>
  <si>
    <t>Removed section 9.3.1.8 to with the correct reference in the new IRS 1075 Pub.</t>
  </si>
  <si>
    <t>Removed section 9 with the correct reference in the new IRS 1075 Pub.</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</si>
  <si>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</si>
  <si>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</si>
  <si>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</si>
  <si>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</si>
  <si>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</si>
  <si>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</si>
  <si>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</si>
  <si>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</si>
  <si>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</si>
  <si>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</si>
  <si>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</si>
  <si>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</si>
  <si>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</si>
  <si>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</si>
  <si>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</si>
  <si>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</si>
  <si>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</si>
  <si>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</si>
  <si>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</si>
  <si>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</si>
  <si>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</si>
  <si>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</si>
  <si>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</si>
  <si>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</si>
  <si>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</si>
  <si>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</si>
  <si>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</si>
  <si>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</si>
  <si>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</si>
  <si>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</si>
  <si>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</si>
  <si>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</si>
  <si>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</si>
  <si>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</si>
  <si>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</si>
  <si>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</si>
  <si>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</si>
  <si>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</si>
  <si>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</si>
  <si>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</si>
  <si>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</si>
  <si>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</si>
  <si>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</si>
  <si>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</si>
  <si>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</si>
  <si>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</si>
  <si>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</si>
  <si>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</si>
  <si>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</si>
  <si>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</si>
  <si>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</si>
  <si>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</si>
  <si>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</si>
  <si>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</si>
  <si>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</si>
  <si>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</si>
  <si>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</si>
  <si>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</si>
  <si>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</si>
  <si>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</si>
  <si>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</si>
  <si>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</si>
  <si>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</si>
  <si>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</si>
  <si>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</si>
  <si>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</si>
  <si>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</si>
  <si>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</si>
  <si>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</si>
  <si>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</si>
  <si>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</si>
  <si>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</si>
  <si>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</si>
  <si>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</si>
  <si>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</si>
  <si>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</si>
  <si>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</si>
  <si>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</si>
  <si>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</si>
  <si>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</si>
  <si>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</si>
  <si>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</si>
  <si>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</si>
  <si>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</si>
  <si>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</si>
  <si>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</si>
  <si>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</si>
  <si>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</si>
  <si>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</si>
  <si>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</si>
  <si>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</si>
  <si>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</si>
  <si>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</si>
  <si>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</si>
  <si>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</si>
  <si>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</si>
  <si>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</si>
  <si>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</si>
  <si>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</si>
  <si>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</si>
  <si>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</si>
  <si>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</si>
  <si>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</si>
  <si>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</si>
  <si>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</si>
  <si>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</si>
  <si>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</si>
  <si>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</si>
  <si>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</si>
  <si>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</si>
  <si>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</si>
  <si>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</si>
  <si>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</si>
  <si>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</si>
  <si>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</si>
  <si>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</si>
  <si>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</si>
  <si>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</si>
  <si>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</si>
  <si>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</si>
  <si>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</si>
  <si>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</si>
  <si>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</si>
  <si>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</si>
  <si>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</si>
  <si>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</si>
  <si>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</si>
  <si>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</si>
  <si>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</si>
  <si>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</si>
  <si>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</si>
  <si>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</si>
  <si>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</si>
  <si>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</si>
  <si>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</si>
  <si>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</si>
  <si>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</si>
  <si>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</si>
  <si>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</si>
  <si>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</si>
  <si>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</si>
  <si>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</si>
  <si>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</si>
  <si>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</si>
  <si>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</si>
  <si>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</si>
  <si>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</si>
  <si>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</si>
  <si>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</si>
  <si>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</si>
  <si>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</si>
  <si>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</si>
  <si>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</si>
  <si>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</si>
  <si>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</si>
  <si>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</si>
  <si>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</si>
  <si>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</si>
  <si>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</si>
  <si>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</si>
  <si>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</si>
  <si>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</si>
  <si>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</si>
  <si>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</si>
  <si>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</si>
  <si>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</si>
  <si>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</si>
  <si>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</si>
  <si>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</si>
  <si>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</si>
  <si>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</si>
  <si>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</si>
  <si>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</si>
  <si>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</si>
  <si>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</si>
  <si>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</si>
  <si>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</si>
  <si>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</si>
  <si>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</si>
  <si>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</si>
  <si>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</si>
  <si>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</si>
  <si>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</si>
  <si>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</si>
  <si>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</si>
  <si>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</si>
  <si>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</si>
  <si>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</si>
  <si>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</si>
  <si>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</si>
  <si>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</si>
  <si>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</si>
  <si>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</si>
  <si>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</si>
  <si>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</si>
  <si>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</si>
  <si>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</si>
  <si>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</si>
  <si>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</si>
  <si>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</si>
  <si>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</si>
  <si>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</si>
  <si>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</si>
  <si>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</si>
  <si>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</si>
  <si>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</si>
  <si>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</si>
  <si>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</si>
  <si>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</si>
  <si>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</si>
  <si>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</si>
  <si>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</si>
  <si>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</si>
  <si>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</si>
  <si>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</si>
  <si>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</si>
  <si>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</si>
  <si>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</si>
  <si>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</si>
  <si>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</si>
  <si>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</si>
  <si>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</si>
  <si>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</si>
  <si>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</si>
  <si>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</si>
  <si>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</si>
  <si>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</si>
  <si>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</si>
  <si>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</si>
  <si>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</si>
  <si>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</si>
  <si>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</si>
  <si>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</si>
  <si>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</si>
  <si>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</si>
  <si>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</si>
  <si>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</si>
  <si>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</si>
  <si>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</si>
  <si>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</si>
  <si>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</si>
  <si>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</si>
  <si>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</si>
  <si>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</si>
  <si>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</si>
  <si>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</si>
  <si>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</si>
  <si>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</si>
  <si>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</si>
  <si>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</si>
  <si>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</si>
  <si>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</si>
  <si>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</si>
  <si>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</si>
  <si>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</si>
  <si>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</si>
  <si>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</si>
  <si>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</si>
  <si>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</si>
  <si>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</si>
  <si>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</si>
  <si>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</si>
  <si>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</si>
  <si>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</si>
  <si>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</si>
  <si>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</si>
  <si>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</si>
  <si>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</si>
  <si>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</si>
  <si>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</si>
  <si>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</si>
  <si>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</si>
  <si>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Agency network diagram is not complete</t>
  </si>
  <si>
    <t>Zoning has not been configured appropriately</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</si>
  <si>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</si>
  <si>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</si>
  <si>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</si>
  <si>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</si>
  <si>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</si>
  <si>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</si>
  <si>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</si>
  <si>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</si>
  <si>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</si>
  <si>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</si>
  <si>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</si>
  <si>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</si>
  <si>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</si>
  <si>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</si>
  <si>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</si>
  <si>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</si>
  <si>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</si>
  <si>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</si>
  <si>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</si>
  <si>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</si>
  <si>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</si>
  <si>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</si>
  <si>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</si>
  <si>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</si>
  <si>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</si>
  <si>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</si>
  <si>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</si>
  <si>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</si>
  <si>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</si>
  <si>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</si>
  <si>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</si>
  <si>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</si>
  <si>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</si>
  <si>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</si>
  <si>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</si>
  <si>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</si>
  <si>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</si>
  <si>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</si>
  <si>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</si>
  <si>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</si>
  <si>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</si>
  <si>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</si>
  <si>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</si>
  <si>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</si>
  <si>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</si>
  <si>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</si>
  <si>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</si>
  <si>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</si>
  <si>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</si>
  <si>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</si>
  <si>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</si>
  <si>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</si>
  <si>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</si>
  <si>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</si>
  <si>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</si>
  <si>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</si>
  <si>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</si>
  <si>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</si>
  <si>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</si>
  <si>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</si>
  <si>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</si>
  <si>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</si>
  <si>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</si>
  <si>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</si>
  <si>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</si>
  <si>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</si>
  <si>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</si>
  <si>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</si>
  <si>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</si>
  <si>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</si>
  <si>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</si>
  <si>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</si>
  <si>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</si>
  <si>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</si>
  <si>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</si>
  <si>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</si>
  <si>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</si>
  <si>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</si>
  <si>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</si>
  <si>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</si>
  <si>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</si>
  <si>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</si>
  <si>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</si>
  <si>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</si>
  <si>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</si>
  <si>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</si>
  <si>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</si>
  <si>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</si>
  <si>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</si>
  <si>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</si>
  <si>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</si>
  <si>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</si>
  <si>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</si>
  <si>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</si>
  <si>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</si>
  <si>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</si>
  <si>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</si>
  <si>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</si>
  <si>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</si>
  <si>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</si>
  <si>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</si>
  <si>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</si>
  <si>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</si>
  <si>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</si>
  <si>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</si>
  <si>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</si>
  <si>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</si>
  <si>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</si>
  <si>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</si>
  <si>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</si>
  <si>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</si>
  <si>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</si>
  <si>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</si>
  <si>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</si>
  <si>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</si>
  <si>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</si>
  <si>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</si>
  <si>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</si>
  <si>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</si>
  <si>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</si>
  <si>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</si>
  <si>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</si>
  <si>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</si>
  <si>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</si>
  <si>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</si>
  <si>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</si>
  <si>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</si>
  <si>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</si>
  <si>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</si>
  <si>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</si>
  <si>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</si>
  <si>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</si>
  <si>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</si>
  <si>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</si>
  <si>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</si>
  <si>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</si>
  <si>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</si>
  <si>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</si>
  <si>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</si>
  <si>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</si>
  <si>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</si>
  <si>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</si>
  <si>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</si>
  <si>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</si>
  <si>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</si>
  <si>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</si>
  <si>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</si>
  <si>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</si>
  <si>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</si>
  <si>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</si>
  <si>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</si>
  <si>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</si>
  <si>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</si>
  <si>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</si>
  <si>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</si>
  <si>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</si>
  <si>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</si>
  <si>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</si>
  <si>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</si>
  <si>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</si>
  <si>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</si>
  <si>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</si>
  <si>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</si>
  <si>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</si>
  <si>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</si>
  <si>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</si>
  <si>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</si>
  <si>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</si>
  <si>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</si>
  <si>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</si>
  <si>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</si>
  <si>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</si>
  <si>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</si>
  <si>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</si>
  <si>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</si>
  <si>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</si>
  <si>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</si>
  <si>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</si>
  <si>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</si>
  <si>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</si>
  <si>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</si>
  <si>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</si>
  <si>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</si>
  <si>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</si>
  <si>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</si>
  <si>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</si>
  <si>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</si>
  <si>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</si>
  <si>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</si>
  <si>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</si>
  <si>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</si>
  <si>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</si>
  <si>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</si>
  <si>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</si>
  <si>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</si>
  <si>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</si>
  <si>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</si>
  <si>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</si>
  <si>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</si>
  <si>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</si>
  <si>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</si>
  <si>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</si>
  <si>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</si>
  <si>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</si>
  <si>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</si>
  <si>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</si>
  <si>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</si>
  <si>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</si>
  <si>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</si>
  <si>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</si>
  <si>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</si>
  <si>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</si>
  <si>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</si>
  <si>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</si>
  <si>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</si>
  <si>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</si>
  <si>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</si>
  <si>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</si>
  <si>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</si>
  <si>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</si>
  <si>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</si>
  <si>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</si>
  <si>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</si>
  <si>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</si>
  <si>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</si>
  <si>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</si>
  <si>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</si>
  <si>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</si>
  <si>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</si>
  <si>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</si>
  <si>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</si>
  <si>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</si>
  <si>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</si>
  <si>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</si>
  <si>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</si>
  <si>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</si>
  <si>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</si>
  <si>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</si>
  <si>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</si>
  <si>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</si>
  <si>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</si>
  <si>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</si>
  <si>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</si>
  <si>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</si>
  <si>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</si>
  <si>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</si>
  <si>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</si>
  <si>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</si>
  <si>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</si>
  <si>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</si>
  <si>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</si>
  <si>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</si>
  <si>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</si>
  <si>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</si>
  <si>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</si>
  <si>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</si>
  <si>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</si>
  <si>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</si>
  <si>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</si>
  <si>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</si>
  <si>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</si>
  <si>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</si>
  <si>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</si>
  <si>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</si>
  <si>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</si>
  <si>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</si>
  <si>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</si>
  <si>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</si>
  <si>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</si>
  <si>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</si>
  <si>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</si>
  <si>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</si>
  <si>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</si>
  <si>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</si>
  <si>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</si>
  <si>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</si>
  <si>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</si>
  <si>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</si>
  <si>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</si>
  <si>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</si>
  <si>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</si>
  <si>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</si>
  <si>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</si>
  <si>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</si>
  <si>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</si>
  <si>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</si>
  <si>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</si>
  <si>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</si>
  <si>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</si>
  <si>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</si>
  <si>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</si>
  <si>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</si>
  <si>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</si>
  <si>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</si>
  <si>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</si>
  <si>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</si>
  <si>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</si>
  <si>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</si>
  <si>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</si>
  <si>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</si>
  <si>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</si>
  <si>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</si>
  <si>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</si>
  <si>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</si>
  <si>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</si>
  <si>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</si>
  <si>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</si>
  <si>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</si>
  <si>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</si>
  <si>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</si>
  <si>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</si>
  <si>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</si>
  <si>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</si>
  <si>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</si>
  <si>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</si>
  <si>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</si>
  <si>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</si>
  <si>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</si>
  <si>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</si>
  <si>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</si>
  <si>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</si>
  <si>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</si>
  <si>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</si>
  <si>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</si>
  <si>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</si>
  <si>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</si>
  <si>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</si>
  <si>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</si>
  <si>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</si>
  <si>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</si>
  <si>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</si>
  <si>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</si>
  <si>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</si>
  <si>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</si>
  <si>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</si>
  <si>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</si>
  <si>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</si>
  <si>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</si>
  <si>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</si>
  <si>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</si>
  <si>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</si>
  <si>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</si>
  <si>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</si>
  <si>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</si>
  <si>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</si>
  <si>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</si>
  <si>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</si>
  <si>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</si>
  <si>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</si>
  <si>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</si>
  <si>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</si>
  <si>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</si>
  <si>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</si>
  <si>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</si>
  <si>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</si>
  <si>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</si>
  <si>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</si>
  <si>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</si>
  <si>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</si>
  <si>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</si>
  <si>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</si>
  <si>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</si>
  <si>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</si>
  <si>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</si>
  <si>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</si>
  <si>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</si>
  <si>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</si>
  <si>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</si>
  <si>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</si>
  <si>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</si>
  <si>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</si>
  <si>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</si>
  <si>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</si>
  <si>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</si>
  <si>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</si>
  <si>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</si>
  <si>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</si>
  <si>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</si>
  <si>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</si>
  <si>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</si>
  <si>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</si>
  <si>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</si>
  <si>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</si>
  <si>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</si>
  <si>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</si>
  <si>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</si>
  <si>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</si>
  <si>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</si>
  <si>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</si>
  <si>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</si>
  <si>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</si>
  <si>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</si>
  <si>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</si>
  <si>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</si>
  <si>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</si>
  <si>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</si>
  <si>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</si>
  <si>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</si>
  <si>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</si>
  <si>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</si>
  <si>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</si>
  <si>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</si>
  <si>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</si>
  <si>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</si>
  <si>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</si>
  <si>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</si>
  <si>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</si>
  <si>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</si>
  <si>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</si>
  <si>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</si>
  <si>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</si>
  <si>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</si>
  <si>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</si>
  <si>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</si>
  <si>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</si>
  <si>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</si>
  <si>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</si>
  <si>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</si>
  <si>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</si>
  <si>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</si>
  <si>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</si>
  <si>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</si>
  <si>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</si>
  <si>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</si>
  <si>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</si>
  <si>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</si>
  <si>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</si>
  <si>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</si>
  <si>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</si>
  <si>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</si>
  <si>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</si>
  <si>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</si>
  <si>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</si>
  <si>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</si>
  <si>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</si>
  <si>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</si>
  <si>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</si>
  <si>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</si>
  <si>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</si>
  <si>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</si>
  <si>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</si>
  <si>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</si>
  <si>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</si>
  <si>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</si>
  <si>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</si>
  <si>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</si>
  <si>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</si>
  <si>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</si>
  <si>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</si>
  <si>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</si>
  <si>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</si>
  <si>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</si>
  <si>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</si>
  <si>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</si>
  <si>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</si>
  <si>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</si>
  <si>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</si>
  <si>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</si>
  <si>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</si>
  <si>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</si>
  <si>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</si>
  <si>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</si>
  <si>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</si>
  <si>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</si>
  <si>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</si>
  <si>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</si>
  <si>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</si>
  <si>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</si>
  <si>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</si>
  <si>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</si>
  <si>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</si>
  <si>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</si>
  <si>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</si>
  <si>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</si>
  <si>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</si>
  <si>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</si>
  <si>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</si>
  <si>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</si>
  <si>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</si>
  <si>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</si>
  <si>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</si>
  <si>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</si>
  <si>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</si>
  <si>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</si>
  <si>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</si>
  <si>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</si>
  <si>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</si>
  <si>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</si>
  <si>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</si>
  <si>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</si>
  <si>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</si>
  <si>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</si>
  <si>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</si>
  <si>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</si>
  <si>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</si>
  <si>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</si>
  <si>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</si>
  <si>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</si>
  <si>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</si>
  <si>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</si>
  <si>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</si>
  <si>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</si>
  <si>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</si>
  <si>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</si>
  <si>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</si>
  <si>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</si>
  <si>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</si>
  <si>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</si>
  <si>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</si>
  <si>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</si>
  <si>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</si>
  <si>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</si>
  <si>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</si>
  <si>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</si>
  <si>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</si>
  <si>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</si>
  <si>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</si>
  <si>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</si>
  <si>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</si>
  <si>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</si>
  <si>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</si>
  <si>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</si>
  <si>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</si>
  <si>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</si>
  <si>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</si>
  <si>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</si>
  <si>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</si>
  <si>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</si>
  <si>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</si>
  <si>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</si>
  <si>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</si>
  <si>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</si>
  <si>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</si>
  <si>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</si>
  <si>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</si>
  <si>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</si>
  <si>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</si>
  <si>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</si>
  <si>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</si>
  <si>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</si>
  <si>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</si>
  <si>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</si>
  <si>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</si>
  <si>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</si>
  <si>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</si>
  <si>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</si>
  <si>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</si>
  <si>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</si>
  <si>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</si>
  <si>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</si>
  <si>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</si>
  <si>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</si>
  <si>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</si>
  <si>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</si>
  <si>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</si>
  <si>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</si>
  <si>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</si>
  <si>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</si>
  <si>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</si>
  <si>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</si>
  <si>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</si>
  <si>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</si>
  <si>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</si>
  <si>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</si>
  <si>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</si>
  <si>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</si>
  <si>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</si>
  <si>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</si>
  <si>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</si>
  <si>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</si>
  <si>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</si>
  <si>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</si>
  <si>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</si>
  <si>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</si>
  <si>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</si>
  <si>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</si>
  <si>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</si>
  <si>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</si>
  <si>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</si>
  <si>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</si>
  <si>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</si>
  <si>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</si>
  <si>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</si>
  <si>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</si>
  <si>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</si>
  <si>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</si>
  <si>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</si>
  <si>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</si>
  <si>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</si>
  <si>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</si>
  <si>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</si>
  <si>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</si>
  <si>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</si>
  <si>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</si>
  <si>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</si>
  <si>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</si>
  <si>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</si>
  <si>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</si>
  <si>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</si>
  <si>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</si>
  <si>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</si>
  <si>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</si>
  <si>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</si>
  <si>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</si>
  <si>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</si>
  <si>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</si>
  <si>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</si>
  <si>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</si>
  <si>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</si>
  <si>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</si>
  <si>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</si>
  <si>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</si>
  <si>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</si>
  <si>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</si>
  <si>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</si>
  <si>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</si>
  <si>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</si>
  <si>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</si>
  <si>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</si>
  <si>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</si>
  <si>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</si>
  <si>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</si>
  <si>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</si>
  <si>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</si>
  <si>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</si>
  <si>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</si>
  <si>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</si>
  <si>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</si>
  <si>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</si>
  <si>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</si>
  <si>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</si>
  <si>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</si>
  <si>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</si>
  <si>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</si>
  <si>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</si>
  <si>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</si>
  <si>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</si>
  <si>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</si>
  <si>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</si>
  <si>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</si>
  <si>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</si>
  <si>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</si>
  <si>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</si>
  <si>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</si>
  <si>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</si>
  <si>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</si>
  <si>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</si>
  <si>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</si>
  <si>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</si>
  <si>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</si>
  <si>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</si>
  <si>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</si>
  <si>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</si>
  <si>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</si>
  <si>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</si>
  <si>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</si>
  <si>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</si>
  <si>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</si>
  <si>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</si>
  <si>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</si>
  <si>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</si>
  <si>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</si>
  <si>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</si>
  <si>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</si>
  <si>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</si>
  <si>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</si>
  <si>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</si>
  <si>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</si>
  <si>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</si>
  <si>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</si>
  <si>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</si>
  <si>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</si>
  <si>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</si>
  <si>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</si>
  <si>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</si>
  <si>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</si>
  <si>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</si>
  <si>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</si>
  <si>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</si>
  <si>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</si>
  <si>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</si>
  <si>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</si>
  <si>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</si>
  <si>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</si>
  <si>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</si>
  <si>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</si>
  <si>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</si>
  <si>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</si>
  <si>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</si>
  <si>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</si>
  <si>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</si>
  <si>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</si>
  <si>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</si>
  <si>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</si>
  <si>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</si>
  <si>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</si>
  <si>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</si>
  <si>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</si>
  <si>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</si>
  <si>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</si>
  <si>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</si>
  <si>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</si>
  <si>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</si>
  <si>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</si>
  <si>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</si>
  <si>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</si>
  <si>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</si>
  <si>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</si>
  <si>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</si>
  <si>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</si>
  <si>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</si>
  <si>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</si>
  <si>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</si>
  <si>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</si>
  <si>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</si>
  <si>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</si>
  <si>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</si>
  <si>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</si>
  <si>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</si>
  <si>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</si>
  <si>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</si>
  <si>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</si>
  <si>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</si>
  <si>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</si>
  <si>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</si>
  <si>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</si>
  <si>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</si>
  <si>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</si>
  <si>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</si>
  <si>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</si>
  <si>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</si>
  <si>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</si>
  <si>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</si>
  <si>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</si>
  <si>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</si>
  <si>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</si>
  <si>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</si>
  <si>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</si>
  <si>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</si>
  <si>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</si>
  <si>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</si>
  <si>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</si>
  <si>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</si>
  <si>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</si>
  <si>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</si>
  <si>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</si>
  <si>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</si>
  <si>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</si>
  <si>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</si>
  <si>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</si>
  <si>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</si>
  <si>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</si>
  <si>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</si>
  <si>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</si>
  <si>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</si>
  <si>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</si>
  <si>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</si>
  <si>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</si>
  <si>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</si>
  <si>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</si>
  <si>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Input of test results starting with this row require corresponding Test IDs in Column A. Insert new rows above here.</t>
  </si>
  <si>
    <t>Updated Issue Code Table</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</si>
  <si>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</si>
  <si>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</si>
  <si>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</si>
  <si>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</si>
  <si>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</si>
  <si>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</si>
  <si>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</si>
  <si>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</si>
  <si>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</si>
  <si>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</si>
  <si>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</si>
  <si>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</si>
  <si>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</si>
  <si>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</si>
  <si>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</si>
  <si>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</si>
  <si>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</si>
  <si>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</si>
  <si>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</si>
  <si>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</si>
  <si>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 xml:space="preserve"> ▪ SCSEM Version: 3.3</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</si>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</sst>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7"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b/>
      <i/>
      <sz val="10"/>
      <name val="Arial"/>
      <family val="2"/>
    </font>
    <font>
      <b/>
      <u/>
      <sz val="10"/>
      <name val="Arial"/>
      <family val="2"/>
    </font>
    <font>
      <sz val="9"/>
      <color indexed="81"/>
      <name val="Tahoma"/>
      <family val="2"/>
    </font>
    <font>
      <b/>
      <sz val="9"/>
      <color indexed="81"/>
      <name val="Tahoma"/>
      <family val="2"/>
    </font>
    <font>
      <sz val="8"/>
      <name val="Arial"/>
      <family val="2"/>
    </font>
    <font>
      <sz val="11"/>
      <color theme="1"/>
      <name val="Calibri"/>
      <family val="2"/>
      <scheme val="minor"/>
    </font>
    <font>
      <sz val="10"/>
      <color theme="1"/>
      <name val="Arial"/>
      <family val="2"/>
    </font>
    <font>
      <b/>
      <sz val="11"/>
      <color theme="1"/>
      <name val="Calibri"/>
      <family val="2"/>
      <scheme val="minor"/>
    </font>
    <font>
      <sz val="10"/>
      <color rgb="FFAC0000"/>
      <name val="Arial"/>
      <family val="2"/>
    </font>
    <font>
      <b/>
      <sz val="10"/>
      <color theme="1"/>
      <name val="Arial"/>
      <family val="2"/>
    </font>
    <font>
      <sz val="10"/>
      <color rgb="FFFF0000"/>
      <name val="Arial"/>
      <family val="2"/>
    </font>
    <font>
      <b/>
      <sz val="10"/>
      <color rgb="FFFF0000"/>
      <name val="Arial"/>
      <family val="2"/>
    </font>
    <font>
      <sz val="10"/>
      <color theme="0"/>
      <name val="Arial"/>
      <family val="2"/>
    </font>
    <font>
      <sz val="10"/>
      <color rgb="FF00B050"/>
      <name val="Arial"/>
      <family val="2"/>
    </font>
    <font>
      <sz val="12"/>
      <color theme="1"/>
      <name val="Calibri"/>
      <family val="2"/>
      <scheme val="minor"/>
    </font>
    <font>
      <sz val="10"/>
      <name val="Arial"/>
      <family val="2"/>
    </font>
    <font>
      <sz val="10"/>
      <color indexed="8"/>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000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3"/>
      </bottom>
      <diagonal/>
    </border>
    <border>
      <left/>
      <right style="thin">
        <color indexed="64"/>
      </right>
      <top/>
      <bottom style="thin">
        <color indexed="63"/>
      </bottom>
      <diagonal/>
    </border>
    <border>
      <left style="thin">
        <color indexed="64"/>
      </left>
      <right/>
      <top style="thin">
        <color indexed="63"/>
      </top>
      <bottom/>
      <diagonal/>
    </border>
    <border>
      <left/>
      <right style="thin">
        <color indexed="64"/>
      </right>
      <top style="thin">
        <color indexed="63"/>
      </top>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s>
  <cellStyleXfs count="853">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7"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3" fillId="0" borderId="0"/>
    <xf numFmtId="0" fontId="19" fillId="0" borderId="0"/>
    <xf numFmtId="0" fontId="26" fillId="0" borderId="0"/>
    <xf numFmtId="0" fontId="26"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5"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19" fillId="0" borderId="0"/>
    <xf numFmtId="0" fontId="19" fillId="0" borderId="0"/>
    <xf numFmtId="0" fontId="19" fillId="0" borderId="0"/>
    <xf numFmtId="0" fontId="2" fillId="0" borderId="0"/>
    <xf numFmtId="0" fontId="7" fillId="0" borderId="0"/>
    <xf numFmtId="0" fontId="19" fillId="0" borderId="0"/>
    <xf numFmtId="0" fontId="19" fillId="0" borderId="0"/>
    <xf numFmtId="0" fontId="19" fillId="0" borderId="0"/>
    <xf numFmtId="0" fontId="7"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2"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35" fillId="0" borderId="0"/>
  </cellStyleXfs>
  <cellXfs count="219">
    <xf numFmtId="0" fontId="0" fillId="0" borderId="0" xfId="0"/>
    <xf numFmtId="0" fontId="6"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14" fontId="0" fillId="0" borderId="8" xfId="0" applyNumberFormat="1" applyBorder="1" applyAlignment="1">
      <alignment horizontal="left" vertical="top"/>
    </xf>
    <xf numFmtId="0" fontId="4" fillId="34" borderId="10" xfId="0" applyFont="1" applyFill="1" applyBorder="1"/>
    <xf numFmtId="0" fontId="4" fillId="34" borderId="11" xfId="0" applyFont="1" applyFill="1" applyBorder="1"/>
    <xf numFmtId="0" fontId="4" fillId="34" borderId="12" xfId="0" applyFont="1" applyFill="1" applyBorder="1"/>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6" fillId="0" borderId="0" xfId="0" applyFont="1" applyAlignment="1">
      <alignment vertical="top"/>
    </xf>
    <xf numFmtId="0" fontId="7" fillId="0" borderId="20" xfId="0" applyFont="1" applyBorder="1" applyAlignment="1">
      <alignment vertical="top"/>
    </xf>
    <xf numFmtId="0" fontId="4" fillId="37" borderId="8" xfId="0" applyFont="1" applyFill="1" applyBorder="1" applyAlignment="1">
      <alignment horizontal="left" vertical="center" wrapText="1"/>
    </xf>
    <xf numFmtId="0" fontId="0" fillId="37" borderId="12" xfId="0" applyFill="1" applyBorder="1" applyAlignment="1">
      <alignment vertical="center"/>
    </xf>
    <xf numFmtId="0" fontId="9" fillId="35" borderId="0" xfId="0" applyFont="1" applyFill="1"/>
    <xf numFmtId="0" fontId="7" fillId="35" borderId="0" xfId="0" applyFont="1" applyFill="1"/>
    <xf numFmtId="0" fontId="7" fillId="35" borderId="18" xfId="0" applyFont="1" applyFill="1" applyBorder="1"/>
    <xf numFmtId="0" fontId="4" fillId="36" borderId="14" xfId="0" applyFont="1" applyFill="1" applyBorder="1" applyAlignment="1">
      <alignment vertical="center"/>
    </xf>
    <xf numFmtId="0" fontId="0" fillId="36" borderId="0" xfId="0" applyFill="1" applyAlignment="1">
      <alignment vertical="top"/>
    </xf>
    <xf numFmtId="0" fontId="0" fillId="36" borderId="18" xfId="0" applyFill="1" applyBorder="1" applyAlignment="1">
      <alignment vertical="top"/>
    </xf>
    <xf numFmtId="0" fontId="4" fillId="34" borderId="11" xfId="0" applyFont="1" applyFill="1" applyBorder="1" applyAlignment="1">
      <alignment vertical="center"/>
    </xf>
    <xf numFmtId="0" fontId="4" fillId="0" borderId="12" xfId="0" applyFont="1" applyBorder="1" applyAlignment="1">
      <alignment vertical="center"/>
    </xf>
    <xf numFmtId="0" fontId="0" fillId="37" borderId="11" xfId="0" applyFill="1" applyBorder="1" applyAlignment="1">
      <alignment vertical="center"/>
    </xf>
    <xf numFmtId="0" fontId="26" fillId="0" borderId="21" xfId="0" applyFont="1" applyBorder="1" applyAlignment="1">
      <alignment vertical="center" wrapText="1"/>
    </xf>
    <xf numFmtId="165" fontId="26" fillId="0" borderId="21" xfId="0" applyNumberFormat="1" applyFont="1" applyBorder="1" applyAlignment="1">
      <alignment vertical="center" wrapText="1"/>
    </xf>
    <xf numFmtId="0" fontId="4" fillId="37" borderId="10" xfId="0" applyFont="1" applyFill="1" applyBorder="1" applyAlignment="1">
      <alignment vertical="center"/>
    </xf>
    <xf numFmtId="0" fontId="4" fillId="37" borderId="11" xfId="0" applyFont="1" applyFill="1" applyBorder="1" applyAlignment="1">
      <alignment vertical="center"/>
    </xf>
    <xf numFmtId="0" fontId="4" fillId="37" borderId="12" xfId="0" applyFont="1" applyFill="1" applyBorder="1" applyAlignment="1">
      <alignment vertical="center"/>
    </xf>
    <xf numFmtId="0" fontId="28" fillId="0" borderId="0" xfId="0" applyFont="1"/>
    <xf numFmtId="0" fontId="4" fillId="38" borderId="13" xfId="0" applyFont="1" applyFill="1" applyBorder="1" applyAlignment="1">
      <alignment vertical="top"/>
    </xf>
    <xf numFmtId="0" fontId="4" fillId="38" borderId="14" xfId="0" applyFont="1" applyFill="1" applyBorder="1" applyAlignment="1">
      <alignment vertical="top"/>
    </xf>
    <xf numFmtId="0" fontId="4" fillId="38"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4" fillId="38" borderId="20" xfId="0" applyFont="1" applyFill="1" applyBorder="1" applyAlignment="1">
      <alignment vertical="top"/>
    </xf>
    <xf numFmtId="0" fontId="4" fillId="38" borderId="18" xfId="0" applyFont="1" applyFill="1" applyBorder="1" applyAlignment="1">
      <alignment vertical="top"/>
    </xf>
    <xf numFmtId="0" fontId="4" fillId="38" borderId="19" xfId="0" applyFont="1" applyFill="1" applyBorder="1" applyAlignment="1">
      <alignment vertical="top"/>
    </xf>
    <xf numFmtId="0" fontId="4" fillId="38" borderId="10" xfId="0" applyFont="1" applyFill="1" applyBorder="1" applyAlignment="1">
      <alignment vertical="top"/>
    </xf>
    <xf numFmtId="0" fontId="4" fillId="38" borderId="11" xfId="0" applyFont="1" applyFill="1" applyBorder="1" applyAlignment="1">
      <alignment vertical="top"/>
    </xf>
    <xf numFmtId="0" fontId="4" fillId="38"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4" fillId="38" borderId="16" xfId="0" applyFont="1" applyFill="1" applyBorder="1" applyAlignment="1">
      <alignment vertical="top"/>
    </xf>
    <xf numFmtId="0" fontId="4" fillId="38" borderId="0" xfId="0" applyFont="1" applyFill="1" applyAlignment="1">
      <alignment vertical="top"/>
    </xf>
    <xf numFmtId="0" fontId="4" fillId="38" borderId="17" xfId="0" applyFont="1" applyFill="1" applyBorder="1" applyAlignment="1">
      <alignment vertical="top"/>
    </xf>
    <xf numFmtId="0" fontId="4" fillId="37" borderId="8" xfId="0" applyFont="1" applyFill="1" applyBorder="1" applyAlignment="1">
      <alignment vertical="top" wrapText="1"/>
    </xf>
    <xf numFmtId="0" fontId="7" fillId="0" borderId="8" xfId="0" applyFont="1" applyBorder="1" applyAlignment="1">
      <alignment horizontal="left" vertical="top"/>
    </xf>
    <xf numFmtId="0" fontId="7" fillId="0" borderId="8" xfId="0" applyFont="1" applyBorder="1" applyAlignment="1">
      <alignment horizontal="left" vertical="top" wrapText="1"/>
    </xf>
    <xf numFmtId="14" fontId="26" fillId="0" borderId="10" xfId="0" applyNumberFormat="1" applyFont="1" applyBorder="1" applyAlignment="1">
      <alignment horizontal="left" vertical="top"/>
    </xf>
    <xf numFmtId="0" fontId="26" fillId="0" borderId="8" xfId="0" applyFont="1" applyBorder="1" applyAlignment="1">
      <alignment horizontal="left" vertical="top" wrapText="1"/>
    </xf>
    <xf numFmtId="0" fontId="7" fillId="0" borderId="0" xfId="0" applyFont="1" applyAlignment="1">
      <alignment vertical="center"/>
    </xf>
    <xf numFmtId="0" fontId="29" fillId="38" borderId="23" xfId="0" applyFont="1" applyFill="1" applyBorder="1" applyAlignment="1">
      <alignment vertical="top"/>
    </xf>
    <xf numFmtId="0" fontId="4" fillId="38" borderId="24" xfId="0" applyFont="1" applyFill="1" applyBorder="1" applyAlignment="1">
      <alignment vertical="top"/>
    </xf>
    <xf numFmtId="0" fontId="4" fillId="38" borderId="25" xfId="0" applyFont="1" applyFill="1" applyBorder="1" applyAlignment="1">
      <alignment vertical="top"/>
    </xf>
    <xf numFmtId="0" fontId="4" fillId="38" borderId="26" xfId="0" applyFont="1" applyFill="1" applyBorder="1" applyAlignment="1">
      <alignment vertical="top"/>
    </xf>
    <xf numFmtId="0" fontId="4" fillId="38" borderId="27" xfId="0" applyFont="1" applyFill="1" applyBorder="1" applyAlignment="1">
      <alignment vertical="top"/>
    </xf>
    <xf numFmtId="0" fontId="4" fillId="38" borderId="28" xfId="0" applyFont="1" applyFill="1" applyBorder="1" applyAlignment="1">
      <alignment vertical="top"/>
    </xf>
    <xf numFmtId="0" fontId="4" fillId="38" borderId="29" xfId="0" applyFont="1" applyFill="1" applyBorder="1" applyAlignment="1">
      <alignment vertical="top"/>
    </xf>
    <xf numFmtId="0" fontId="4" fillId="38" borderId="30" xfId="0" applyFont="1" applyFill="1" applyBorder="1" applyAlignment="1">
      <alignment vertical="top"/>
    </xf>
    <xf numFmtId="0" fontId="0" fillId="0" borderId="23" xfId="0" applyBorder="1"/>
    <xf numFmtId="0" fontId="0" fillId="0" borderId="24" xfId="0" applyBorder="1"/>
    <xf numFmtId="0" fontId="0" fillId="0" borderId="25" xfId="0" applyBorder="1"/>
    <xf numFmtId="0" fontId="4" fillId="39" borderId="26" xfId="0" applyFont="1" applyFill="1" applyBorder="1"/>
    <xf numFmtId="0" fontId="4" fillId="37" borderId="23" xfId="0" applyFont="1" applyFill="1" applyBorder="1"/>
    <xf numFmtId="0" fontId="4" fillId="37" borderId="24" xfId="0" applyFont="1" applyFill="1" applyBorder="1"/>
    <xf numFmtId="0" fontId="4" fillId="37" borderId="25" xfId="0" applyFont="1" applyFill="1" applyBorder="1"/>
    <xf numFmtId="0" fontId="0" fillId="0" borderId="27" xfId="0" applyBorder="1"/>
    <xf numFmtId="0" fontId="6" fillId="39" borderId="26" xfId="0" applyFont="1" applyFill="1" applyBorder="1"/>
    <xf numFmtId="0" fontId="4" fillId="36" borderId="31" xfId="0" applyFont="1" applyFill="1" applyBorder="1"/>
    <xf numFmtId="0" fontId="0" fillId="40" borderId="32" xfId="0" applyFill="1" applyBorder="1"/>
    <xf numFmtId="0" fontId="4" fillId="36" borderId="32" xfId="0" applyFont="1" applyFill="1" applyBorder="1"/>
    <xf numFmtId="0" fontId="0" fillId="40" borderId="33" xfId="0" applyFill="1" applyBorder="1"/>
    <xf numFmtId="0" fontId="4" fillId="36" borderId="34" xfId="0" applyFont="1" applyFill="1" applyBorder="1"/>
    <xf numFmtId="0" fontId="4" fillId="36" borderId="35" xfId="0" applyFont="1" applyFill="1" applyBorder="1"/>
    <xf numFmtId="0" fontId="4" fillId="36" borderId="36" xfId="0" applyFont="1" applyFill="1" applyBorder="1"/>
    <xf numFmtId="0" fontId="0" fillId="39" borderId="26" xfId="0" applyFill="1" applyBorder="1"/>
    <xf numFmtId="0" fontId="8" fillId="37" borderId="37" xfId="0" applyFont="1" applyFill="1" applyBorder="1" applyAlignment="1">
      <alignment horizontal="center" vertical="center" wrapText="1"/>
    </xf>
    <xf numFmtId="0" fontId="8" fillId="37" borderId="38" xfId="0" applyFont="1" applyFill="1" applyBorder="1" applyAlignment="1">
      <alignment horizontal="center" vertical="center" wrapText="1"/>
    </xf>
    <xf numFmtId="0" fontId="8" fillId="37" borderId="39" xfId="0" applyFont="1" applyFill="1" applyBorder="1" applyAlignment="1">
      <alignment horizontal="center" vertical="center" wrapText="1"/>
    </xf>
    <xf numFmtId="0" fontId="7" fillId="37" borderId="40" xfId="0" applyFont="1" applyFill="1" applyBorder="1" applyAlignment="1">
      <alignment vertical="center"/>
    </xf>
    <xf numFmtId="0" fontId="8" fillId="37" borderId="8" xfId="0" applyFont="1" applyFill="1" applyBorder="1" applyAlignment="1">
      <alignment horizontal="center" vertical="center"/>
    </xf>
    <xf numFmtId="0" fontId="8" fillId="37" borderId="41" xfId="0" applyFont="1" applyFill="1" applyBorder="1" applyAlignment="1">
      <alignment horizontal="center" vertical="center"/>
    </xf>
    <xf numFmtId="0" fontId="6" fillId="39" borderId="26" xfId="0" applyFont="1" applyFill="1" applyBorder="1" applyAlignment="1">
      <alignment vertical="top"/>
    </xf>
    <xf numFmtId="0" fontId="6" fillId="0" borderId="22" xfId="0" applyFont="1" applyBorder="1" applyAlignment="1">
      <alignment horizontal="center" vertical="center"/>
    </xf>
    <xf numFmtId="0" fontId="4" fillId="0" borderId="42" xfId="0" applyFont="1" applyBorder="1" applyAlignment="1">
      <alignment vertical="center"/>
    </xf>
    <xf numFmtId="0" fontId="4" fillId="0" borderId="43" xfId="0" applyFont="1" applyBorder="1" applyAlignment="1">
      <alignmen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4" fillId="0" borderId="0" xfId="0" applyFont="1"/>
    <xf numFmtId="0" fontId="4" fillId="36" borderId="33" xfId="0" applyFont="1" applyFill="1" applyBorder="1"/>
    <xf numFmtId="0" fontId="0" fillId="0" borderId="26" xfId="0" applyBorder="1"/>
    <xf numFmtId="0" fontId="8" fillId="37" borderId="46" xfId="0" applyFont="1" applyFill="1" applyBorder="1" applyAlignment="1">
      <alignment horizontal="center" vertical="center"/>
    </xf>
    <xf numFmtId="0" fontId="8" fillId="39" borderId="0" xfId="0" applyFont="1" applyFill="1" applyAlignment="1">
      <alignment horizontal="center" vertical="center"/>
    </xf>
    <xf numFmtId="0" fontId="7" fillId="0" borderId="22" xfId="0" applyFont="1" applyBorder="1" applyAlignment="1">
      <alignment horizontal="center" vertical="center"/>
    </xf>
    <xf numFmtId="0" fontId="6" fillId="0" borderId="22" xfId="0" applyFont="1" applyBorder="1" applyAlignment="1">
      <alignment horizontal="center" vertical="top" wrapText="1"/>
    </xf>
    <xf numFmtId="0" fontId="0" fillId="0" borderId="28" xfId="0" applyBorder="1"/>
    <xf numFmtId="0" fontId="0" fillId="0" borderId="29" xfId="0" applyBorder="1"/>
    <xf numFmtId="0" fontId="6" fillId="0" borderId="29" xfId="0" applyFont="1" applyBorder="1" applyAlignment="1">
      <alignment vertical="top" wrapText="1"/>
    </xf>
    <xf numFmtId="0" fontId="0" fillId="0" borderId="30" xfId="0" applyBorder="1"/>
    <xf numFmtId="0" fontId="4" fillId="37" borderId="33" xfId="0" applyFont="1" applyFill="1" applyBorder="1" applyAlignment="1" applyProtection="1">
      <alignment vertical="top" wrapText="1"/>
      <protection locked="0"/>
    </xf>
    <xf numFmtId="0" fontId="0" fillId="0" borderId="0" xfId="0" applyProtection="1">
      <protection locked="0"/>
    </xf>
    <xf numFmtId="0" fontId="4" fillId="34" borderId="11" xfId="0" applyFont="1" applyFill="1" applyBorder="1" applyProtection="1">
      <protection locked="0"/>
    </xf>
    <xf numFmtId="0" fontId="4" fillId="37" borderId="22" xfId="0" applyFont="1" applyFill="1" applyBorder="1" applyAlignment="1" applyProtection="1">
      <alignment vertical="top" wrapText="1"/>
      <protection locked="0"/>
    </xf>
    <xf numFmtId="0" fontId="7" fillId="39" borderId="31" xfId="0" applyFont="1" applyFill="1" applyBorder="1"/>
    <xf numFmtId="0" fontId="7" fillId="0" borderId="32" xfId="0" applyFont="1" applyBorder="1"/>
    <xf numFmtId="2" fontId="4" fillId="0" borderId="33" xfId="0" applyNumberFormat="1" applyFont="1" applyBorder="1" applyAlignment="1">
      <alignment horizontal="center"/>
    </xf>
    <xf numFmtId="0" fontId="20" fillId="0" borderId="22" xfId="0" applyFont="1" applyBorder="1" applyAlignment="1">
      <alignment horizontal="center" vertical="center"/>
    </xf>
    <xf numFmtId="0" fontId="20" fillId="0" borderId="22" xfId="0" applyFont="1" applyBorder="1" applyAlignment="1">
      <alignment horizontal="center" vertical="center" wrapText="1"/>
    </xf>
    <xf numFmtId="9" fontId="20" fillId="0" borderId="22" xfId="0" applyNumberFormat="1" applyFont="1" applyBorder="1" applyAlignment="1">
      <alignment horizontal="center" vertical="center"/>
    </xf>
    <xf numFmtId="0" fontId="0" fillId="0" borderId="0" xfId="0" applyAlignment="1">
      <alignment wrapText="1"/>
    </xf>
    <xf numFmtId="0" fontId="7" fillId="0" borderId="53" xfId="648" applyFont="1" applyBorder="1" applyAlignment="1">
      <alignment vertical="top" wrapText="1"/>
    </xf>
    <xf numFmtId="0" fontId="4" fillId="0" borderId="0" xfId="0" applyFont="1" applyAlignment="1" applyProtection="1">
      <alignment vertical="top" wrapText="1"/>
      <protection locked="0"/>
    </xf>
    <xf numFmtId="0" fontId="0" fillId="0" borderId="0" xfId="0" applyAlignment="1" applyProtection="1">
      <alignment vertical="top"/>
      <protection locked="0"/>
    </xf>
    <xf numFmtId="0" fontId="7" fillId="0" borderId="0" xfId="0" applyFont="1" applyAlignment="1">
      <alignment vertical="top" wrapText="1"/>
    </xf>
    <xf numFmtId="0" fontId="31" fillId="0" borderId="0" xfId="0" applyFont="1"/>
    <xf numFmtId="0" fontId="7" fillId="0" borderId="0" xfId="0" applyFont="1"/>
    <xf numFmtId="0" fontId="32" fillId="39" borderId="0" xfId="0" applyFont="1" applyFill="1"/>
    <xf numFmtId="0" fontId="32" fillId="0" borderId="0" xfId="0" applyFont="1"/>
    <xf numFmtId="0" fontId="5" fillId="35" borderId="23" xfId="0" applyFont="1" applyFill="1" applyBorder="1"/>
    <xf numFmtId="0" fontId="7" fillId="35" borderId="24" xfId="0" applyFont="1" applyFill="1" applyBorder="1"/>
    <xf numFmtId="0" fontId="7" fillId="35" borderId="25" xfId="0" applyFont="1" applyFill="1" applyBorder="1"/>
    <xf numFmtId="0" fontId="5" fillId="35" borderId="26" xfId="0" applyFont="1" applyFill="1" applyBorder="1"/>
    <xf numFmtId="0" fontId="9" fillId="35" borderId="27" xfId="0" applyFont="1" applyFill="1" applyBorder="1"/>
    <xf numFmtId="0" fontId="26" fillId="35" borderId="26" xfId="0" applyFont="1" applyFill="1" applyBorder="1"/>
    <xf numFmtId="0" fontId="7" fillId="35" borderId="27" xfId="0" applyFont="1" applyFill="1" applyBorder="1"/>
    <xf numFmtId="0" fontId="0" fillId="35" borderId="47" xfId="0" applyFill="1" applyBorder="1"/>
    <xf numFmtId="0" fontId="7" fillId="35" borderId="48" xfId="0" applyFont="1" applyFill="1" applyBorder="1"/>
    <xf numFmtId="0" fontId="4" fillId="36" borderId="49" xfId="0" applyFont="1" applyFill="1" applyBorder="1" applyAlignment="1">
      <alignment vertical="center"/>
    </xf>
    <xf numFmtId="0" fontId="4" fillId="36" borderId="50" xfId="0" applyFont="1" applyFill="1" applyBorder="1" applyAlignment="1">
      <alignment vertical="center"/>
    </xf>
    <xf numFmtId="0" fontId="7" fillId="36" borderId="26" xfId="0" applyFont="1" applyFill="1" applyBorder="1" applyAlignment="1">
      <alignment vertical="top"/>
    </xf>
    <xf numFmtId="0" fontId="0" fillId="36" borderId="27" xfId="0" applyFill="1" applyBorder="1" applyAlignment="1">
      <alignment vertical="top"/>
    </xf>
    <xf numFmtId="0" fontId="0" fillId="36" borderId="47" xfId="0" applyFill="1" applyBorder="1" applyAlignment="1">
      <alignment vertical="top"/>
    </xf>
    <xf numFmtId="0" fontId="0" fillId="36" borderId="48" xfId="0" applyFill="1" applyBorder="1" applyAlignment="1">
      <alignment vertical="top"/>
    </xf>
    <xf numFmtId="0" fontId="4" fillId="34" borderId="40" xfId="0" applyFont="1" applyFill="1" applyBorder="1" applyAlignment="1">
      <alignment vertical="center"/>
    </xf>
    <xf numFmtId="0" fontId="4" fillId="34" borderId="21" xfId="0" applyFont="1" applyFill="1" applyBorder="1" applyAlignment="1">
      <alignment vertical="center"/>
    </xf>
    <xf numFmtId="0" fontId="4" fillId="0" borderId="40" xfId="0" applyFont="1" applyBorder="1" applyAlignment="1">
      <alignment vertical="center"/>
    </xf>
    <xf numFmtId="0" fontId="7" fillId="0" borderId="41" xfId="0" applyFont="1" applyBorder="1" applyAlignment="1" applyProtection="1">
      <alignment horizontal="left" vertical="center"/>
      <protection locked="0"/>
    </xf>
    <xf numFmtId="0" fontId="0" fillId="0" borderId="27" xfId="0" applyBorder="1" applyAlignment="1">
      <alignment horizontal="left"/>
    </xf>
    <xf numFmtId="0" fontId="4" fillId="34" borderId="21" xfId="0" applyFont="1" applyFill="1" applyBorder="1" applyAlignment="1">
      <alignment horizontal="left" vertical="center"/>
    </xf>
    <xf numFmtId="0" fontId="0" fillId="37" borderId="40" xfId="0" applyFill="1" applyBorder="1" applyAlignment="1">
      <alignment vertical="center"/>
    </xf>
    <xf numFmtId="0" fontId="0" fillId="37" borderId="21" xfId="0" applyFill="1" applyBorder="1" applyAlignment="1">
      <alignment horizontal="left" vertical="center"/>
    </xf>
    <xf numFmtId="0" fontId="26" fillId="0" borderId="51" xfId="0" applyFont="1" applyBorder="1" applyAlignment="1">
      <alignment vertical="center" wrapText="1"/>
    </xf>
    <xf numFmtId="0" fontId="4" fillId="34" borderId="32" xfId="0" applyFont="1" applyFill="1" applyBorder="1" applyProtection="1">
      <protection locked="0"/>
    </xf>
    <xf numFmtId="0" fontId="33" fillId="0" borderId="0" xfId="0" applyFont="1"/>
    <xf numFmtId="0" fontId="26" fillId="0" borderId="0" xfId="0" applyFont="1"/>
    <xf numFmtId="0" fontId="7" fillId="0" borderId="54" xfId="648" applyFont="1" applyBorder="1" applyAlignment="1">
      <alignment vertical="top" wrapText="1"/>
    </xf>
    <xf numFmtId="0" fontId="7" fillId="0" borderId="22" xfId="648" applyFont="1" applyBorder="1" applyAlignment="1">
      <alignment horizontal="left" vertical="top" wrapText="1"/>
    </xf>
    <xf numFmtId="0" fontId="30" fillId="0" borderId="0" xfId="508" applyFont="1" applyAlignment="1">
      <alignment horizontal="center" vertical="top"/>
    </xf>
    <xf numFmtId="0" fontId="7" fillId="0" borderId="0" xfId="508" applyAlignment="1">
      <alignment horizontal="center" vertical="top"/>
    </xf>
    <xf numFmtId="0" fontId="4" fillId="37" borderId="13" xfId="0" applyFont="1" applyFill="1" applyBorder="1" applyAlignment="1">
      <alignment vertical="center"/>
    </xf>
    <xf numFmtId="0" fontId="4" fillId="37" borderId="14" xfId="0" applyFont="1" applyFill="1" applyBorder="1" applyAlignment="1">
      <alignment vertical="center"/>
    </xf>
    <xf numFmtId="0" fontId="4" fillId="37" borderId="15" xfId="0" applyFont="1" applyFill="1" applyBorder="1" applyAlignment="1">
      <alignment vertical="center"/>
    </xf>
    <xf numFmtId="0" fontId="7" fillId="0" borderId="22" xfId="0" applyFont="1" applyBorder="1" applyAlignment="1">
      <alignment horizontal="center" vertical="center" wrapText="1"/>
    </xf>
    <xf numFmtId="166" fontId="0" fillId="0" borderId="22" xfId="0" applyNumberFormat="1" applyBorder="1" applyAlignment="1">
      <alignment horizontal="left" vertical="top" wrapText="1"/>
    </xf>
    <xf numFmtId="14" fontId="0" fillId="0" borderId="22" xfId="0" applyNumberFormat="1" applyBorder="1" applyAlignment="1">
      <alignment horizontal="left" vertical="top" wrapText="1"/>
    </xf>
    <xf numFmtId="0" fontId="7" fillId="0" borderId="41" xfId="0" applyFont="1" applyBorder="1" applyAlignment="1" applyProtection="1">
      <alignment horizontal="left" vertical="top" wrapText="1"/>
      <protection locked="0"/>
    </xf>
    <xf numFmtId="14" fontId="7" fillId="0" borderId="41" xfId="0" quotePrefix="1" applyNumberFormat="1" applyFont="1" applyBorder="1" applyAlignment="1" applyProtection="1">
      <alignment horizontal="left" vertical="top" wrapText="1"/>
      <protection locked="0"/>
    </xf>
    <xf numFmtId="164" fontId="7" fillId="0" borderId="41" xfId="0" applyNumberFormat="1" applyFont="1" applyBorder="1" applyAlignment="1" applyProtection="1">
      <alignment horizontal="left" vertical="top" wrapText="1"/>
      <protection locked="0"/>
    </xf>
    <xf numFmtId="0" fontId="26" fillId="0" borderId="21" xfId="0" applyFont="1" applyBorder="1" applyAlignment="1" applyProtection="1">
      <alignment horizontal="left" vertical="top" wrapText="1"/>
      <protection locked="0"/>
    </xf>
    <xf numFmtId="165" fontId="26" fillId="0" borderId="21" xfId="0" applyNumberFormat="1" applyFont="1" applyBorder="1" applyAlignment="1" applyProtection="1">
      <alignment horizontal="left" vertical="top" wrapText="1"/>
      <protection locked="0"/>
    </xf>
    <xf numFmtId="0" fontId="26" fillId="0" borderId="51" xfId="0" applyFont="1" applyBorder="1" applyAlignment="1" applyProtection="1">
      <alignment horizontal="left" vertical="top" wrapText="1"/>
      <protection locked="0"/>
    </xf>
    <xf numFmtId="0" fontId="7" fillId="0" borderId="53" xfId="648" applyFont="1" applyBorder="1" applyAlignment="1">
      <alignment horizontal="left" vertical="top" wrapText="1"/>
    </xf>
    <xf numFmtId="166" fontId="7" fillId="0" borderId="22" xfId="508" applyNumberFormat="1" applyBorder="1" applyAlignment="1">
      <alignment horizontal="left" vertical="top" wrapText="1"/>
    </xf>
    <xf numFmtId="14" fontId="7" fillId="0" borderId="22" xfId="508" applyNumberFormat="1" applyBorder="1" applyAlignment="1">
      <alignment horizontal="left" vertical="top" wrapText="1"/>
    </xf>
    <xf numFmtId="0" fontId="7" fillId="0" borderId="22" xfId="508" applyBorder="1" applyAlignment="1">
      <alignment horizontal="left" vertical="top"/>
    </xf>
    <xf numFmtId="0" fontId="27" fillId="41" borderId="22" xfId="0" applyFont="1" applyFill="1" applyBorder="1" applyAlignment="1">
      <alignment wrapText="1"/>
    </xf>
    <xf numFmtId="14" fontId="0" fillId="0" borderId="0" xfId="0" applyNumberFormat="1"/>
    <xf numFmtId="0" fontId="34" fillId="39" borderId="22" xfId="0" applyFont="1" applyFill="1" applyBorder="1" applyAlignment="1">
      <alignment horizontal="left" vertical="center" wrapText="1"/>
    </xf>
    <xf numFmtId="0" fontId="34" fillId="39" borderId="22" xfId="0" applyFont="1" applyFill="1" applyBorder="1" applyAlignment="1">
      <alignment horizontal="center" wrapText="1"/>
    </xf>
    <xf numFmtId="0" fontId="4" fillId="37" borderId="52" xfId="0" applyFont="1" applyFill="1" applyBorder="1" applyAlignment="1">
      <alignment vertical="top" wrapText="1"/>
    </xf>
    <xf numFmtId="0" fontId="4" fillId="42" borderId="52" xfId="0" applyFont="1" applyFill="1" applyBorder="1" applyAlignment="1">
      <alignment vertical="top" wrapText="1"/>
    </xf>
    <xf numFmtId="0" fontId="4" fillId="40" borderId="52" xfId="0" applyFont="1" applyFill="1" applyBorder="1" applyAlignment="1">
      <alignment vertical="top" wrapText="1"/>
    </xf>
    <xf numFmtId="0" fontId="7" fillId="0" borderId="22" xfId="0" applyFont="1" applyBorder="1" applyAlignment="1">
      <alignment vertical="top" wrapText="1"/>
    </xf>
    <xf numFmtId="0" fontId="2" fillId="0" borderId="0" xfId="651"/>
    <xf numFmtId="0" fontId="0" fillId="0" borderId="0" xfId="0"/>
    <xf numFmtId="0" fontId="7" fillId="0" borderId="8" xfId="0" applyFont="1" applyBorder="1" applyAlignment="1" applyProtection="1">
      <alignment horizontal="left" vertical="top" wrapText="1"/>
      <protection locked="0"/>
    </xf>
    <xf numFmtId="0" fontId="7" fillId="0" borderId="22" xfId="0" applyFont="1" applyBorder="1" applyAlignment="1">
      <alignment horizontal="left" vertical="top" wrapText="1"/>
    </xf>
    <xf numFmtId="0" fontId="7" fillId="0" borderId="22" xfId="508" applyBorder="1" applyAlignment="1">
      <alignment horizontal="center" vertical="top"/>
    </xf>
    <xf numFmtId="0" fontId="7" fillId="0" borderId="53" xfId="850" applyFont="1" applyBorder="1" applyAlignment="1">
      <alignment vertical="top" wrapText="1"/>
    </xf>
    <xf numFmtId="0" fontId="7" fillId="0" borderId="22" xfId="508" applyBorder="1" applyAlignment="1">
      <alignment horizontal="left" vertical="top" wrapText="1"/>
    </xf>
    <xf numFmtId="0" fontId="7" fillId="0" borderId="54" xfId="850" applyFont="1" applyBorder="1" applyAlignment="1">
      <alignment vertical="top" wrapText="1"/>
    </xf>
    <xf numFmtId="0" fontId="7" fillId="0" borderId="22" xfId="850" applyFont="1" applyBorder="1" applyAlignment="1">
      <alignment horizontal="left" vertical="top" wrapText="1"/>
    </xf>
    <xf numFmtId="0" fontId="7" fillId="40" borderId="0" xfId="0" applyFont="1" applyFill="1" applyAlignment="1">
      <alignment vertical="top"/>
    </xf>
    <xf numFmtId="0" fontId="7" fillId="0" borderId="53" xfId="508" applyBorder="1" applyAlignment="1">
      <alignment horizontal="left" vertical="top" wrapText="1"/>
    </xf>
    <xf numFmtId="0" fontId="4" fillId="34" borderId="10" xfId="852" applyFont="1" applyFill="1" applyBorder="1"/>
    <xf numFmtId="0" fontId="4" fillId="34" borderId="11" xfId="852" applyFont="1" applyFill="1" applyBorder="1"/>
    <xf numFmtId="0" fontId="35" fillId="0" borderId="0" xfId="852"/>
    <xf numFmtId="0" fontId="4" fillId="37" borderId="8" xfId="852" applyFont="1" applyFill="1" applyBorder="1" applyAlignment="1">
      <alignment horizontal="left" vertical="center" wrapText="1"/>
    </xf>
    <xf numFmtId="166" fontId="35" fillId="0" borderId="8" xfId="852" applyNumberFormat="1" applyBorder="1" applyAlignment="1">
      <alignment horizontal="left" vertical="top"/>
    </xf>
    <xf numFmtId="14" fontId="7" fillId="0" borderId="10" xfId="852" applyNumberFormat="1" applyFont="1" applyBorder="1" applyAlignment="1">
      <alignment horizontal="left" vertical="top"/>
    </xf>
    <xf numFmtId="14" fontId="35" fillId="0" borderId="8" xfId="852" applyNumberFormat="1" applyBorder="1" applyAlignment="1">
      <alignment horizontal="left" vertical="top"/>
    </xf>
    <xf numFmtId="0" fontId="7" fillId="0" borderId="22" xfId="0" applyFont="1" applyFill="1" applyBorder="1" applyAlignment="1">
      <alignment wrapText="1"/>
    </xf>
    <xf numFmtId="0" fontId="7" fillId="0" borderId="22" xfId="0" applyFont="1" applyBorder="1" applyAlignment="1" applyProtection="1">
      <alignment vertical="top" wrapText="1"/>
      <protection locked="0"/>
    </xf>
    <xf numFmtId="0" fontId="7" fillId="36" borderId="0" xfId="0" applyFont="1" applyFill="1"/>
    <xf numFmtId="0" fontId="36" fillId="36" borderId="15" xfId="0" applyFont="1" applyFill="1" applyBorder="1" applyAlignment="1">
      <alignment vertical="center"/>
    </xf>
    <xf numFmtId="0" fontId="7" fillId="36" borderId="0" xfId="0" applyFont="1" applyFill="1" applyAlignment="1">
      <alignment vertical="center"/>
    </xf>
    <xf numFmtId="0" fontId="36" fillId="36" borderId="22" xfId="0" applyFont="1" applyFill="1" applyBorder="1"/>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vertical="top" wrapText="1"/>
    </xf>
    <xf numFmtId="0" fontId="7" fillId="0" borderId="32" xfId="0" applyFont="1" applyBorder="1" applyAlignment="1">
      <alignment vertical="top" wrapText="1"/>
    </xf>
    <xf numFmtId="0" fontId="7" fillId="0" borderId="33" xfId="0" applyFont="1" applyBorder="1" applyAlignment="1">
      <alignment vertical="top" wrapText="1"/>
    </xf>
  </cellXfs>
  <cellStyles count="853">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Good 2" xfId="217" xr:uid="{00000000-0005-0000-0000-0000D8000000}"/>
    <cellStyle name="Good 2 2" xfId="218" xr:uid="{00000000-0005-0000-0000-0000D9000000}"/>
    <cellStyle name="Good 3" xfId="219" xr:uid="{00000000-0005-0000-0000-0000DA000000}"/>
    <cellStyle name="Good 3 2" xfId="220" xr:uid="{00000000-0005-0000-0000-0000DB000000}"/>
    <cellStyle name="Good 4" xfId="221" xr:uid="{00000000-0005-0000-0000-0000DC000000}"/>
    <cellStyle name="Good 4 2" xfId="222" xr:uid="{00000000-0005-0000-0000-0000DD000000}"/>
    <cellStyle name="Good 5" xfId="223" xr:uid="{00000000-0005-0000-0000-0000DE000000}"/>
    <cellStyle name="Good 5 2" xfId="224" xr:uid="{00000000-0005-0000-0000-0000DF000000}"/>
    <cellStyle name="Good 6" xfId="225" xr:uid="{00000000-0005-0000-0000-0000E0000000}"/>
    <cellStyle name="Good 6 2" xfId="226" xr:uid="{00000000-0005-0000-0000-0000E1000000}"/>
    <cellStyle name="Heading 1 2" xfId="227" xr:uid="{00000000-0005-0000-0000-0000E2000000}"/>
    <cellStyle name="Heading 1 3" xfId="228" xr:uid="{00000000-0005-0000-0000-0000E3000000}"/>
    <cellStyle name="Heading 1 4" xfId="229" xr:uid="{00000000-0005-0000-0000-0000E4000000}"/>
    <cellStyle name="Heading 1 5" xfId="230" xr:uid="{00000000-0005-0000-0000-0000E5000000}"/>
    <cellStyle name="Heading 1 6" xfId="231" xr:uid="{00000000-0005-0000-0000-0000E6000000}"/>
    <cellStyle name="Heading 2 2" xfId="232" xr:uid="{00000000-0005-0000-0000-0000E7000000}"/>
    <cellStyle name="Heading 2 3" xfId="233" xr:uid="{00000000-0005-0000-0000-0000E8000000}"/>
    <cellStyle name="Heading 2 4" xfId="234" xr:uid="{00000000-0005-0000-0000-0000E9000000}"/>
    <cellStyle name="Heading 2 5" xfId="235" xr:uid="{00000000-0005-0000-0000-0000EA000000}"/>
    <cellStyle name="Heading 2 6" xfId="236" xr:uid="{00000000-0005-0000-0000-0000EB000000}"/>
    <cellStyle name="Heading 3 2" xfId="237" xr:uid="{00000000-0005-0000-0000-0000EC000000}"/>
    <cellStyle name="Heading 3 3" xfId="238" xr:uid="{00000000-0005-0000-0000-0000ED000000}"/>
    <cellStyle name="Heading 3 4" xfId="239" xr:uid="{00000000-0005-0000-0000-0000EE000000}"/>
    <cellStyle name="Heading 3 5" xfId="240" xr:uid="{00000000-0005-0000-0000-0000EF000000}"/>
    <cellStyle name="Heading 3 6" xfId="241" xr:uid="{00000000-0005-0000-0000-0000F0000000}"/>
    <cellStyle name="Heading 4 2" xfId="242" xr:uid="{00000000-0005-0000-0000-0000F1000000}"/>
    <cellStyle name="Heading 4 3" xfId="243" xr:uid="{00000000-0005-0000-0000-0000F2000000}"/>
    <cellStyle name="Heading 4 4" xfId="244" xr:uid="{00000000-0005-0000-0000-0000F3000000}"/>
    <cellStyle name="Heading 4 5" xfId="245" xr:uid="{00000000-0005-0000-0000-0000F4000000}"/>
    <cellStyle name="Heading 4 6" xfId="246" xr:uid="{00000000-0005-0000-0000-0000F5000000}"/>
    <cellStyle name="Hyperlink 2" xfId="247" xr:uid="{00000000-0005-0000-0000-0000F6000000}"/>
    <cellStyle name="Hyperlink 3" xfId="248" xr:uid="{00000000-0005-0000-0000-0000F7000000}"/>
    <cellStyle name="Input 2" xfId="249" xr:uid="{00000000-0005-0000-0000-0000F8000000}"/>
    <cellStyle name="Input 3" xfId="250" xr:uid="{00000000-0005-0000-0000-0000F9000000}"/>
    <cellStyle name="Input 4" xfId="251" xr:uid="{00000000-0005-0000-0000-0000FA000000}"/>
    <cellStyle name="Input 5" xfId="252" xr:uid="{00000000-0005-0000-0000-0000FB000000}"/>
    <cellStyle name="Input 6" xfId="253" xr:uid="{00000000-0005-0000-0000-0000FC000000}"/>
    <cellStyle name="Linked Cell 2" xfId="254" xr:uid="{00000000-0005-0000-0000-0000FD000000}"/>
    <cellStyle name="Linked Cell 2 2" xfId="255" xr:uid="{00000000-0005-0000-0000-0000FE000000}"/>
    <cellStyle name="Linked Cell 3" xfId="256" xr:uid="{00000000-0005-0000-0000-0000FF000000}"/>
    <cellStyle name="Linked Cell 3 2" xfId="257" xr:uid="{00000000-0005-0000-0000-000000010000}"/>
    <cellStyle name="Linked Cell 4" xfId="258" xr:uid="{00000000-0005-0000-0000-000001010000}"/>
    <cellStyle name="Linked Cell 4 2" xfId="259" xr:uid="{00000000-0005-0000-0000-000002010000}"/>
    <cellStyle name="Linked Cell 5" xfId="260" xr:uid="{00000000-0005-0000-0000-000003010000}"/>
    <cellStyle name="Linked Cell 5 2" xfId="261" xr:uid="{00000000-0005-0000-0000-000004010000}"/>
    <cellStyle name="Linked Cell 6" xfId="262" xr:uid="{00000000-0005-0000-0000-000005010000}"/>
    <cellStyle name="Linked Cell 6 2" xfId="263" xr:uid="{00000000-0005-0000-0000-000006010000}"/>
    <cellStyle name="My Normal" xfId="264" xr:uid="{00000000-0005-0000-0000-000007010000}"/>
    <cellStyle name="Neutral 2" xfId="265" xr:uid="{00000000-0005-0000-0000-000008010000}"/>
    <cellStyle name="Neutral 3" xfId="266" xr:uid="{00000000-0005-0000-0000-000009010000}"/>
    <cellStyle name="Neutral 4" xfId="267" xr:uid="{00000000-0005-0000-0000-00000A010000}"/>
    <cellStyle name="Neutral 5" xfId="268" xr:uid="{00000000-0005-0000-0000-00000B010000}"/>
    <cellStyle name="Neutral 6" xfId="269" xr:uid="{00000000-0005-0000-0000-00000C010000}"/>
    <cellStyle name="Normal" xfId="0" builtinId="0"/>
    <cellStyle name="Normal 10" xfId="270" xr:uid="{00000000-0005-0000-0000-00000E010000}"/>
    <cellStyle name="Normal 10 2" xfId="271" xr:uid="{00000000-0005-0000-0000-00000F010000}"/>
    <cellStyle name="Normal 10 3" xfId="272" xr:uid="{00000000-0005-0000-0000-000010010000}"/>
    <cellStyle name="Normal 10 4" xfId="273" xr:uid="{00000000-0005-0000-0000-000011010000}"/>
    <cellStyle name="Normal 10 5" xfId="274" xr:uid="{00000000-0005-0000-0000-000012010000}"/>
    <cellStyle name="Normal 100" xfId="275" xr:uid="{00000000-0005-0000-0000-000013010000}"/>
    <cellStyle name="Normal 100 2" xfId="276" xr:uid="{00000000-0005-0000-0000-000014010000}"/>
    <cellStyle name="Normal 101" xfId="277" xr:uid="{00000000-0005-0000-0000-000015010000}"/>
    <cellStyle name="Normal 101 2" xfId="278" xr:uid="{00000000-0005-0000-0000-000016010000}"/>
    <cellStyle name="Normal 102" xfId="279" xr:uid="{00000000-0005-0000-0000-000017010000}"/>
    <cellStyle name="Normal 102 2" xfId="280" xr:uid="{00000000-0005-0000-0000-000018010000}"/>
    <cellStyle name="Normal 103" xfId="281" xr:uid="{00000000-0005-0000-0000-000019010000}"/>
    <cellStyle name="Normal 103 2" xfId="282" xr:uid="{00000000-0005-0000-0000-00001A010000}"/>
    <cellStyle name="Normal 104" xfId="283" xr:uid="{00000000-0005-0000-0000-00001B010000}"/>
    <cellStyle name="Normal 104 2" xfId="284" xr:uid="{00000000-0005-0000-0000-00001C010000}"/>
    <cellStyle name="Normal 105" xfId="285" xr:uid="{00000000-0005-0000-0000-00001D010000}"/>
    <cellStyle name="Normal 105 2" xfId="286" xr:uid="{00000000-0005-0000-0000-00001E010000}"/>
    <cellStyle name="Normal 106" xfId="287" xr:uid="{00000000-0005-0000-0000-00001F010000}"/>
    <cellStyle name="Normal 106 2" xfId="288" xr:uid="{00000000-0005-0000-0000-000020010000}"/>
    <cellStyle name="Normal 107" xfId="289" xr:uid="{00000000-0005-0000-0000-000021010000}"/>
    <cellStyle name="Normal 107 2" xfId="290" xr:uid="{00000000-0005-0000-0000-000022010000}"/>
    <cellStyle name="Normal 108" xfId="291" xr:uid="{00000000-0005-0000-0000-000023010000}"/>
    <cellStyle name="Normal 108 2" xfId="292" xr:uid="{00000000-0005-0000-0000-000024010000}"/>
    <cellStyle name="Normal 109" xfId="293" xr:uid="{00000000-0005-0000-0000-000025010000}"/>
    <cellStyle name="Normal 109 2" xfId="294" xr:uid="{00000000-0005-0000-0000-000026010000}"/>
    <cellStyle name="Normal 11" xfId="295" xr:uid="{00000000-0005-0000-0000-000027010000}"/>
    <cellStyle name="Normal 11 2" xfId="296" xr:uid="{00000000-0005-0000-0000-000028010000}"/>
    <cellStyle name="Normal 110" xfId="297" xr:uid="{00000000-0005-0000-0000-000029010000}"/>
    <cellStyle name="Normal 110 2" xfId="298" xr:uid="{00000000-0005-0000-0000-00002A010000}"/>
    <cellStyle name="Normal 111" xfId="299" xr:uid="{00000000-0005-0000-0000-00002B010000}"/>
    <cellStyle name="Normal 111 2" xfId="300" xr:uid="{00000000-0005-0000-0000-00002C010000}"/>
    <cellStyle name="Normal 112" xfId="301" xr:uid="{00000000-0005-0000-0000-00002D010000}"/>
    <cellStyle name="Normal 112 2" xfId="302" xr:uid="{00000000-0005-0000-0000-00002E010000}"/>
    <cellStyle name="Normal 113" xfId="303" xr:uid="{00000000-0005-0000-0000-00002F010000}"/>
    <cellStyle name="Normal 113 2" xfId="304" xr:uid="{00000000-0005-0000-0000-000030010000}"/>
    <cellStyle name="Normal 114" xfId="305" xr:uid="{00000000-0005-0000-0000-000031010000}"/>
    <cellStyle name="Normal 114 2" xfId="306" xr:uid="{00000000-0005-0000-0000-000032010000}"/>
    <cellStyle name="Normal 115" xfId="307" xr:uid="{00000000-0005-0000-0000-000033010000}"/>
    <cellStyle name="Normal 115 2" xfId="308" xr:uid="{00000000-0005-0000-0000-000034010000}"/>
    <cellStyle name="Normal 116" xfId="309" xr:uid="{00000000-0005-0000-0000-000035010000}"/>
    <cellStyle name="Normal 116 2" xfId="310" xr:uid="{00000000-0005-0000-0000-000036010000}"/>
    <cellStyle name="Normal 117" xfId="311" xr:uid="{00000000-0005-0000-0000-000037010000}"/>
    <cellStyle name="Normal 117 2" xfId="312" xr:uid="{00000000-0005-0000-0000-000038010000}"/>
    <cellStyle name="Normal 118" xfId="313" xr:uid="{00000000-0005-0000-0000-000039010000}"/>
    <cellStyle name="Normal 118 2" xfId="314" xr:uid="{00000000-0005-0000-0000-00003A010000}"/>
    <cellStyle name="Normal 119" xfId="315" xr:uid="{00000000-0005-0000-0000-00003B010000}"/>
    <cellStyle name="Normal 119 2" xfId="316" xr:uid="{00000000-0005-0000-0000-00003C010000}"/>
    <cellStyle name="Normal 12" xfId="317" xr:uid="{00000000-0005-0000-0000-00003D010000}"/>
    <cellStyle name="Normal 12 2" xfId="318" xr:uid="{00000000-0005-0000-0000-00003E010000}"/>
    <cellStyle name="Normal 12 3" xfId="319" xr:uid="{00000000-0005-0000-0000-00003F010000}"/>
    <cellStyle name="Normal 12 4" xfId="320" xr:uid="{00000000-0005-0000-0000-000040010000}"/>
    <cellStyle name="Normal 12 5" xfId="321" xr:uid="{00000000-0005-0000-0000-000041010000}"/>
    <cellStyle name="Normal 120" xfId="322" xr:uid="{00000000-0005-0000-0000-000042010000}"/>
    <cellStyle name="Normal 120 2" xfId="323" xr:uid="{00000000-0005-0000-0000-000043010000}"/>
    <cellStyle name="Normal 121" xfId="324" xr:uid="{00000000-0005-0000-0000-000044010000}"/>
    <cellStyle name="Normal 121 2" xfId="325" xr:uid="{00000000-0005-0000-0000-000045010000}"/>
    <cellStyle name="Normal 122" xfId="326" xr:uid="{00000000-0005-0000-0000-000046010000}"/>
    <cellStyle name="Normal 122 2" xfId="327" xr:uid="{00000000-0005-0000-0000-000047010000}"/>
    <cellStyle name="Normal 123" xfId="328" xr:uid="{00000000-0005-0000-0000-000048010000}"/>
    <cellStyle name="Normal 123 2" xfId="329" xr:uid="{00000000-0005-0000-0000-000049010000}"/>
    <cellStyle name="Normal 124" xfId="330" xr:uid="{00000000-0005-0000-0000-00004A010000}"/>
    <cellStyle name="Normal 124 2" xfId="331" xr:uid="{00000000-0005-0000-0000-00004B010000}"/>
    <cellStyle name="Normal 125" xfId="332" xr:uid="{00000000-0005-0000-0000-00004C010000}"/>
    <cellStyle name="Normal 125 2" xfId="333" xr:uid="{00000000-0005-0000-0000-00004D010000}"/>
    <cellStyle name="Normal 126" xfId="334" xr:uid="{00000000-0005-0000-0000-00004E010000}"/>
    <cellStyle name="Normal 126 2" xfId="335" xr:uid="{00000000-0005-0000-0000-00004F010000}"/>
    <cellStyle name="Normal 127" xfId="336" xr:uid="{00000000-0005-0000-0000-000050010000}"/>
    <cellStyle name="Normal 127 2" xfId="337" xr:uid="{00000000-0005-0000-0000-000051010000}"/>
    <cellStyle name="Normal 128" xfId="338" xr:uid="{00000000-0005-0000-0000-000052010000}"/>
    <cellStyle name="Normal 128 2" xfId="339" xr:uid="{00000000-0005-0000-0000-000053010000}"/>
    <cellStyle name="Normal 129" xfId="340" xr:uid="{00000000-0005-0000-0000-000054010000}"/>
    <cellStyle name="Normal 129 2" xfId="341" xr:uid="{00000000-0005-0000-0000-000055010000}"/>
    <cellStyle name="Normal 13" xfId="342" xr:uid="{00000000-0005-0000-0000-000056010000}"/>
    <cellStyle name="Normal 13 2" xfId="343" xr:uid="{00000000-0005-0000-0000-000057010000}"/>
    <cellStyle name="Normal 13 3" xfId="344" xr:uid="{00000000-0005-0000-0000-000058010000}"/>
    <cellStyle name="Normal 13 4" xfId="345" xr:uid="{00000000-0005-0000-0000-000059010000}"/>
    <cellStyle name="Normal 13 5" xfId="346" xr:uid="{00000000-0005-0000-0000-00005A010000}"/>
    <cellStyle name="Normal 130" xfId="347" xr:uid="{00000000-0005-0000-0000-00005B010000}"/>
    <cellStyle name="Normal 130 2" xfId="348" xr:uid="{00000000-0005-0000-0000-00005C010000}"/>
    <cellStyle name="Normal 131" xfId="349" xr:uid="{00000000-0005-0000-0000-00005D010000}"/>
    <cellStyle name="Normal 131 2" xfId="350" xr:uid="{00000000-0005-0000-0000-00005E010000}"/>
    <cellStyle name="Normal 132" xfId="351" xr:uid="{00000000-0005-0000-0000-00005F010000}"/>
    <cellStyle name="Normal 132 2" xfId="352" xr:uid="{00000000-0005-0000-0000-000060010000}"/>
    <cellStyle name="Normal 133" xfId="353" xr:uid="{00000000-0005-0000-0000-000061010000}"/>
    <cellStyle name="Normal 133 2" xfId="354" xr:uid="{00000000-0005-0000-0000-000062010000}"/>
    <cellStyle name="Normal 134" xfId="355" xr:uid="{00000000-0005-0000-0000-000063010000}"/>
    <cellStyle name="Normal 134 2" xfId="356" xr:uid="{00000000-0005-0000-0000-000064010000}"/>
    <cellStyle name="Normal 135" xfId="357" xr:uid="{00000000-0005-0000-0000-000065010000}"/>
    <cellStyle name="Normal 135 2" xfId="358" xr:uid="{00000000-0005-0000-0000-000066010000}"/>
    <cellStyle name="Normal 136" xfId="359" xr:uid="{00000000-0005-0000-0000-000067010000}"/>
    <cellStyle name="Normal 136 2" xfId="360" xr:uid="{00000000-0005-0000-0000-000068010000}"/>
    <cellStyle name="Normal 137" xfId="361" xr:uid="{00000000-0005-0000-0000-000069010000}"/>
    <cellStyle name="Normal 137 2" xfId="362" xr:uid="{00000000-0005-0000-0000-00006A010000}"/>
    <cellStyle name="Normal 138" xfId="363" xr:uid="{00000000-0005-0000-0000-00006B010000}"/>
    <cellStyle name="Normal 138 2" xfId="364" xr:uid="{00000000-0005-0000-0000-00006C010000}"/>
    <cellStyle name="Normal 139" xfId="365" xr:uid="{00000000-0005-0000-0000-00006D010000}"/>
    <cellStyle name="Normal 139 2" xfId="366" xr:uid="{00000000-0005-0000-0000-00006E010000}"/>
    <cellStyle name="Normal 14" xfId="367" xr:uid="{00000000-0005-0000-0000-00006F010000}"/>
    <cellStyle name="Normal 14 2" xfId="368" xr:uid="{00000000-0005-0000-0000-000070010000}"/>
    <cellStyle name="Normal 14 3" xfId="369" xr:uid="{00000000-0005-0000-0000-000071010000}"/>
    <cellStyle name="Normal 14 4" xfId="370" xr:uid="{00000000-0005-0000-0000-000072010000}"/>
    <cellStyle name="Normal 14 5" xfId="371" xr:uid="{00000000-0005-0000-0000-000073010000}"/>
    <cellStyle name="Normal 140" xfId="372" xr:uid="{00000000-0005-0000-0000-000074010000}"/>
    <cellStyle name="Normal 140 2" xfId="373" xr:uid="{00000000-0005-0000-0000-000075010000}"/>
    <cellStyle name="Normal 141" xfId="374" xr:uid="{00000000-0005-0000-0000-000076010000}"/>
    <cellStyle name="Normal 141 2" xfId="375" xr:uid="{00000000-0005-0000-0000-000077010000}"/>
    <cellStyle name="Normal 142" xfId="376" xr:uid="{00000000-0005-0000-0000-000078010000}"/>
    <cellStyle name="Normal 142 2" xfId="377" xr:uid="{00000000-0005-0000-0000-000079010000}"/>
    <cellStyle name="Normal 143" xfId="378" xr:uid="{00000000-0005-0000-0000-00007A010000}"/>
    <cellStyle name="Normal 143 2" xfId="379" xr:uid="{00000000-0005-0000-0000-00007B010000}"/>
    <cellStyle name="Normal 144" xfId="380" xr:uid="{00000000-0005-0000-0000-00007C010000}"/>
    <cellStyle name="Normal 144 2" xfId="381" xr:uid="{00000000-0005-0000-0000-00007D010000}"/>
    <cellStyle name="Normal 145" xfId="382" xr:uid="{00000000-0005-0000-0000-00007E010000}"/>
    <cellStyle name="Normal 145 2" xfId="383" xr:uid="{00000000-0005-0000-0000-00007F010000}"/>
    <cellStyle name="Normal 146" xfId="384" xr:uid="{00000000-0005-0000-0000-000080010000}"/>
    <cellStyle name="Normal 146 2" xfId="385" xr:uid="{00000000-0005-0000-0000-000081010000}"/>
    <cellStyle name="Normal 147" xfId="386" xr:uid="{00000000-0005-0000-0000-000082010000}"/>
    <cellStyle name="Normal 147 2" xfId="387" xr:uid="{00000000-0005-0000-0000-000083010000}"/>
    <cellStyle name="Normal 148" xfId="388" xr:uid="{00000000-0005-0000-0000-000084010000}"/>
    <cellStyle name="Normal 148 2" xfId="389" xr:uid="{00000000-0005-0000-0000-000085010000}"/>
    <cellStyle name="Normal 149" xfId="390" xr:uid="{00000000-0005-0000-0000-000086010000}"/>
    <cellStyle name="Normal 149 2" xfId="391" xr:uid="{00000000-0005-0000-0000-000087010000}"/>
    <cellStyle name="Normal 15" xfId="392" xr:uid="{00000000-0005-0000-0000-000088010000}"/>
    <cellStyle name="Normal 15 2" xfId="393" xr:uid="{00000000-0005-0000-0000-000089010000}"/>
    <cellStyle name="Normal 15 3" xfId="394" xr:uid="{00000000-0005-0000-0000-00008A010000}"/>
    <cellStyle name="Normal 15 4" xfId="395" xr:uid="{00000000-0005-0000-0000-00008B010000}"/>
    <cellStyle name="Normal 15 5" xfId="396" xr:uid="{00000000-0005-0000-0000-00008C010000}"/>
    <cellStyle name="Normal 150" xfId="397" xr:uid="{00000000-0005-0000-0000-00008D010000}"/>
    <cellStyle name="Normal 150 2" xfId="398" xr:uid="{00000000-0005-0000-0000-00008E010000}"/>
    <cellStyle name="Normal 151" xfId="399" xr:uid="{00000000-0005-0000-0000-00008F010000}"/>
    <cellStyle name="Normal 151 2" xfId="400" xr:uid="{00000000-0005-0000-0000-000090010000}"/>
    <cellStyle name="Normal 152" xfId="401" xr:uid="{00000000-0005-0000-0000-000091010000}"/>
    <cellStyle name="Normal 152 2" xfId="402" xr:uid="{00000000-0005-0000-0000-000092010000}"/>
    <cellStyle name="Normal 153" xfId="403" xr:uid="{00000000-0005-0000-0000-000093010000}"/>
    <cellStyle name="Normal 153 2" xfId="404" xr:uid="{00000000-0005-0000-0000-000094010000}"/>
    <cellStyle name="Normal 154" xfId="405" xr:uid="{00000000-0005-0000-0000-000095010000}"/>
    <cellStyle name="Normal 154 2" xfId="406" xr:uid="{00000000-0005-0000-0000-000096010000}"/>
    <cellStyle name="Normal 155" xfId="407" xr:uid="{00000000-0005-0000-0000-000097010000}"/>
    <cellStyle name="Normal 155 2" xfId="408" xr:uid="{00000000-0005-0000-0000-000098010000}"/>
    <cellStyle name="Normal 156" xfId="409" xr:uid="{00000000-0005-0000-0000-000099010000}"/>
    <cellStyle name="Normal 156 2" xfId="410" xr:uid="{00000000-0005-0000-0000-00009A010000}"/>
    <cellStyle name="Normal 157" xfId="411" xr:uid="{00000000-0005-0000-0000-00009B010000}"/>
    <cellStyle name="Normal 157 2" xfId="412" xr:uid="{00000000-0005-0000-0000-00009C010000}"/>
    <cellStyle name="Normal 158" xfId="413" xr:uid="{00000000-0005-0000-0000-00009D010000}"/>
    <cellStyle name="Normal 158 2" xfId="414" xr:uid="{00000000-0005-0000-0000-00009E010000}"/>
    <cellStyle name="Normal 159" xfId="415" xr:uid="{00000000-0005-0000-0000-00009F010000}"/>
    <cellStyle name="Normal 159 2" xfId="416" xr:uid="{00000000-0005-0000-0000-0000A0010000}"/>
    <cellStyle name="Normal 16" xfId="417" xr:uid="{00000000-0005-0000-0000-0000A1010000}"/>
    <cellStyle name="Normal 16 2" xfId="418" xr:uid="{00000000-0005-0000-0000-0000A2010000}"/>
    <cellStyle name="Normal 160" xfId="419" xr:uid="{00000000-0005-0000-0000-0000A3010000}"/>
    <cellStyle name="Normal 160 2" xfId="420" xr:uid="{00000000-0005-0000-0000-0000A4010000}"/>
    <cellStyle name="Normal 161" xfId="421" xr:uid="{00000000-0005-0000-0000-0000A5010000}"/>
    <cellStyle name="Normal 161 2" xfId="422" xr:uid="{00000000-0005-0000-0000-0000A6010000}"/>
    <cellStyle name="Normal 162" xfId="423" xr:uid="{00000000-0005-0000-0000-0000A7010000}"/>
    <cellStyle name="Normal 162 2" xfId="424" xr:uid="{00000000-0005-0000-0000-0000A8010000}"/>
    <cellStyle name="Normal 163" xfId="425" xr:uid="{00000000-0005-0000-0000-0000A9010000}"/>
    <cellStyle name="Normal 163 2" xfId="426" xr:uid="{00000000-0005-0000-0000-0000AA010000}"/>
    <cellStyle name="Normal 164" xfId="427" xr:uid="{00000000-0005-0000-0000-0000AB010000}"/>
    <cellStyle name="Normal 164 2" xfId="428" xr:uid="{00000000-0005-0000-0000-0000AC010000}"/>
    <cellStyle name="Normal 165" xfId="429" xr:uid="{00000000-0005-0000-0000-0000AD010000}"/>
    <cellStyle name="Normal 165 2" xfId="430" xr:uid="{00000000-0005-0000-0000-0000AE010000}"/>
    <cellStyle name="Normal 166" xfId="431" xr:uid="{00000000-0005-0000-0000-0000AF010000}"/>
    <cellStyle name="Normal 166 2" xfId="432" xr:uid="{00000000-0005-0000-0000-0000B0010000}"/>
    <cellStyle name="Normal 167" xfId="433" xr:uid="{00000000-0005-0000-0000-0000B1010000}"/>
    <cellStyle name="Normal 167 2" xfId="434" xr:uid="{00000000-0005-0000-0000-0000B2010000}"/>
    <cellStyle name="Normal 168" xfId="435" xr:uid="{00000000-0005-0000-0000-0000B3010000}"/>
    <cellStyle name="Normal 168 2" xfId="436" xr:uid="{00000000-0005-0000-0000-0000B4010000}"/>
    <cellStyle name="Normal 169" xfId="437" xr:uid="{00000000-0005-0000-0000-0000B5010000}"/>
    <cellStyle name="Normal 169 2" xfId="438" xr:uid="{00000000-0005-0000-0000-0000B6010000}"/>
    <cellStyle name="Normal 17" xfId="439" xr:uid="{00000000-0005-0000-0000-0000B7010000}"/>
    <cellStyle name="Normal 17 2" xfId="440" xr:uid="{00000000-0005-0000-0000-0000B8010000}"/>
    <cellStyle name="Normal 170" xfId="441" xr:uid="{00000000-0005-0000-0000-0000B9010000}"/>
    <cellStyle name="Normal 170 2" xfId="442" xr:uid="{00000000-0005-0000-0000-0000BA010000}"/>
    <cellStyle name="Normal 171" xfId="443" xr:uid="{00000000-0005-0000-0000-0000BB010000}"/>
    <cellStyle name="Normal 171 2" xfId="444" xr:uid="{00000000-0005-0000-0000-0000BC010000}"/>
    <cellStyle name="Normal 172" xfId="445" xr:uid="{00000000-0005-0000-0000-0000BD010000}"/>
    <cellStyle name="Normal 172 2" xfId="446" xr:uid="{00000000-0005-0000-0000-0000BE010000}"/>
    <cellStyle name="Normal 173" xfId="447" xr:uid="{00000000-0005-0000-0000-0000BF010000}"/>
    <cellStyle name="Normal 173 2" xfId="448" xr:uid="{00000000-0005-0000-0000-0000C0010000}"/>
    <cellStyle name="Normal 174" xfId="449" xr:uid="{00000000-0005-0000-0000-0000C1010000}"/>
    <cellStyle name="Normal 174 2" xfId="450" xr:uid="{00000000-0005-0000-0000-0000C2010000}"/>
    <cellStyle name="Normal 175" xfId="451" xr:uid="{00000000-0005-0000-0000-0000C3010000}"/>
    <cellStyle name="Normal 175 2" xfId="452" xr:uid="{00000000-0005-0000-0000-0000C4010000}"/>
    <cellStyle name="Normal 176" xfId="453" xr:uid="{00000000-0005-0000-0000-0000C5010000}"/>
    <cellStyle name="Normal 176 2" xfId="454" xr:uid="{00000000-0005-0000-0000-0000C6010000}"/>
    <cellStyle name="Normal 177" xfId="455" xr:uid="{00000000-0005-0000-0000-0000C7010000}"/>
    <cellStyle name="Normal 177 2" xfId="456" xr:uid="{00000000-0005-0000-0000-0000C8010000}"/>
    <cellStyle name="Normal 178" xfId="457" xr:uid="{00000000-0005-0000-0000-0000C9010000}"/>
    <cellStyle name="Normal 178 2" xfId="458" xr:uid="{00000000-0005-0000-0000-0000CA010000}"/>
    <cellStyle name="Normal 179" xfId="459" xr:uid="{00000000-0005-0000-0000-0000CB010000}"/>
    <cellStyle name="Normal 179 2" xfId="460" xr:uid="{00000000-0005-0000-0000-0000CC010000}"/>
    <cellStyle name="Normal 18" xfId="461" xr:uid="{00000000-0005-0000-0000-0000CD010000}"/>
    <cellStyle name="Normal 18 2" xfId="462" xr:uid="{00000000-0005-0000-0000-0000CE010000}"/>
    <cellStyle name="Normal 18 3" xfId="463" xr:uid="{00000000-0005-0000-0000-0000CF010000}"/>
    <cellStyle name="Normal 18 4" xfId="464" xr:uid="{00000000-0005-0000-0000-0000D0010000}"/>
    <cellStyle name="Normal 18 5" xfId="465" xr:uid="{00000000-0005-0000-0000-0000D1010000}"/>
    <cellStyle name="Normal 180" xfId="466" xr:uid="{00000000-0005-0000-0000-0000D2010000}"/>
    <cellStyle name="Normal 180 2" xfId="467" xr:uid="{00000000-0005-0000-0000-0000D3010000}"/>
    <cellStyle name="Normal 181" xfId="468" xr:uid="{00000000-0005-0000-0000-0000D4010000}"/>
    <cellStyle name="Normal 181 2" xfId="469" xr:uid="{00000000-0005-0000-0000-0000D5010000}"/>
    <cellStyle name="Normal 182" xfId="470" xr:uid="{00000000-0005-0000-0000-0000D6010000}"/>
    <cellStyle name="Normal 182 2" xfId="471" xr:uid="{00000000-0005-0000-0000-0000D7010000}"/>
    <cellStyle name="Normal 183" xfId="472" xr:uid="{00000000-0005-0000-0000-0000D8010000}"/>
    <cellStyle name="Normal 183 2" xfId="473" xr:uid="{00000000-0005-0000-0000-0000D9010000}"/>
    <cellStyle name="Normal 184" xfId="474" xr:uid="{00000000-0005-0000-0000-0000DA010000}"/>
    <cellStyle name="Normal 184 2" xfId="475" xr:uid="{00000000-0005-0000-0000-0000DB010000}"/>
    <cellStyle name="Normal 185" xfId="476" xr:uid="{00000000-0005-0000-0000-0000DC010000}"/>
    <cellStyle name="Normal 185 2" xfId="477" xr:uid="{00000000-0005-0000-0000-0000DD010000}"/>
    <cellStyle name="Normal 186" xfId="478" xr:uid="{00000000-0005-0000-0000-0000DE010000}"/>
    <cellStyle name="Normal 186 2" xfId="479" xr:uid="{00000000-0005-0000-0000-0000DF010000}"/>
    <cellStyle name="Normal 187" xfId="480" xr:uid="{00000000-0005-0000-0000-0000E0010000}"/>
    <cellStyle name="Normal 187 2" xfId="481" xr:uid="{00000000-0005-0000-0000-0000E1010000}"/>
    <cellStyle name="Normal 188" xfId="482" xr:uid="{00000000-0005-0000-0000-0000E2010000}"/>
    <cellStyle name="Normal 188 2" xfId="483" xr:uid="{00000000-0005-0000-0000-0000E3010000}"/>
    <cellStyle name="Normal 189" xfId="484" xr:uid="{00000000-0005-0000-0000-0000E4010000}"/>
    <cellStyle name="Normal 189 2" xfId="485" xr:uid="{00000000-0005-0000-0000-0000E5010000}"/>
    <cellStyle name="Normal 19" xfId="486" xr:uid="{00000000-0005-0000-0000-0000E6010000}"/>
    <cellStyle name="Normal 19 2" xfId="487" xr:uid="{00000000-0005-0000-0000-0000E7010000}"/>
    <cellStyle name="Normal 190" xfId="488" xr:uid="{00000000-0005-0000-0000-0000E8010000}"/>
    <cellStyle name="Normal 190 2" xfId="489" xr:uid="{00000000-0005-0000-0000-0000E9010000}"/>
    <cellStyle name="Normal 191" xfId="490" xr:uid="{00000000-0005-0000-0000-0000EA010000}"/>
    <cellStyle name="Normal 191 2" xfId="491" xr:uid="{00000000-0005-0000-0000-0000EB010000}"/>
    <cellStyle name="Normal 192" xfId="492" xr:uid="{00000000-0005-0000-0000-0000EC010000}"/>
    <cellStyle name="Normal 192 2" xfId="493" xr:uid="{00000000-0005-0000-0000-0000ED010000}"/>
    <cellStyle name="Normal 193" xfId="494" xr:uid="{00000000-0005-0000-0000-0000EE010000}"/>
    <cellStyle name="Normal 193 2" xfId="495" xr:uid="{00000000-0005-0000-0000-0000EF010000}"/>
    <cellStyle name="Normal 194" xfId="496" xr:uid="{00000000-0005-0000-0000-0000F0010000}"/>
    <cellStyle name="Normal 194 2" xfId="497" xr:uid="{00000000-0005-0000-0000-0000F1010000}"/>
    <cellStyle name="Normal 195" xfId="498" xr:uid="{00000000-0005-0000-0000-0000F2010000}"/>
    <cellStyle name="Normal 195 2" xfId="499" xr:uid="{00000000-0005-0000-0000-0000F3010000}"/>
    <cellStyle name="Normal 196" xfId="500" xr:uid="{00000000-0005-0000-0000-0000F4010000}"/>
    <cellStyle name="Normal 196 2" xfId="501" xr:uid="{00000000-0005-0000-0000-0000F5010000}"/>
    <cellStyle name="Normal 197" xfId="502" xr:uid="{00000000-0005-0000-0000-0000F6010000}"/>
    <cellStyle name="Normal 197 2" xfId="503" xr:uid="{00000000-0005-0000-0000-0000F7010000}"/>
    <cellStyle name="Normal 198" xfId="504" xr:uid="{00000000-0005-0000-0000-0000F8010000}"/>
    <cellStyle name="Normal 198 2" xfId="505" xr:uid="{00000000-0005-0000-0000-0000F9010000}"/>
    <cellStyle name="Normal 199" xfId="506" xr:uid="{00000000-0005-0000-0000-0000FA010000}"/>
    <cellStyle name="Normal 199 2" xfId="507" xr:uid="{00000000-0005-0000-0000-0000FB010000}"/>
    <cellStyle name="Normal 2" xfId="508" xr:uid="{00000000-0005-0000-0000-0000FC010000}"/>
    <cellStyle name="Normal 2 2" xfId="509" xr:uid="{00000000-0005-0000-0000-0000FD010000}"/>
    <cellStyle name="Normal 2 2 2" xfId="510" xr:uid="{00000000-0005-0000-0000-0000FE010000}"/>
    <cellStyle name="Normal 2 2 2 50" xfId="511" xr:uid="{00000000-0005-0000-0000-0000FF010000}"/>
    <cellStyle name="Normal 2 2 76" xfId="512" xr:uid="{00000000-0005-0000-0000-000000020000}"/>
    <cellStyle name="Normal 20" xfId="513" xr:uid="{00000000-0005-0000-0000-000001020000}"/>
    <cellStyle name="Normal 20 2" xfId="514" xr:uid="{00000000-0005-0000-0000-000002020000}"/>
    <cellStyle name="Normal 20 3" xfId="515" xr:uid="{00000000-0005-0000-0000-000003020000}"/>
    <cellStyle name="Normal 20 4" xfId="516" xr:uid="{00000000-0005-0000-0000-000004020000}"/>
    <cellStyle name="Normal 20 5" xfId="517" xr:uid="{00000000-0005-0000-0000-000005020000}"/>
    <cellStyle name="Normal 200" xfId="518" xr:uid="{00000000-0005-0000-0000-000006020000}"/>
    <cellStyle name="Normal 200 2" xfId="519" xr:uid="{00000000-0005-0000-0000-000007020000}"/>
    <cellStyle name="Normal 201" xfId="520" xr:uid="{00000000-0005-0000-0000-000008020000}"/>
    <cellStyle name="Normal 201 2" xfId="521" xr:uid="{00000000-0005-0000-0000-000009020000}"/>
    <cellStyle name="Normal 202" xfId="522" xr:uid="{00000000-0005-0000-0000-00000A020000}"/>
    <cellStyle name="Normal 202 2" xfId="523" xr:uid="{00000000-0005-0000-0000-00000B020000}"/>
    <cellStyle name="Normal 203" xfId="524" xr:uid="{00000000-0005-0000-0000-00000C020000}"/>
    <cellStyle name="Normal 203 2" xfId="525" xr:uid="{00000000-0005-0000-0000-00000D020000}"/>
    <cellStyle name="Normal 204" xfId="526" xr:uid="{00000000-0005-0000-0000-00000E020000}"/>
    <cellStyle name="Normal 204 2" xfId="527" xr:uid="{00000000-0005-0000-0000-00000F020000}"/>
    <cellStyle name="Normal 205" xfId="528" xr:uid="{00000000-0005-0000-0000-000010020000}"/>
    <cellStyle name="Normal 205 2" xfId="529" xr:uid="{00000000-0005-0000-0000-000011020000}"/>
    <cellStyle name="Normal 206" xfId="530" xr:uid="{00000000-0005-0000-0000-000012020000}"/>
    <cellStyle name="Normal 206 2" xfId="531" xr:uid="{00000000-0005-0000-0000-000013020000}"/>
    <cellStyle name="Normal 207" xfId="532" xr:uid="{00000000-0005-0000-0000-000014020000}"/>
    <cellStyle name="Normal 207 2" xfId="533" xr:uid="{00000000-0005-0000-0000-000015020000}"/>
    <cellStyle name="Normal 208" xfId="534" xr:uid="{00000000-0005-0000-0000-000016020000}"/>
    <cellStyle name="Normal 208 2" xfId="535" xr:uid="{00000000-0005-0000-0000-000017020000}"/>
    <cellStyle name="Normal 209" xfId="536" xr:uid="{00000000-0005-0000-0000-000018020000}"/>
    <cellStyle name="Normal 209 2" xfId="537" xr:uid="{00000000-0005-0000-0000-000019020000}"/>
    <cellStyle name="Normal 21" xfId="538" xr:uid="{00000000-0005-0000-0000-00001A020000}"/>
    <cellStyle name="Normal 21 2" xfId="539" xr:uid="{00000000-0005-0000-0000-00001B020000}"/>
    <cellStyle name="Normal 21 3" xfId="540" xr:uid="{00000000-0005-0000-0000-00001C020000}"/>
    <cellStyle name="Normal 21 4" xfId="541" xr:uid="{00000000-0005-0000-0000-00001D020000}"/>
    <cellStyle name="Normal 21 5" xfId="542" xr:uid="{00000000-0005-0000-0000-00001E020000}"/>
    <cellStyle name="Normal 210" xfId="543" xr:uid="{00000000-0005-0000-0000-00001F020000}"/>
    <cellStyle name="Normal 210 2" xfId="544" xr:uid="{00000000-0005-0000-0000-000020020000}"/>
    <cellStyle name="Normal 211" xfId="545" xr:uid="{00000000-0005-0000-0000-000021020000}"/>
    <cellStyle name="Normal 211 2" xfId="546" xr:uid="{00000000-0005-0000-0000-000022020000}"/>
    <cellStyle name="Normal 212" xfId="547" xr:uid="{00000000-0005-0000-0000-000023020000}"/>
    <cellStyle name="Normal 212 2" xfId="548" xr:uid="{00000000-0005-0000-0000-000024020000}"/>
    <cellStyle name="Normal 213" xfId="549" xr:uid="{00000000-0005-0000-0000-000025020000}"/>
    <cellStyle name="Normal 213 2" xfId="550" xr:uid="{00000000-0005-0000-0000-000026020000}"/>
    <cellStyle name="Normal 214" xfId="551" xr:uid="{00000000-0005-0000-0000-000027020000}"/>
    <cellStyle name="Normal 214 2" xfId="552" xr:uid="{00000000-0005-0000-0000-000028020000}"/>
    <cellStyle name="Normal 215" xfId="553" xr:uid="{00000000-0005-0000-0000-000029020000}"/>
    <cellStyle name="Normal 215 2" xfId="554" xr:uid="{00000000-0005-0000-0000-00002A020000}"/>
    <cellStyle name="Normal 216" xfId="555" xr:uid="{00000000-0005-0000-0000-00002B020000}"/>
    <cellStyle name="Normal 216 2" xfId="556" xr:uid="{00000000-0005-0000-0000-00002C020000}"/>
    <cellStyle name="Normal 217" xfId="557" xr:uid="{00000000-0005-0000-0000-00002D020000}"/>
    <cellStyle name="Normal 217 2" xfId="558" xr:uid="{00000000-0005-0000-0000-00002E020000}"/>
    <cellStyle name="Normal 218" xfId="559" xr:uid="{00000000-0005-0000-0000-00002F020000}"/>
    <cellStyle name="Normal 218 2" xfId="560" xr:uid="{00000000-0005-0000-0000-000030020000}"/>
    <cellStyle name="Normal 219" xfId="561" xr:uid="{00000000-0005-0000-0000-000031020000}"/>
    <cellStyle name="Normal 219 2" xfId="562" xr:uid="{00000000-0005-0000-0000-000032020000}"/>
    <cellStyle name="Normal 22" xfId="563" xr:uid="{00000000-0005-0000-0000-000033020000}"/>
    <cellStyle name="Normal 22 2" xfId="564" xr:uid="{00000000-0005-0000-0000-000034020000}"/>
    <cellStyle name="Normal 220" xfId="565" xr:uid="{00000000-0005-0000-0000-000035020000}"/>
    <cellStyle name="Normal 220 2" xfId="566" xr:uid="{00000000-0005-0000-0000-000036020000}"/>
    <cellStyle name="Normal 221" xfId="567" xr:uid="{00000000-0005-0000-0000-000037020000}"/>
    <cellStyle name="Normal 221 2" xfId="568" xr:uid="{00000000-0005-0000-0000-000038020000}"/>
    <cellStyle name="Normal 222" xfId="569" xr:uid="{00000000-0005-0000-0000-000039020000}"/>
    <cellStyle name="Normal 222 2" xfId="570" xr:uid="{00000000-0005-0000-0000-00003A020000}"/>
    <cellStyle name="Normal 223" xfId="571" xr:uid="{00000000-0005-0000-0000-00003B020000}"/>
    <cellStyle name="Normal 223 2" xfId="572" xr:uid="{00000000-0005-0000-0000-00003C020000}"/>
    <cellStyle name="Normal 224" xfId="573" xr:uid="{00000000-0005-0000-0000-00003D020000}"/>
    <cellStyle name="Normal 224 2" xfId="574" xr:uid="{00000000-0005-0000-0000-00003E020000}"/>
    <cellStyle name="Normal 225" xfId="575" xr:uid="{00000000-0005-0000-0000-00003F020000}"/>
    <cellStyle name="Normal 225 2" xfId="576" xr:uid="{00000000-0005-0000-0000-000040020000}"/>
    <cellStyle name="Normal 226" xfId="577" xr:uid="{00000000-0005-0000-0000-000041020000}"/>
    <cellStyle name="Normal 226 2" xfId="578" xr:uid="{00000000-0005-0000-0000-000042020000}"/>
    <cellStyle name="Normal 227" xfId="579" xr:uid="{00000000-0005-0000-0000-000043020000}"/>
    <cellStyle name="Normal 227 2" xfId="580" xr:uid="{00000000-0005-0000-0000-000044020000}"/>
    <cellStyle name="Normal 228" xfId="581" xr:uid="{00000000-0005-0000-0000-000045020000}"/>
    <cellStyle name="Normal 228 2" xfId="582" xr:uid="{00000000-0005-0000-0000-000046020000}"/>
    <cellStyle name="Normal 229" xfId="583" xr:uid="{00000000-0005-0000-0000-000047020000}"/>
    <cellStyle name="Normal 229 2" xfId="584" xr:uid="{00000000-0005-0000-0000-000048020000}"/>
    <cellStyle name="Normal 23" xfId="585" xr:uid="{00000000-0005-0000-0000-000049020000}"/>
    <cellStyle name="Normal 23 2" xfId="586" xr:uid="{00000000-0005-0000-0000-00004A020000}"/>
    <cellStyle name="Normal 23 3" xfId="587" xr:uid="{00000000-0005-0000-0000-00004B020000}"/>
    <cellStyle name="Normal 23 4" xfId="588" xr:uid="{00000000-0005-0000-0000-00004C020000}"/>
    <cellStyle name="Normal 23 5" xfId="589" xr:uid="{00000000-0005-0000-0000-00004D020000}"/>
    <cellStyle name="Normal 230" xfId="590" xr:uid="{00000000-0005-0000-0000-00004E020000}"/>
    <cellStyle name="Normal 230 2" xfId="591" xr:uid="{00000000-0005-0000-0000-00004F020000}"/>
    <cellStyle name="Normal 231" xfId="592" xr:uid="{00000000-0005-0000-0000-000050020000}"/>
    <cellStyle name="Normal 231 2" xfId="593" xr:uid="{00000000-0005-0000-0000-000051020000}"/>
    <cellStyle name="Normal 232" xfId="594" xr:uid="{00000000-0005-0000-0000-000052020000}"/>
    <cellStyle name="Normal 232 2" xfId="595" xr:uid="{00000000-0005-0000-0000-000053020000}"/>
    <cellStyle name="Normal 233" xfId="596" xr:uid="{00000000-0005-0000-0000-000054020000}"/>
    <cellStyle name="Normal 233 2" xfId="597" xr:uid="{00000000-0005-0000-0000-000055020000}"/>
    <cellStyle name="Normal 234" xfId="598" xr:uid="{00000000-0005-0000-0000-000056020000}"/>
    <cellStyle name="Normal 234 2" xfId="599" xr:uid="{00000000-0005-0000-0000-000057020000}"/>
    <cellStyle name="Normal 235" xfId="600" xr:uid="{00000000-0005-0000-0000-000058020000}"/>
    <cellStyle name="Normal 235 2" xfId="601" xr:uid="{00000000-0005-0000-0000-000059020000}"/>
    <cellStyle name="Normal 236" xfId="602" xr:uid="{00000000-0005-0000-0000-00005A020000}"/>
    <cellStyle name="Normal 236 2" xfId="603" xr:uid="{00000000-0005-0000-0000-00005B020000}"/>
    <cellStyle name="Normal 237" xfId="604" xr:uid="{00000000-0005-0000-0000-00005C020000}"/>
    <cellStyle name="Normal 237 2" xfId="605" xr:uid="{00000000-0005-0000-0000-00005D020000}"/>
    <cellStyle name="Normal 238" xfId="606" xr:uid="{00000000-0005-0000-0000-00005E020000}"/>
    <cellStyle name="Normal 238 2" xfId="607" xr:uid="{00000000-0005-0000-0000-00005F020000}"/>
    <cellStyle name="Normal 239" xfId="608" xr:uid="{00000000-0005-0000-0000-000060020000}"/>
    <cellStyle name="Normal 239 2" xfId="609" xr:uid="{00000000-0005-0000-0000-000061020000}"/>
    <cellStyle name="Normal 24" xfId="610" xr:uid="{00000000-0005-0000-0000-000062020000}"/>
    <cellStyle name="Normal 24 2" xfId="611" xr:uid="{00000000-0005-0000-0000-000063020000}"/>
    <cellStyle name="Normal 240" xfId="612" xr:uid="{00000000-0005-0000-0000-000064020000}"/>
    <cellStyle name="Normal 240 2" xfId="613" xr:uid="{00000000-0005-0000-0000-000065020000}"/>
    <cellStyle name="Normal 241" xfId="614" xr:uid="{00000000-0005-0000-0000-000066020000}"/>
    <cellStyle name="Normal 241 2" xfId="615" xr:uid="{00000000-0005-0000-0000-000067020000}"/>
    <cellStyle name="Normal 242" xfId="616" xr:uid="{00000000-0005-0000-0000-000068020000}"/>
    <cellStyle name="Normal 242 2" xfId="617" xr:uid="{00000000-0005-0000-0000-000069020000}"/>
    <cellStyle name="Normal 243" xfId="618" xr:uid="{00000000-0005-0000-0000-00006A020000}"/>
    <cellStyle name="Normal 243 2" xfId="619" xr:uid="{00000000-0005-0000-0000-00006B020000}"/>
    <cellStyle name="Normal 244" xfId="620" xr:uid="{00000000-0005-0000-0000-00006C020000}"/>
    <cellStyle name="Normal 244 2" xfId="621" xr:uid="{00000000-0005-0000-0000-00006D020000}"/>
    <cellStyle name="Normal 245" xfId="622" xr:uid="{00000000-0005-0000-0000-00006E020000}"/>
    <cellStyle name="Normal 245 2" xfId="623" xr:uid="{00000000-0005-0000-0000-00006F020000}"/>
    <cellStyle name="Normal 246" xfId="624" xr:uid="{00000000-0005-0000-0000-000070020000}"/>
    <cellStyle name="Normal 246 2" xfId="625" xr:uid="{00000000-0005-0000-0000-000071020000}"/>
    <cellStyle name="Normal 247" xfId="626" xr:uid="{00000000-0005-0000-0000-000072020000}"/>
    <cellStyle name="Normal 247 2" xfId="627" xr:uid="{00000000-0005-0000-0000-000073020000}"/>
    <cellStyle name="Normal 248" xfId="628" xr:uid="{00000000-0005-0000-0000-000074020000}"/>
    <cellStyle name="Normal 248 2" xfId="629" xr:uid="{00000000-0005-0000-0000-000075020000}"/>
    <cellStyle name="Normal 249" xfId="630" xr:uid="{00000000-0005-0000-0000-000076020000}"/>
    <cellStyle name="Normal 249 2" xfId="631" xr:uid="{00000000-0005-0000-0000-000077020000}"/>
    <cellStyle name="Normal 25" xfId="632" xr:uid="{00000000-0005-0000-0000-000078020000}"/>
    <cellStyle name="Normal 25 2" xfId="633" xr:uid="{00000000-0005-0000-0000-000079020000}"/>
    <cellStyle name="Normal 250" xfId="634" xr:uid="{00000000-0005-0000-0000-00007A020000}"/>
    <cellStyle name="Normal 250 2" xfId="635" xr:uid="{00000000-0005-0000-0000-00007B020000}"/>
    <cellStyle name="Normal 251" xfId="636" xr:uid="{00000000-0005-0000-0000-00007C020000}"/>
    <cellStyle name="Normal 251 2" xfId="637" xr:uid="{00000000-0005-0000-0000-00007D020000}"/>
    <cellStyle name="Normal 252" xfId="638" xr:uid="{00000000-0005-0000-0000-00007E020000}"/>
    <cellStyle name="Normal 252 2" xfId="639" xr:uid="{00000000-0005-0000-0000-00007F020000}"/>
    <cellStyle name="Normal 253" xfId="640" xr:uid="{00000000-0005-0000-0000-000080020000}"/>
    <cellStyle name="Normal 253 2" xfId="641" xr:uid="{00000000-0005-0000-0000-000081020000}"/>
    <cellStyle name="Normal 254" xfId="642" xr:uid="{00000000-0005-0000-0000-000082020000}"/>
    <cellStyle name="Normal 254 2" xfId="643" xr:uid="{00000000-0005-0000-0000-000083020000}"/>
    <cellStyle name="Normal 255" xfId="644" xr:uid="{00000000-0005-0000-0000-000084020000}"/>
    <cellStyle name="Normal 255 2" xfId="645" xr:uid="{00000000-0005-0000-0000-000085020000}"/>
    <cellStyle name="Normal 256" xfId="646" xr:uid="{00000000-0005-0000-0000-000086020000}"/>
    <cellStyle name="Normal 256 2" xfId="647" xr:uid="{00000000-0005-0000-0000-000087020000}"/>
    <cellStyle name="Normal 257" xfId="648" xr:uid="{00000000-0005-0000-0000-000088020000}"/>
    <cellStyle name="Normal 257 2" xfId="850" xr:uid="{DBA72ABD-D27C-4E49-BA2B-5A3CE73FDCC9}"/>
    <cellStyle name="Normal 26" xfId="649" xr:uid="{00000000-0005-0000-0000-000089020000}"/>
    <cellStyle name="Normal 26 2" xfId="650" xr:uid="{00000000-0005-0000-0000-00008A020000}"/>
    <cellStyle name="Normal 27" xfId="651" xr:uid="{00000000-0005-0000-0000-00008B020000}"/>
    <cellStyle name="Normal 27 2" xfId="652" xr:uid="{00000000-0005-0000-0000-00008C020000}"/>
    <cellStyle name="Normal 28" xfId="653" xr:uid="{00000000-0005-0000-0000-00008D020000}"/>
    <cellStyle name="Normal 28 2" xfId="654" xr:uid="{00000000-0005-0000-0000-00008E020000}"/>
    <cellStyle name="Normal 28 3" xfId="655" xr:uid="{00000000-0005-0000-0000-00008F020000}"/>
    <cellStyle name="Normal 28 4" xfId="656" xr:uid="{00000000-0005-0000-0000-000090020000}"/>
    <cellStyle name="Normal 28 5" xfId="657" xr:uid="{00000000-0005-0000-0000-000091020000}"/>
    <cellStyle name="Normal 29" xfId="658" xr:uid="{00000000-0005-0000-0000-000092020000}"/>
    <cellStyle name="Normal 29 2" xfId="659" xr:uid="{00000000-0005-0000-0000-000093020000}"/>
    <cellStyle name="Normal 29 3" xfId="660" xr:uid="{00000000-0005-0000-0000-000094020000}"/>
    <cellStyle name="Normal 29 4" xfId="661" xr:uid="{00000000-0005-0000-0000-000095020000}"/>
    <cellStyle name="Normal 29 5" xfId="662" xr:uid="{00000000-0005-0000-0000-000096020000}"/>
    <cellStyle name="Normal 3" xfId="663" xr:uid="{00000000-0005-0000-0000-000097020000}"/>
    <cellStyle name="Normal 3 2" xfId="664" xr:uid="{00000000-0005-0000-0000-000098020000}"/>
    <cellStyle name="Normal 3 3" xfId="665" xr:uid="{00000000-0005-0000-0000-000099020000}"/>
    <cellStyle name="Normal 3 4" xfId="666" xr:uid="{00000000-0005-0000-0000-00009A020000}"/>
    <cellStyle name="Normal 3 5" xfId="667" xr:uid="{00000000-0005-0000-0000-00009B020000}"/>
    <cellStyle name="Normal 3 6" xfId="668" xr:uid="{00000000-0005-0000-0000-00009C020000}"/>
    <cellStyle name="Normal 3 6 2" xfId="851" xr:uid="{B6B240E6-3952-45C7-8575-F18998118684}"/>
    <cellStyle name="Normal 30" xfId="669" xr:uid="{00000000-0005-0000-0000-00009D020000}"/>
    <cellStyle name="Normal 30 2" xfId="670" xr:uid="{00000000-0005-0000-0000-00009E020000}"/>
    <cellStyle name="Normal 31" xfId="671" xr:uid="{00000000-0005-0000-0000-00009F020000}"/>
    <cellStyle name="Normal 31 2" xfId="672" xr:uid="{00000000-0005-0000-0000-0000A0020000}"/>
    <cellStyle name="Normal 32" xfId="673" xr:uid="{00000000-0005-0000-0000-0000A1020000}"/>
    <cellStyle name="Normal 32 2" xfId="674" xr:uid="{00000000-0005-0000-0000-0000A2020000}"/>
    <cellStyle name="Normal 33" xfId="675" xr:uid="{00000000-0005-0000-0000-0000A3020000}"/>
    <cellStyle name="Normal 33 2" xfId="676" xr:uid="{00000000-0005-0000-0000-0000A4020000}"/>
    <cellStyle name="Normal 34" xfId="677" xr:uid="{00000000-0005-0000-0000-0000A5020000}"/>
    <cellStyle name="Normal 34 2" xfId="678" xr:uid="{00000000-0005-0000-0000-0000A6020000}"/>
    <cellStyle name="Normal 35" xfId="679" xr:uid="{00000000-0005-0000-0000-0000A7020000}"/>
    <cellStyle name="Normal 35 2" xfId="680" xr:uid="{00000000-0005-0000-0000-0000A8020000}"/>
    <cellStyle name="Normal 36" xfId="681" xr:uid="{00000000-0005-0000-0000-0000A9020000}"/>
    <cellStyle name="Normal 36 2" xfId="682" xr:uid="{00000000-0005-0000-0000-0000AA020000}"/>
    <cellStyle name="Normal 37" xfId="683" xr:uid="{00000000-0005-0000-0000-0000AB020000}"/>
    <cellStyle name="Normal 37 2" xfId="684" xr:uid="{00000000-0005-0000-0000-0000AC020000}"/>
    <cellStyle name="Normal 38" xfId="685" xr:uid="{00000000-0005-0000-0000-0000AD020000}"/>
    <cellStyle name="Normal 38 2" xfId="686" xr:uid="{00000000-0005-0000-0000-0000AE020000}"/>
    <cellStyle name="Normal 39" xfId="687" xr:uid="{00000000-0005-0000-0000-0000AF020000}"/>
    <cellStyle name="Normal 39 2" xfId="688" xr:uid="{00000000-0005-0000-0000-0000B0020000}"/>
    <cellStyle name="Normal 4" xfId="689" xr:uid="{00000000-0005-0000-0000-0000B1020000}"/>
    <cellStyle name="Normal 4 2" xfId="690" xr:uid="{00000000-0005-0000-0000-0000B2020000}"/>
    <cellStyle name="Normal 4 3" xfId="691" xr:uid="{00000000-0005-0000-0000-0000B3020000}"/>
    <cellStyle name="Normal 4 4" xfId="692" xr:uid="{00000000-0005-0000-0000-0000B4020000}"/>
    <cellStyle name="Normal 40" xfId="693" xr:uid="{00000000-0005-0000-0000-0000B5020000}"/>
    <cellStyle name="Normal 40 2" xfId="694" xr:uid="{00000000-0005-0000-0000-0000B6020000}"/>
    <cellStyle name="Normal 41" xfId="695" xr:uid="{00000000-0005-0000-0000-0000B7020000}"/>
    <cellStyle name="Normal 41 2" xfId="696" xr:uid="{00000000-0005-0000-0000-0000B8020000}"/>
    <cellStyle name="Normal 42" xfId="697" xr:uid="{00000000-0005-0000-0000-0000B9020000}"/>
    <cellStyle name="Normal 42 2" xfId="698" xr:uid="{00000000-0005-0000-0000-0000BA020000}"/>
    <cellStyle name="Normal 43" xfId="699" xr:uid="{00000000-0005-0000-0000-0000BB020000}"/>
    <cellStyle name="Normal 43 2" xfId="700" xr:uid="{00000000-0005-0000-0000-0000BC020000}"/>
    <cellStyle name="Normal 44" xfId="701" xr:uid="{00000000-0005-0000-0000-0000BD020000}"/>
    <cellStyle name="Normal 44 2" xfId="702" xr:uid="{00000000-0005-0000-0000-0000BE020000}"/>
    <cellStyle name="Normal 45" xfId="703" xr:uid="{00000000-0005-0000-0000-0000BF020000}"/>
    <cellStyle name="Normal 45 2" xfId="704" xr:uid="{00000000-0005-0000-0000-0000C0020000}"/>
    <cellStyle name="Normal 46" xfId="705" xr:uid="{00000000-0005-0000-0000-0000C1020000}"/>
    <cellStyle name="Normal 46 2" xfId="706" xr:uid="{00000000-0005-0000-0000-0000C2020000}"/>
    <cellStyle name="Normal 47" xfId="707" xr:uid="{00000000-0005-0000-0000-0000C3020000}"/>
    <cellStyle name="Normal 47 2" xfId="708" xr:uid="{00000000-0005-0000-0000-0000C4020000}"/>
    <cellStyle name="Normal 48" xfId="709" xr:uid="{00000000-0005-0000-0000-0000C5020000}"/>
    <cellStyle name="Normal 48 2" xfId="710" xr:uid="{00000000-0005-0000-0000-0000C6020000}"/>
    <cellStyle name="Normal 49" xfId="711" xr:uid="{00000000-0005-0000-0000-0000C7020000}"/>
    <cellStyle name="Normal 49 2" xfId="712" xr:uid="{00000000-0005-0000-0000-0000C8020000}"/>
    <cellStyle name="Normal 5" xfId="713" xr:uid="{00000000-0005-0000-0000-0000C9020000}"/>
    <cellStyle name="Normal 50" xfId="714" xr:uid="{00000000-0005-0000-0000-0000CA020000}"/>
    <cellStyle name="Normal 50 2" xfId="715" xr:uid="{00000000-0005-0000-0000-0000CB020000}"/>
    <cellStyle name="Normal 51" xfId="716" xr:uid="{00000000-0005-0000-0000-0000CC020000}"/>
    <cellStyle name="Normal 51 2" xfId="717" xr:uid="{00000000-0005-0000-0000-0000CD020000}"/>
    <cellStyle name="Normal 52" xfId="718" xr:uid="{00000000-0005-0000-0000-0000CE020000}"/>
    <cellStyle name="Normal 52 2" xfId="719" xr:uid="{00000000-0005-0000-0000-0000CF020000}"/>
    <cellStyle name="Normal 53" xfId="720" xr:uid="{00000000-0005-0000-0000-0000D0020000}"/>
    <cellStyle name="Normal 53 2" xfId="721" xr:uid="{00000000-0005-0000-0000-0000D1020000}"/>
    <cellStyle name="Normal 54" xfId="722" xr:uid="{00000000-0005-0000-0000-0000D2020000}"/>
    <cellStyle name="Normal 54 2" xfId="723" xr:uid="{00000000-0005-0000-0000-0000D3020000}"/>
    <cellStyle name="Normal 55" xfId="724" xr:uid="{00000000-0005-0000-0000-0000D4020000}"/>
    <cellStyle name="Normal 55 2" xfId="725" xr:uid="{00000000-0005-0000-0000-0000D5020000}"/>
    <cellStyle name="Normal 56" xfId="726" xr:uid="{00000000-0005-0000-0000-0000D6020000}"/>
    <cellStyle name="Normal 56 2" xfId="727" xr:uid="{00000000-0005-0000-0000-0000D7020000}"/>
    <cellStyle name="Normal 57" xfId="728" xr:uid="{00000000-0005-0000-0000-0000D8020000}"/>
    <cellStyle name="Normal 57 2" xfId="729" xr:uid="{00000000-0005-0000-0000-0000D9020000}"/>
    <cellStyle name="Normal 58" xfId="730" xr:uid="{00000000-0005-0000-0000-0000DA020000}"/>
    <cellStyle name="Normal 58 2" xfId="731" xr:uid="{00000000-0005-0000-0000-0000DB020000}"/>
    <cellStyle name="Normal 59" xfId="732" xr:uid="{00000000-0005-0000-0000-0000DC020000}"/>
    <cellStyle name="Normal 59 2" xfId="733" xr:uid="{00000000-0005-0000-0000-0000DD020000}"/>
    <cellStyle name="Normal 6" xfId="734" xr:uid="{00000000-0005-0000-0000-0000DE020000}"/>
    <cellStyle name="Normal 6 2" xfId="735" xr:uid="{00000000-0005-0000-0000-0000DF020000}"/>
    <cellStyle name="Normal 60" xfId="736" xr:uid="{00000000-0005-0000-0000-0000E0020000}"/>
    <cellStyle name="Normal 60 2" xfId="737" xr:uid="{00000000-0005-0000-0000-0000E1020000}"/>
    <cellStyle name="Normal 61" xfId="738" xr:uid="{00000000-0005-0000-0000-0000E2020000}"/>
    <cellStyle name="Normal 61 2" xfId="739" xr:uid="{00000000-0005-0000-0000-0000E3020000}"/>
    <cellStyle name="Normal 62" xfId="740" xr:uid="{00000000-0005-0000-0000-0000E4020000}"/>
    <cellStyle name="Normal 62 2" xfId="741" xr:uid="{00000000-0005-0000-0000-0000E5020000}"/>
    <cellStyle name="Normal 63" xfId="742" xr:uid="{00000000-0005-0000-0000-0000E6020000}"/>
    <cellStyle name="Normal 63 2" xfId="743" xr:uid="{00000000-0005-0000-0000-0000E7020000}"/>
    <cellStyle name="Normal 64" xfId="744" xr:uid="{00000000-0005-0000-0000-0000E8020000}"/>
    <cellStyle name="Normal 64 2" xfId="745" xr:uid="{00000000-0005-0000-0000-0000E9020000}"/>
    <cellStyle name="Normal 65" xfId="746" xr:uid="{00000000-0005-0000-0000-0000EA020000}"/>
    <cellStyle name="Normal 65 2" xfId="747" xr:uid="{00000000-0005-0000-0000-0000EB020000}"/>
    <cellStyle name="Normal 66" xfId="748" xr:uid="{00000000-0005-0000-0000-0000EC020000}"/>
    <cellStyle name="Normal 66 2" xfId="749" xr:uid="{00000000-0005-0000-0000-0000ED020000}"/>
    <cellStyle name="Normal 67" xfId="750" xr:uid="{00000000-0005-0000-0000-0000EE020000}"/>
    <cellStyle name="Normal 67 2" xfId="751" xr:uid="{00000000-0005-0000-0000-0000EF020000}"/>
    <cellStyle name="Normal 68" xfId="752" xr:uid="{00000000-0005-0000-0000-0000F0020000}"/>
    <cellStyle name="Normal 68 2" xfId="753" xr:uid="{00000000-0005-0000-0000-0000F1020000}"/>
    <cellStyle name="Normal 69" xfId="754" xr:uid="{00000000-0005-0000-0000-0000F2020000}"/>
    <cellStyle name="Normal 69 2" xfId="755" xr:uid="{00000000-0005-0000-0000-0000F3020000}"/>
    <cellStyle name="Normal 7" xfId="756" xr:uid="{00000000-0005-0000-0000-0000F4020000}"/>
    <cellStyle name="Normal 7 2" xfId="757" xr:uid="{00000000-0005-0000-0000-0000F5020000}"/>
    <cellStyle name="Normal 7 3" xfId="758" xr:uid="{00000000-0005-0000-0000-0000F6020000}"/>
    <cellStyle name="Normal 7 4" xfId="759" xr:uid="{00000000-0005-0000-0000-0000F7020000}"/>
    <cellStyle name="Normal 7 5" xfId="760" xr:uid="{00000000-0005-0000-0000-0000F8020000}"/>
    <cellStyle name="Normal 7 6" xfId="852" xr:uid="{F6D8D8E6-AE47-4AD7-A50C-6CF1B0DE8649}"/>
    <cellStyle name="Normal 70" xfId="761" xr:uid="{00000000-0005-0000-0000-0000F9020000}"/>
    <cellStyle name="Normal 70 2" xfId="762" xr:uid="{00000000-0005-0000-0000-0000FA020000}"/>
    <cellStyle name="Normal 71" xfId="763" xr:uid="{00000000-0005-0000-0000-0000FB020000}"/>
    <cellStyle name="Normal 71 2" xfId="764" xr:uid="{00000000-0005-0000-0000-0000FC020000}"/>
    <cellStyle name="Normal 72" xfId="765" xr:uid="{00000000-0005-0000-0000-0000FD020000}"/>
    <cellStyle name="Normal 72 2" xfId="766" xr:uid="{00000000-0005-0000-0000-0000FE020000}"/>
    <cellStyle name="Normal 73" xfId="767" xr:uid="{00000000-0005-0000-0000-0000FF020000}"/>
    <cellStyle name="Normal 73 2" xfId="768" xr:uid="{00000000-0005-0000-0000-000000030000}"/>
    <cellStyle name="Normal 74" xfId="769" xr:uid="{00000000-0005-0000-0000-000001030000}"/>
    <cellStyle name="Normal 74 2" xfId="770" xr:uid="{00000000-0005-0000-0000-000002030000}"/>
    <cellStyle name="Normal 75" xfId="771" xr:uid="{00000000-0005-0000-0000-000003030000}"/>
    <cellStyle name="Normal 75 2" xfId="772" xr:uid="{00000000-0005-0000-0000-000004030000}"/>
    <cellStyle name="Normal 76" xfId="773" xr:uid="{00000000-0005-0000-0000-000005030000}"/>
    <cellStyle name="Normal 76 2" xfId="774" xr:uid="{00000000-0005-0000-0000-000006030000}"/>
    <cellStyle name="Normal 77" xfId="775" xr:uid="{00000000-0005-0000-0000-000007030000}"/>
    <cellStyle name="Normal 77 2" xfId="776" xr:uid="{00000000-0005-0000-0000-000008030000}"/>
    <cellStyle name="Normal 78" xfId="777" xr:uid="{00000000-0005-0000-0000-000009030000}"/>
    <cellStyle name="Normal 78 2" xfId="778" xr:uid="{00000000-0005-0000-0000-00000A030000}"/>
    <cellStyle name="Normal 79" xfId="779" xr:uid="{00000000-0005-0000-0000-00000B030000}"/>
    <cellStyle name="Normal 79 2" xfId="780" xr:uid="{00000000-0005-0000-0000-00000C030000}"/>
    <cellStyle name="Normal 8" xfId="781" xr:uid="{00000000-0005-0000-0000-00000D030000}"/>
    <cellStyle name="Normal 80" xfId="782" xr:uid="{00000000-0005-0000-0000-00000E030000}"/>
    <cellStyle name="Normal 80 2" xfId="783" xr:uid="{00000000-0005-0000-0000-00000F030000}"/>
    <cellStyle name="Normal 81" xfId="784" xr:uid="{00000000-0005-0000-0000-000010030000}"/>
    <cellStyle name="Normal 81 2" xfId="785" xr:uid="{00000000-0005-0000-0000-000011030000}"/>
    <cellStyle name="Normal 82" xfId="786" xr:uid="{00000000-0005-0000-0000-000012030000}"/>
    <cellStyle name="Normal 82 2" xfId="787" xr:uid="{00000000-0005-0000-0000-000013030000}"/>
    <cellStyle name="Normal 83" xfId="788" xr:uid="{00000000-0005-0000-0000-000014030000}"/>
    <cellStyle name="Normal 83 2" xfId="789" xr:uid="{00000000-0005-0000-0000-000015030000}"/>
    <cellStyle name="Normal 84" xfId="790" xr:uid="{00000000-0005-0000-0000-000016030000}"/>
    <cellStyle name="Normal 84 2" xfId="791" xr:uid="{00000000-0005-0000-0000-000017030000}"/>
    <cellStyle name="Normal 85" xfId="792" xr:uid="{00000000-0005-0000-0000-000018030000}"/>
    <cellStyle name="Normal 85 2" xfId="793" xr:uid="{00000000-0005-0000-0000-000019030000}"/>
    <cellStyle name="Normal 86" xfId="794" xr:uid="{00000000-0005-0000-0000-00001A030000}"/>
    <cellStyle name="Normal 86 2" xfId="795" xr:uid="{00000000-0005-0000-0000-00001B030000}"/>
    <cellStyle name="Normal 87" xfId="796" xr:uid="{00000000-0005-0000-0000-00001C030000}"/>
    <cellStyle name="Normal 87 2" xfId="797" xr:uid="{00000000-0005-0000-0000-00001D030000}"/>
    <cellStyle name="Normal 88" xfId="798" xr:uid="{00000000-0005-0000-0000-00001E030000}"/>
    <cellStyle name="Normal 88 2" xfId="799" xr:uid="{00000000-0005-0000-0000-00001F030000}"/>
    <cellStyle name="Normal 89" xfId="800" xr:uid="{00000000-0005-0000-0000-000020030000}"/>
    <cellStyle name="Normal 89 2" xfId="801" xr:uid="{00000000-0005-0000-0000-000021030000}"/>
    <cellStyle name="Normal 9" xfId="802" xr:uid="{00000000-0005-0000-0000-000022030000}"/>
    <cellStyle name="Normal 9 2" xfId="803" xr:uid="{00000000-0005-0000-0000-000023030000}"/>
    <cellStyle name="Normal 9 3" xfId="804" xr:uid="{00000000-0005-0000-0000-000024030000}"/>
    <cellStyle name="Normal 9 4" xfId="805" xr:uid="{00000000-0005-0000-0000-000025030000}"/>
    <cellStyle name="Normal 9 5" xfId="806" xr:uid="{00000000-0005-0000-0000-000026030000}"/>
    <cellStyle name="Normal 90" xfId="807" xr:uid="{00000000-0005-0000-0000-000027030000}"/>
    <cellStyle name="Normal 90 2" xfId="808" xr:uid="{00000000-0005-0000-0000-000028030000}"/>
    <cellStyle name="Normal 91" xfId="809" xr:uid="{00000000-0005-0000-0000-000029030000}"/>
    <cellStyle name="Normal 91 2" xfId="810" xr:uid="{00000000-0005-0000-0000-00002A030000}"/>
    <cellStyle name="Normal 92" xfId="811" xr:uid="{00000000-0005-0000-0000-00002B030000}"/>
    <cellStyle name="Normal 92 2" xfId="812" xr:uid="{00000000-0005-0000-0000-00002C030000}"/>
    <cellStyle name="Normal 93" xfId="813" xr:uid="{00000000-0005-0000-0000-00002D030000}"/>
    <cellStyle name="Normal 93 2" xfId="814" xr:uid="{00000000-0005-0000-0000-00002E030000}"/>
    <cellStyle name="Normal 94" xfId="815" xr:uid="{00000000-0005-0000-0000-00002F030000}"/>
    <cellStyle name="Normal 94 2" xfId="816" xr:uid="{00000000-0005-0000-0000-000030030000}"/>
    <cellStyle name="Normal 95" xfId="817" xr:uid="{00000000-0005-0000-0000-000031030000}"/>
    <cellStyle name="Normal 95 2" xfId="818" xr:uid="{00000000-0005-0000-0000-000032030000}"/>
    <cellStyle name="Normal 96" xfId="819" xr:uid="{00000000-0005-0000-0000-000033030000}"/>
    <cellStyle name="Normal 96 2" xfId="820" xr:uid="{00000000-0005-0000-0000-000034030000}"/>
    <cellStyle name="Normal 97" xfId="821" xr:uid="{00000000-0005-0000-0000-000035030000}"/>
    <cellStyle name="Normal 97 2" xfId="822" xr:uid="{00000000-0005-0000-0000-000036030000}"/>
    <cellStyle name="Normal 98" xfId="823" xr:uid="{00000000-0005-0000-0000-000037030000}"/>
    <cellStyle name="Normal 98 2" xfId="824" xr:uid="{00000000-0005-0000-0000-000038030000}"/>
    <cellStyle name="Normal 99" xfId="825" xr:uid="{00000000-0005-0000-0000-000039030000}"/>
    <cellStyle name="Normal 99 2" xfId="826" xr:uid="{00000000-0005-0000-0000-00003A030000}"/>
    <cellStyle name="Note 2" xfId="827" xr:uid="{00000000-0005-0000-0000-00003B030000}"/>
    <cellStyle name="Note 2 2" xfId="828" xr:uid="{00000000-0005-0000-0000-00003C030000}"/>
    <cellStyle name="Note 2 3" xfId="829" xr:uid="{00000000-0005-0000-0000-00003D030000}"/>
    <cellStyle name="Note 2 4" xfId="830" xr:uid="{00000000-0005-0000-0000-00003E030000}"/>
    <cellStyle name="Note 3" xfId="831" xr:uid="{00000000-0005-0000-0000-00003F030000}"/>
    <cellStyle name="Note 3 2" xfId="832" xr:uid="{00000000-0005-0000-0000-000040030000}"/>
    <cellStyle name="Note 4" xfId="833" xr:uid="{00000000-0005-0000-0000-000041030000}"/>
    <cellStyle name="Output 2" xfId="834" xr:uid="{00000000-0005-0000-0000-000042030000}"/>
    <cellStyle name="Sheet Title" xfId="835" xr:uid="{00000000-0005-0000-0000-000043030000}"/>
    <cellStyle name="Title 2" xfId="836" xr:uid="{00000000-0005-0000-0000-000044030000}"/>
    <cellStyle name="Total 2" xfId="837" xr:uid="{00000000-0005-0000-0000-000045030000}"/>
    <cellStyle name="Total 2 2" xfId="838" xr:uid="{00000000-0005-0000-0000-000046030000}"/>
    <cellStyle name="Warning Text 2" xfId="839" xr:uid="{00000000-0005-0000-0000-000047030000}"/>
    <cellStyle name="Warning Text 2 2" xfId="840" xr:uid="{00000000-0005-0000-0000-000048030000}"/>
    <cellStyle name="Warning Text 2 2 2" xfId="841" xr:uid="{00000000-0005-0000-0000-000049030000}"/>
    <cellStyle name="Warning Text 2 3" xfId="842" xr:uid="{00000000-0005-0000-0000-00004A030000}"/>
    <cellStyle name="Warning Text 2 3 2" xfId="843" xr:uid="{00000000-0005-0000-0000-00004B030000}"/>
    <cellStyle name="Warning Text 3" xfId="844" xr:uid="{00000000-0005-0000-0000-00004C030000}"/>
    <cellStyle name="Warning Text 3 2" xfId="845" xr:uid="{00000000-0005-0000-0000-00004D030000}"/>
    <cellStyle name="Warning Text 3 2 2" xfId="846" xr:uid="{00000000-0005-0000-0000-00004E030000}"/>
    <cellStyle name="Warning Text 3 3" xfId="847" xr:uid="{00000000-0005-0000-0000-00004F030000}"/>
    <cellStyle name="Warning Text 4" xfId="848" xr:uid="{00000000-0005-0000-0000-000050030000}"/>
    <cellStyle name="Warning Text 4 2" xfId="849" xr:uid="{00000000-0005-0000-0000-000051030000}"/>
  </cellStyles>
  <dxfs count="55">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27283</xdr:colOff>
      <xdr:row>0</xdr:row>
      <xdr:rowOff>170655</xdr:rowOff>
    </xdr:from>
    <xdr:to>
      <xdr:col>3</xdr:col>
      <xdr:colOff>27283</xdr:colOff>
      <xdr:row>7</xdr:row>
      <xdr:rowOff>29773</xdr:rowOff>
    </xdr:to>
    <xdr:pic>
      <xdr:nvPicPr>
        <xdr:cNvPr id="1058" name="Picture 1" descr="The official logo of the IRS" title="IRS Logo">
          <a:extLst>
            <a:ext uri="{FF2B5EF4-FFF2-40B4-BE49-F238E27FC236}">
              <a16:creationId xmlns:a16="http://schemas.microsoft.com/office/drawing/2014/main" id="{FB6ABB5D-2A53-4479-828B-6B3E303F3420}"/>
            </a:ext>
          </a:extLst>
        </xdr:cNvPr>
        <xdr:cNvPicPr>
          <a:picLocks noChangeAspect="1"/>
        </xdr:cNvPicPr>
      </xdr:nvPicPr>
      <xdr:blipFill>
        <a:blip xmlns:r="http://schemas.openxmlformats.org/officeDocument/2006/relationships" r:embed="rId1"/>
        <a:srcRect/>
        <a:stretch>
          <a:fillRect/>
        </a:stretch>
      </xdr:blipFill>
      <xdr:spPr bwMode="auto">
        <a:xfrm>
          <a:off x="7358064" y="88105"/>
          <a:ext cx="1035844" cy="1062038"/>
        </a:xfrm>
        <a:prstGeom prst="rect">
          <a:avLst/>
        </a:prstGeom>
        <a:noFill/>
        <a:ln>
          <a:noFill/>
        </a:ln>
      </xdr:spPr>
    </xdr:pic>
    <xdr:clientData/>
  </xdr:twoCellAnchor>
  <xdr:twoCellAnchor editAs="oneCell">
    <xdr:from>
      <xdr:col>2</xdr:col>
      <xdr:colOff>7246144</xdr:colOff>
      <xdr:row>0</xdr:row>
      <xdr:rowOff>46038</xdr:rowOff>
    </xdr:from>
    <xdr:to>
      <xdr:col>2</xdr:col>
      <xdr:colOff>7246144</xdr:colOff>
      <xdr:row>6</xdr:row>
      <xdr:rowOff>150528</xdr:rowOff>
    </xdr:to>
    <xdr:pic>
      <xdr:nvPicPr>
        <xdr:cNvPr id="3" name="Picture 2" descr="The official logo of the IRS" title="IRS Logo">
          <a:extLst>
            <a:ext uri="{FF2B5EF4-FFF2-40B4-BE49-F238E27FC236}">
              <a16:creationId xmlns:a16="http://schemas.microsoft.com/office/drawing/2014/main" id="{932A82C5-9EF8-4026-8989-2F6CD378E32C}"/>
            </a:ext>
          </a:extLst>
        </xdr:cNvPr>
        <xdr:cNvPicPr/>
      </xdr:nvPicPr>
      <xdr:blipFill>
        <a:blip xmlns:r="http://schemas.openxmlformats.org/officeDocument/2006/relationships" r:embed="rId1"/>
        <a:srcRect/>
        <a:stretch>
          <a:fillRect/>
        </a:stretch>
      </xdr:blipFill>
      <xdr:spPr bwMode="auto">
        <a:xfrm>
          <a:off x="7274719" y="23813"/>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0"/>
  <sheetViews>
    <sheetView showGridLines="0" zoomScale="80" zoomScaleNormal="80" workbookViewId="0">
      <selection activeCell="A6" sqref="A6"/>
    </sheetView>
  </sheetViews>
  <sheetFormatPr defaultColWidth="9.26953125" defaultRowHeight="12.5" x14ac:dyDescent="0.25"/>
  <cols>
    <col min="2" max="2" width="11.453125" customWidth="1"/>
    <col min="3" max="3" width="108.7265625" customWidth="1"/>
  </cols>
  <sheetData>
    <row r="1" spans="1:3" ht="15.5" x14ac:dyDescent="0.35">
      <c r="A1" s="128" t="s">
        <v>0</v>
      </c>
      <c r="B1" s="129"/>
      <c r="C1" s="130"/>
    </row>
    <row r="2" spans="1:3" ht="15.5" x14ac:dyDescent="0.35">
      <c r="A2" s="131" t="s">
        <v>1</v>
      </c>
      <c r="B2" s="22"/>
      <c r="C2" s="132"/>
    </row>
    <row r="3" spans="1:3" x14ac:dyDescent="0.25">
      <c r="A3" s="133"/>
      <c r="B3" s="23"/>
      <c r="C3" s="134"/>
    </row>
    <row r="4" spans="1:3" x14ac:dyDescent="0.25">
      <c r="A4" s="133" t="s">
        <v>2</v>
      </c>
      <c r="B4" s="23"/>
      <c r="C4" s="134"/>
    </row>
    <row r="5" spans="1:3" x14ac:dyDescent="0.25">
      <c r="A5" s="133" t="s">
        <v>1618</v>
      </c>
      <c r="B5" s="23"/>
      <c r="C5" s="134"/>
    </row>
    <row r="6" spans="1:3" x14ac:dyDescent="0.25">
      <c r="A6" s="133" t="s">
        <v>1619</v>
      </c>
      <c r="B6" s="23"/>
      <c r="C6" s="134"/>
    </row>
    <row r="7" spans="1:3" x14ac:dyDescent="0.25">
      <c r="A7" s="135"/>
      <c r="B7" s="24"/>
      <c r="C7" s="136"/>
    </row>
    <row r="8" spans="1:3" ht="18" customHeight="1" x14ac:dyDescent="0.25">
      <c r="A8" s="137" t="s">
        <v>3</v>
      </c>
      <c r="B8" s="25"/>
      <c r="C8" s="138"/>
    </row>
    <row r="9" spans="1:3" ht="12.75" customHeight="1" x14ac:dyDescent="0.25">
      <c r="A9" s="139" t="s">
        <v>4</v>
      </c>
      <c r="B9" s="26"/>
      <c r="C9" s="140"/>
    </row>
    <row r="10" spans="1:3" x14ac:dyDescent="0.25">
      <c r="A10" s="139" t="s">
        <v>5</v>
      </c>
      <c r="B10" s="26"/>
      <c r="C10" s="140"/>
    </row>
    <row r="11" spans="1:3" x14ac:dyDescent="0.25">
      <c r="A11" s="139" t="s">
        <v>6</v>
      </c>
      <c r="B11" s="26"/>
      <c r="C11" s="140"/>
    </row>
    <row r="12" spans="1:3" x14ac:dyDescent="0.25">
      <c r="A12" s="139" t="s">
        <v>7</v>
      </c>
      <c r="B12" s="26"/>
      <c r="C12" s="140"/>
    </row>
    <row r="13" spans="1:3" x14ac:dyDescent="0.25">
      <c r="A13" s="139" t="s">
        <v>8</v>
      </c>
      <c r="B13" s="26"/>
      <c r="C13" s="140"/>
    </row>
    <row r="14" spans="1:3" x14ac:dyDescent="0.25">
      <c r="A14" s="141"/>
      <c r="B14" s="27"/>
      <c r="C14" s="142"/>
    </row>
    <row r="15" spans="1:3" x14ac:dyDescent="0.25">
      <c r="A15" s="100"/>
      <c r="B15" s="184"/>
      <c r="C15" s="76"/>
    </row>
    <row r="16" spans="1:3" ht="13" x14ac:dyDescent="0.25">
      <c r="A16" s="143" t="s">
        <v>9</v>
      </c>
      <c r="B16" s="28"/>
      <c r="C16" s="144"/>
    </row>
    <row r="17" spans="1:3" ht="13" x14ac:dyDescent="0.25">
      <c r="A17" s="145" t="s">
        <v>10</v>
      </c>
      <c r="B17" s="29"/>
      <c r="C17" s="165"/>
    </row>
    <row r="18" spans="1:3" ht="13" x14ac:dyDescent="0.25">
      <c r="A18" s="145" t="s">
        <v>11</v>
      </c>
      <c r="B18" s="29"/>
      <c r="C18" s="165"/>
    </row>
    <row r="19" spans="1:3" ht="13" x14ac:dyDescent="0.25">
      <c r="A19" s="145" t="s">
        <v>12</v>
      </c>
      <c r="B19" s="29"/>
      <c r="C19" s="165"/>
    </row>
    <row r="20" spans="1:3" ht="13" x14ac:dyDescent="0.25">
      <c r="A20" s="145" t="s">
        <v>13</v>
      </c>
      <c r="B20" s="29"/>
      <c r="C20" s="166"/>
    </row>
    <row r="21" spans="1:3" ht="13" x14ac:dyDescent="0.25">
      <c r="A21" s="145" t="s">
        <v>14</v>
      </c>
      <c r="B21" s="29"/>
      <c r="C21" s="167"/>
    </row>
    <row r="22" spans="1:3" ht="13" x14ac:dyDescent="0.25">
      <c r="A22" s="145" t="s">
        <v>15</v>
      </c>
      <c r="B22" s="29"/>
      <c r="C22" s="165"/>
    </row>
    <row r="23" spans="1:3" ht="13" x14ac:dyDescent="0.25">
      <c r="A23" s="145" t="s">
        <v>16</v>
      </c>
      <c r="B23" s="29"/>
      <c r="C23" s="165"/>
    </row>
    <row r="24" spans="1:3" ht="13" x14ac:dyDescent="0.25">
      <c r="A24" s="145" t="s">
        <v>17</v>
      </c>
      <c r="B24" s="29"/>
      <c r="C24" s="165"/>
    </row>
    <row r="25" spans="1:3" ht="13" x14ac:dyDescent="0.25">
      <c r="A25" s="145" t="s">
        <v>18</v>
      </c>
      <c r="B25" s="29"/>
      <c r="C25" s="165"/>
    </row>
    <row r="26" spans="1:3" ht="13" x14ac:dyDescent="0.25">
      <c r="A26" s="145" t="s">
        <v>19</v>
      </c>
      <c r="B26" s="29"/>
      <c r="C26" s="165"/>
    </row>
    <row r="27" spans="1:3" ht="13" x14ac:dyDescent="0.25">
      <c r="A27" s="145" t="s">
        <v>20</v>
      </c>
      <c r="B27" s="29"/>
      <c r="C27" s="146"/>
    </row>
    <row r="28" spans="1:3" x14ac:dyDescent="0.25">
      <c r="A28" s="100"/>
      <c r="B28" s="184"/>
      <c r="C28" s="147"/>
    </row>
    <row r="29" spans="1:3" ht="13" x14ac:dyDescent="0.25">
      <c r="A29" s="143" t="s">
        <v>21</v>
      </c>
      <c r="B29" s="28"/>
      <c r="C29" s="148"/>
    </row>
    <row r="30" spans="1:3" x14ac:dyDescent="0.25">
      <c r="A30" s="149"/>
      <c r="B30" s="30"/>
      <c r="C30" s="150"/>
    </row>
    <row r="31" spans="1:3" ht="13" x14ac:dyDescent="0.25">
      <c r="A31" s="145" t="s">
        <v>22</v>
      </c>
      <c r="B31" s="31"/>
      <c r="C31" s="168"/>
    </row>
    <row r="32" spans="1:3" ht="13" x14ac:dyDescent="0.25">
      <c r="A32" s="145" t="s">
        <v>23</v>
      </c>
      <c r="B32" s="31"/>
      <c r="C32" s="168"/>
    </row>
    <row r="33" spans="1:3" ht="12.75" customHeight="1" x14ac:dyDescent="0.25">
      <c r="A33" s="145" t="s">
        <v>24</v>
      </c>
      <c r="B33" s="31"/>
      <c r="C33" s="168"/>
    </row>
    <row r="34" spans="1:3" ht="12.75" customHeight="1" x14ac:dyDescent="0.25">
      <c r="A34" s="145" t="s">
        <v>25</v>
      </c>
      <c r="B34" s="32"/>
      <c r="C34" s="169"/>
    </row>
    <row r="35" spans="1:3" ht="13" x14ac:dyDescent="0.25">
      <c r="A35" s="145" t="s">
        <v>26</v>
      </c>
      <c r="B35" s="31"/>
      <c r="C35" s="168"/>
    </row>
    <row r="36" spans="1:3" x14ac:dyDescent="0.25">
      <c r="A36" s="149"/>
      <c r="B36" s="30"/>
      <c r="C36" s="150"/>
    </row>
    <row r="37" spans="1:3" ht="13" x14ac:dyDescent="0.25">
      <c r="A37" s="145" t="s">
        <v>22</v>
      </c>
      <c r="B37" s="31"/>
      <c r="C37" s="168"/>
    </row>
    <row r="38" spans="1:3" ht="13" x14ac:dyDescent="0.25">
      <c r="A38" s="145" t="s">
        <v>23</v>
      </c>
      <c r="B38" s="31"/>
      <c r="C38" s="168"/>
    </row>
    <row r="39" spans="1:3" ht="13" x14ac:dyDescent="0.25">
      <c r="A39" s="145" t="s">
        <v>24</v>
      </c>
      <c r="B39" s="31"/>
      <c r="C39" s="168"/>
    </row>
    <row r="40" spans="1:3" ht="13" x14ac:dyDescent="0.25">
      <c r="A40" s="145" t="s">
        <v>25</v>
      </c>
      <c r="B40" s="32"/>
      <c r="C40" s="169"/>
    </row>
    <row r="41" spans="1:3" ht="13" x14ac:dyDescent="0.25">
      <c r="A41" s="94" t="s">
        <v>26</v>
      </c>
      <c r="B41" s="151"/>
      <c r="C41" s="170"/>
    </row>
    <row r="43" spans="1:3" x14ac:dyDescent="0.25">
      <c r="A43" s="60" t="s">
        <v>27</v>
      </c>
      <c r="B43" s="184"/>
      <c r="C43" s="184"/>
    </row>
    <row r="44" spans="1:3" x14ac:dyDescent="0.25">
      <c r="A44" s="60" t="s">
        <v>28</v>
      </c>
      <c r="B44" s="184"/>
      <c r="C44" s="184"/>
    </row>
    <row r="45" spans="1:3" x14ac:dyDescent="0.25">
      <c r="A45" s="60" t="s">
        <v>29</v>
      </c>
      <c r="B45" s="184"/>
      <c r="C45" s="184"/>
    </row>
    <row r="47" spans="1:3" ht="12.75" customHeight="1" x14ac:dyDescent="0.25">
      <c r="A47" s="184"/>
      <c r="B47" s="184"/>
      <c r="C47" s="184"/>
    </row>
    <row r="48" spans="1:3" ht="12.75" hidden="1" customHeight="1" x14ac:dyDescent="0.25">
      <c r="A48" s="60" t="s">
        <v>30</v>
      </c>
      <c r="B48" s="184"/>
      <c r="C48" s="184"/>
    </row>
    <row r="49" spans="1:1" ht="12.75" hidden="1" customHeight="1" x14ac:dyDescent="0.25">
      <c r="A49" s="60" t="s">
        <v>31</v>
      </c>
    </row>
    <row r="50" spans="1:1" hidden="1" x14ac:dyDescent="0.25">
      <c r="A50" s="60" t="s">
        <v>32</v>
      </c>
    </row>
  </sheetData>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tester name and organization" sqref="C23"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$A$48:$A$50</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1"/>
  <sheetViews>
    <sheetView showGridLines="0" tabSelected="1" zoomScale="90" zoomScaleNormal="90" workbookViewId="0">
      <pane ySplit="1" topLeftCell="A2" activePane="bottomLeft" state="frozen"/>
      <selection pane="bottomLeft" activeCell="F16" sqref="F16"/>
    </sheetView>
  </sheetViews>
  <sheetFormatPr defaultRowHeight="12.5" x14ac:dyDescent="0.25"/>
  <cols>
    <col min="2" max="2" width="11.7265625" customWidth="1"/>
    <col min="3" max="3" width="10.7265625" customWidth="1"/>
    <col min="4" max="4" width="11.7265625" customWidth="1"/>
    <col min="5" max="5" width="10.54296875" customWidth="1"/>
    <col min="6" max="6" width="12.54296875" customWidth="1"/>
    <col min="7" max="7" width="10.453125" customWidth="1"/>
    <col min="8" max="8" width="8.7265625" hidden="1" customWidth="1"/>
    <col min="9" max="9" width="7.7265625" hidden="1" customWidth="1"/>
    <col min="14" max="14" width="9.26953125" customWidth="1"/>
  </cols>
  <sheetData>
    <row r="1" spans="1:16" ht="13" x14ac:dyDescent="0.3">
      <c r="A1" s="7" t="s">
        <v>33</v>
      </c>
      <c r="B1" s="8"/>
      <c r="C1" s="8"/>
      <c r="D1" s="8"/>
      <c r="E1" s="8"/>
      <c r="F1" s="8"/>
      <c r="G1" s="8"/>
      <c r="H1" s="8"/>
      <c r="I1" s="8"/>
      <c r="J1" s="8"/>
      <c r="K1" s="8"/>
      <c r="L1" s="8"/>
      <c r="M1" s="8"/>
      <c r="N1" s="8"/>
      <c r="O1" s="8"/>
      <c r="P1" s="9"/>
    </row>
    <row r="2" spans="1:16" ht="18" customHeight="1" x14ac:dyDescent="0.25">
      <c r="A2" s="10" t="s">
        <v>34</v>
      </c>
      <c r="B2" s="11"/>
      <c r="C2" s="11"/>
      <c r="D2" s="11"/>
      <c r="E2" s="11"/>
      <c r="F2" s="11"/>
      <c r="G2" s="11"/>
      <c r="H2" s="11"/>
      <c r="I2" s="11"/>
      <c r="J2" s="11"/>
      <c r="K2" s="11"/>
      <c r="L2" s="11"/>
      <c r="M2" s="11"/>
      <c r="N2" s="11"/>
      <c r="O2" s="11"/>
      <c r="P2" s="12"/>
    </row>
    <row r="3" spans="1:16" ht="12.75" customHeight="1" x14ac:dyDescent="0.25">
      <c r="A3" s="13" t="s">
        <v>35</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36</v>
      </c>
      <c r="B5" s="14"/>
      <c r="C5" s="14"/>
      <c r="D5" s="14"/>
      <c r="E5" s="14"/>
      <c r="F5" s="14"/>
      <c r="G5" s="14"/>
      <c r="H5" s="14"/>
      <c r="I5" s="14"/>
      <c r="J5" s="14"/>
      <c r="K5" s="14"/>
      <c r="L5" s="14"/>
      <c r="M5" s="14"/>
      <c r="N5" s="14"/>
      <c r="O5" s="14"/>
      <c r="P5" s="15"/>
    </row>
    <row r="6" spans="1:16" x14ac:dyDescent="0.25">
      <c r="A6" s="13" t="s">
        <v>37</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69"/>
      <c r="B8" s="70"/>
      <c r="C8" s="70"/>
      <c r="D8" s="70"/>
      <c r="E8" s="70"/>
      <c r="F8" s="70"/>
      <c r="G8" s="70"/>
      <c r="H8" s="70"/>
      <c r="I8" s="70"/>
      <c r="J8" s="70"/>
      <c r="K8" s="70"/>
      <c r="L8" s="70"/>
      <c r="M8" s="70"/>
      <c r="N8" s="70"/>
      <c r="O8" s="70"/>
      <c r="P8" s="71"/>
    </row>
    <row r="9" spans="1:16" ht="12.75" customHeight="1" x14ac:dyDescent="0.3">
      <c r="A9" s="72"/>
      <c r="B9" s="73" t="s">
        <v>38</v>
      </c>
      <c r="C9" s="74"/>
      <c r="D9" s="74"/>
      <c r="E9" s="74"/>
      <c r="F9" s="74"/>
      <c r="G9" s="75"/>
      <c r="H9" s="184"/>
      <c r="I9" s="184"/>
      <c r="J9" s="184"/>
      <c r="K9" s="184"/>
      <c r="L9" s="184"/>
      <c r="M9" s="184"/>
      <c r="N9" s="184"/>
      <c r="O9" s="184"/>
      <c r="P9" s="76"/>
    </row>
    <row r="10" spans="1:16" ht="12.75" customHeight="1" x14ac:dyDescent="0.3">
      <c r="A10" s="77" t="s">
        <v>39</v>
      </c>
      <c r="B10" s="78" t="s">
        <v>40</v>
      </c>
      <c r="C10" s="79"/>
      <c r="D10" s="80"/>
      <c r="E10" s="80"/>
      <c r="F10" s="80"/>
      <c r="G10" s="81"/>
      <c r="H10" s="184"/>
      <c r="I10" s="184"/>
      <c r="J10" s="184"/>
      <c r="K10" s="82" t="s">
        <v>41</v>
      </c>
      <c r="L10" s="83"/>
      <c r="M10" s="83"/>
      <c r="N10" s="83"/>
      <c r="O10" s="84"/>
      <c r="P10" s="76"/>
    </row>
    <row r="11" spans="1:16" ht="36" x14ac:dyDescent="0.25">
      <c r="A11" s="85"/>
      <c r="B11" s="86" t="s">
        <v>42</v>
      </c>
      <c r="C11" s="87" t="s">
        <v>43</v>
      </c>
      <c r="D11" s="87" t="s">
        <v>44</v>
      </c>
      <c r="E11" s="87" t="s">
        <v>45</v>
      </c>
      <c r="F11" s="87" t="s">
        <v>46</v>
      </c>
      <c r="G11" s="88" t="s">
        <v>47</v>
      </c>
      <c r="H11" s="184"/>
      <c r="I11" s="184"/>
      <c r="J11" s="184"/>
      <c r="K11" s="89" t="s">
        <v>48</v>
      </c>
      <c r="L11" s="21"/>
      <c r="M11" s="90" t="s">
        <v>49</v>
      </c>
      <c r="N11" s="90" t="s">
        <v>50</v>
      </c>
      <c r="O11" s="91" t="s">
        <v>51</v>
      </c>
      <c r="P11" s="76"/>
    </row>
    <row r="12" spans="1:16" ht="12.75" customHeight="1" x14ac:dyDescent="0.25">
      <c r="A12" s="92"/>
      <c r="B12" s="116">
        <f>COUNTIF('Test Cases'!J3:J40,"Pass")</f>
        <v>0</v>
      </c>
      <c r="C12" s="117">
        <f>COUNTIF('Test Cases'!J3:J40,"Fail")</f>
        <v>0</v>
      </c>
      <c r="D12" s="116">
        <f>COUNTIF('Test Cases'!J3:J40,"Info")</f>
        <v>0</v>
      </c>
      <c r="E12" s="116">
        <f>COUNTIF('Test Cases'!J3:J40,"N/A")</f>
        <v>0</v>
      </c>
      <c r="F12" s="116">
        <f>B12+C12</f>
        <v>0</v>
      </c>
      <c r="G12" s="118">
        <f>D24/100</f>
        <v>0</v>
      </c>
      <c r="H12" s="184"/>
      <c r="I12" s="184"/>
      <c r="J12" s="184"/>
      <c r="K12" s="94" t="s">
        <v>52</v>
      </c>
      <c r="L12" s="95"/>
      <c r="M12" s="96">
        <f>COUNTA('Test Cases'!J3:J40)</f>
        <v>0</v>
      </c>
      <c r="N12" s="96">
        <f>O12-M12</f>
        <v>38</v>
      </c>
      <c r="O12" s="97">
        <f>COUNTA('Test Cases'!A3:A40)</f>
        <v>38</v>
      </c>
      <c r="P12" s="76"/>
    </row>
    <row r="13" spans="1:16" ht="12.75" customHeight="1" x14ac:dyDescent="0.3">
      <c r="A13" s="92"/>
      <c r="B13" s="98"/>
      <c r="C13" s="184"/>
      <c r="D13" s="184"/>
      <c r="E13" s="184"/>
      <c r="F13" s="184"/>
      <c r="G13" s="184"/>
      <c r="H13" s="184"/>
      <c r="I13" s="184"/>
      <c r="J13" s="184"/>
      <c r="K13" s="18"/>
      <c r="L13" s="18"/>
      <c r="M13" s="18"/>
      <c r="N13" s="18"/>
      <c r="O13" s="18"/>
      <c r="P13" s="76"/>
    </row>
    <row r="14" spans="1:16" ht="12.75" customHeight="1" x14ac:dyDescent="0.3">
      <c r="A14" s="92"/>
      <c r="B14" s="78" t="s">
        <v>53</v>
      </c>
      <c r="C14" s="80"/>
      <c r="D14" s="80"/>
      <c r="E14" s="80"/>
      <c r="F14" s="80"/>
      <c r="G14" s="99"/>
      <c r="H14" s="184"/>
      <c r="I14" s="184"/>
      <c r="J14" s="184"/>
      <c r="K14" s="18"/>
      <c r="L14" s="18"/>
      <c r="M14" s="18"/>
      <c r="N14" s="18"/>
      <c r="O14" s="18"/>
      <c r="P14" s="76"/>
    </row>
    <row r="15" spans="1:16" ht="12.75" customHeight="1" x14ac:dyDescent="0.25">
      <c r="A15" s="100"/>
      <c r="B15" s="101" t="s">
        <v>54</v>
      </c>
      <c r="C15" s="101" t="s">
        <v>55</v>
      </c>
      <c r="D15" s="101" t="s">
        <v>56</v>
      </c>
      <c r="E15" s="101" t="s">
        <v>57</v>
      </c>
      <c r="F15" s="101" t="s">
        <v>45</v>
      </c>
      <c r="G15" s="101" t="s">
        <v>58</v>
      </c>
      <c r="H15" s="102" t="s">
        <v>59</v>
      </c>
      <c r="I15" s="102" t="s">
        <v>60</v>
      </c>
      <c r="J15" s="184"/>
      <c r="K15" s="1"/>
      <c r="L15" s="1"/>
      <c r="M15" s="1"/>
      <c r="N15" s="1"/>
      <c r="O15" s="1"/>
      <c r="P15" s="76"/>
    </row>
    <row r="16" spans="1:16" ht="12.75" customHeight="1" x14ac:dyDescent="0.25">
      <c r="A16" s="100"/>
      <c r="B16" s="103">
        <v>8</v>
      </c>
      <c r="C16" s="104">
        <f>COUNTIF('Test Cases'!AA:AA,B16)</f>
        <v>0</v>
      </c>
      <c r="D16" s="93">
        <f>COUNTIFS('Test Cases'!AA:AA,B16,'Test Cases'!J:J,$D$15)</f>
        <v>0</v>
      </c>
      <c r="E16" s="93">
        <f>COUNTIFS('Test Cases'!AA:AA,B16,'Test Cases'!J:J,$E$15)</f>
        <v>0</v>
      </c>
      <c r="F16" s="93">
        <f>COUNTIFS('Test Cases'!AA:AA,B16,'Test Cases'!J:J,$F$15)</f>
        <v>0</v>
      </c>
      <c r="G16" s="162">
        <v>1500</v>
      </c>
      <c r="H16" s="184">
        <f t="shared" ref="H16:H23" si="0">(C16-F16)*(G16)</f>
        <v>0</v>
      </c>
      <c r="I16" s="184">
        <f t="shared" ref="I16:I23" si="1">D16*G16</f>
        <v>0</v>
      </c>
      <c r="J16" s="184"/>
      <c r="K16" s="184"/>
      <c r="L16" s="184"/>
      <c r="M16" s="184"/>
      <c r="N16" s="184"/>
      <c r="O16" s="184"/>
      <c r="P16" s="76"/>
    </row>
    <row r="17" spans="1:16" ht="12.75" customHeight="1" x14ac:dyDescent="0.25">
      <c r="A17" s="100"/>
      <c r="B17" s="103">
        <v>7</v>
      </c>
      <c r="C17" s="104">
        <f>COUNTIF('Test Cases'!AA:AA,B17)</f>
        <v>2</v>
      </c>
      <c r="D17" s="93">
        <f>COUNTIFS('Test Cases'!AA:AA,B17,'Test Cases'!J:J,$D$15)</f>
        <v>0</v>
      </c>
      <c r="E17" s="93">
        <f>COUNTIFS('Test Cases'!AA:AA,B17,'Test Cases'!J:J,$E$15)</f>
        <v>0</v>
      </c>
      <c r="F17" s="93">
        <f>COUNTIFS('Test Cases'!AA:AA,B17,'Test Cases'!J:J,$F$15)</f>
        <v>0</v>
      </c>
      <c r="G17" s="162">
        <v>750</v>
      </c>
      <c r="H17" s="184">
        <f t="shared" si="0"/>
        <v>1500</v>
      </c>
      <c r="I17" s="184">
        <f t="shared" si="1"/>
        <v>0</v>
      </c>
      <c r="J17" s="184"/>
      <c r="K17" s="184"/>
      <c r="L17" s="184"/>
      <c r="M17" s="184"/>
      <c r="N17" s="184"/>
      <c r="O17" s="184"/>
      <c r="P17" s="76"/>
    </row>
    <row r="18" spans="1:16" ht="12.75" customHeight="1" x14ac:dyDescent="0.25">
      <c r="A18" s="100"/>
      <c r="B18" s="103">
        <v>6</v>
      </c>
      <c r="C18" s="104">
        <f>COUNTIF('Test Cases'!AA:AA,B18)</f>
        <v>2</v>
      </c>
      <c r="D18" s="93">
        <f>COUNTIFS('Test Cases'!AA:AA,B18,'Test Cases'!J:J,$D$15)</f>
        <v>0</v>
      </c>
      <c r="E18" s="93">
        <f>COUNTIFS('Test Cases'!AA:AA,B18,'Test Cases'!J:J,$E$15)</f>
        <v>0</v>
      </c>
      <c r="F18" s="93">
        <f>COUNTIFS('Test Cases'!AA:AA,B18,'Test Cases'!J:J,$F$15)</f>
        <v>0</v>
      </c>
      <c r="G18" s="162">
        <v>100</v>
      </c>
      <c r="H18" s="184">
        <f t="shared" si="0"/>
        <v>200</v>
      </c>
      <c r="I18" s="184">
        <f t="shared" si="1"/>
        <v>0</v>
      </c>
      <c r="J18" s="184"/>
      <c r="K18" s="184"/>
      <c r="L18" s="184"/>
      <c r="M18" s="184"/>
      <c r="N18" s="184"/>
      <c r="O18" s="184"/>
      <c r="P18" s="76"/>
    </row>
    <row r="19" spans="1:16" ht="12.75" customHeight="1" x14ac:dyDescent="0.25">
      <c r="A19" s="100"/>
      <c r="B19" s="103">
        <v>5</v>
      </c>
      <c r="C19" s="104">
        <f>COUNTIF('Test Cases'!AA:AA,B19)</f>
        <v>10</v>
      </c>
      <c r="D19" s="93">
        <f>COUNTIFS('Test Cases'!AA:AA,B19,'Test Cases'!J:J,$D$15)</f>
        <v>0</v>
      </c>
      <c r="E19" s="93">
        <f>COUNTIFS('Test Cases'!AA:AA,B19,'Test Cases'!J:J,$E$15)</f>
        <v>0</v>
      </c>
      <c r="F19" s="93">
        <f>COUNTIFS('Test Cases'!AA:AA,B19,'Test Cases'!J:J,$F$15)</f>
        <v>0</v>
      </c>
      <c r="G19" s="162">
        <v>50</v>
      </c>
      <c r="H19" s="184">
        <f t="shared" si="0"/>
        <v>500</v>
      </c>
      <c r="I19" s="184">
        <f t="shared" si="1"/>
        <v>0</v>
      </c>
      <c r="J19" s="184"/>
      <c r="K19" s="184"/>
      <c r="L19" s="184"/>
      <c r="M19" s="184"/>
      <c r="N19" s="184"/>
      <c r="O19" s="184"/>
      <c r="P19" s="76"/>
    </row>
    <row r="20" spans="1:16" ht="12.75" customHeight="1" x14ac:dyDescent="0.25">
      <c r="A20" s="100"/>
      <c r="B20" s="103">
        <v>4</v>
      </c>
      <c r="C20" s="104">
        <f>COUNTIF('Test Cases'!AA:AA,B20)</f>
        <v>13</v>
      </c>
      <c r="D20" s="93">
        <f>COUNTIFS('Test Cases'!AA:AA,B20,'Test Cases'!J:J,$D$15)</f>
        <v>0</v>
      </c>
      <c r="E20" s="93">
        <f>COUNTIFS('Test Cases'!AA:AA,B20,'Test Cases'!J:J,$E$15)</f>
        <v>0</v>
      </c>
      <c r="F20" s="93">
        <f>COUNTIFS('Test Cases'!AA:AA,B20,'Test Cases'!J:J,$F$15)</f>
        <v>0</v>
      </c>
      <c r="G20" s="162">
        <v>10</v>
      </c>
      <c r="H20" s="184">
        <f t="shared" si="0"/>
        <v>130</v>
      </c>
      <c r="I20" s="184">
        <f t="shared" si="1"/>
        <v>0</v>
      </c>
      <c r="J20" s="184"/>
      <c r="K20" s="184"/>
      <c r="L20" s="184"/>
      <c r="M20" s="184"/>
      <c r="N20" s="184"/>
      <c r="O20" s="184"/>
      <c r="P20" s="76"/>
    </row>
    <row r="21" spans="1:16" ht="12.75" customHeight="1" x14ac:dyDescent="0.25">
      <c r="A21" s="100"/>
      <c r="B21" s="103">
        <v>3</v>
      </c>
      <c r="C21" s="104">
        <f>COUNTIF('Test Cases'!AA:AA,B21)</f>
        <v>1</v>
      </c>
      <c r="D21" s="93">
        <f>COUNTIFS('Test Cases'!AA:AA,B21,'Test Cases'!J:J,$D$15)</f>
        <v>0</v>
      </c>
      <c r="E21" s="93">
        <f>COUNTIFS('Test Cases'!AA:AA,B21,'Test Cases'!J:J,$E$15)</f>
        <v>0</v>
      </c>
      <c r="F21" s="93">
        <f>COUNTIFS('Test Cases'!AA:AA,B21,'Test Cases'!J:J,$F$15)</f>
        <v>0</v>
      </c>
      <c r="G21" s="162">
        <v>5</v>
      </c>
      <c r="H21" s="184">
        <f t="shared" si="0"/>
        <v>5</v>
      </c>
      <c r="I21" s="184">
        <f t="shared" si="1"/>
        <v>0</v>
      </c>
      <c r="J21" s="184"/>
      <c r="K21" s="184"/>
      <c r="L21" s="184"/>
      <c r="M21" s="184"/>
      <c r="N21" s="184"/>
      <c r="O21" s="184"/>
      <c r="P21" s="76"/>
    </row>
    <row r="22" spans="1:16" ht="12.75" customHeight="1" x14ac:dyDescent="0.25">
      <c r="A22" s="100"/>
      <c r="B22" s="103">
        <v>2</v>
      </c>
      <c r="C22" s="104">
        <f>COUNTIF('Test Cases'!AA:AA,B22)</f>
        <v>4</v>
      </c>
      <c r="D22" s="93">
        <f>COUNTIFS('Test Cases'!AA:AA,B22,'Test Cases'!J:J,$D$15)</f>
        <v>0</v>
      </c>
      <c r="E22" s="93">
        <f>COUNTIFS('Test Cases'!AA:AA,B22,'Test Cases'!J:J,$E$15)</f>
        <v>0</v>
      </c>
      <c r="F22" s="93">
        <f>COUNTIFS('Test Cases'!AA:AA,B22,'Test Cases'!J:J,$F$15)</f>
        <v>0</v>
      </c>
      <c r="G22" s="162">
        <v>2</v>
      </c>
      <c r="H22" s="184">
        <f t="shared" si="0"/>
        <v>8</v>
      </c>
      <c r="I22" s="184">
        <f t="shared" si="1"/>
        <v>0</v>
      </c>
      <c r="J22" s="184"/>
      <c r="K22" s="184"/>
      <c r="L22" s="184"/>
      <c r="M22" s="184"/>
      <c r="N22" s="184"/>
      <c r="O22" s="184"/>
      <c r="P22" s="76"/>
    </row>
    <row r="23" spans="1:16" ht="12.75" customHeight="1" x14ac:dyDescent="0.25">
      <c r="A23" s="100"/>
      <c r="B23" s="103">
        <v>1</v>
      </c>
      <c r="C23" s="104">
        <f>COUNTIF('Test Cases'!AA:AA,B23)</f>
        <v>0</v>
      </c>
      <c r="D23" s="93">
        <f>COUNTIFS('Test Cases'!AA:AA,B23,'Test Cases'!J:J,$D$15)</f>
        <v>0</v>
      </c>
      <c r="E23" s="93">
        <f>COUNTIFS('Test Cases'!AA:AA,B23,'Test Cases'!J:J,$E$15)</f>
        <v>0</v>
      </c>
      <c r="F23" s="93">
        <f>COUNTIFS('Test Cases'!AA:AA,B23,'Test Cases'!J:J,$F$15)</f>
        <v>0</v>
      </c>
      <c r="G23" s="162">
        <v>1</v>
      </c>
      <c r="H23" s="184">
        <f t="shared" si="0"/>
        <v>0</v>
      </c>
      <c r="I23" s="184">
        <f t="shared" si="1"/>
        <v>0</v>
      </c>
      <c r="J23" s="184"/>
      <c r="K23" s="184"/>
      <c r="L23" s="184"/>
      <c r="M23" s="184"/>
      <c r="N23" s="184"/>
      <c r="O23" s="184"/>
      <c r="P23" s="76"/>
    </row>
    <row r="24" spans="1:16" ht="13" hidden="1" x14ac:dyDescent="0.3">
      <c r="A24" s="100"/>
      <c r="B24" s="113" t="s">
        <v>61</v>
      </c>
      <c r="C24" s="114"/>
      <c r="D24" s="115">
        <f>SUM(I16:I23)/SUM(H16:H23)*100</f>
        <v>0</v>
      </c>
      <c r="E24" s="184"/>
      <c r="F24" s="184"/>
      <c r="G24" s="184"/>
      <c r="H24" s="184"/>
      <c r="I24" s="184"/>
      <c r="J24" s="184"/>
      <c r="K24" s="184"/>
      <c r="L24" s="184"/>
      <c r="M24" s="184"/>
      <c r="N24" s="184"/>
      <c r="O24" s="184"/>
      <c r="P24" s="76"/>
    </row>
    <row r="25" spans="1:16" ht="13" x14ac:dyDescent="0.25">
      <c r="A25" s="105"/>
      <c r="B25" s="106"/>
      <c r="C25" s="106"/>
      <c r="D25" s="106"/>
      <c r="E25" s="106"/>
      <c r="F25" s="106"/>
      <c r="G25" s="106"/>
      <c r="H25" s="106"/>
      <c r="I25" s="106"/>
      <c r="J25" s="106"/>
      <c r="K25" s="107"/>
      <c r="L25" s="107"/>
      <c r="M25" s="107"/>
      <c r="N25" s="107"/>
      <c r="O25" s="107"/>
      <c r="P25" s="108"/>
    </row>
    <row r="27" spans="1:16" ht="13" x14ac:dyDescent="0.3">
      <c r="A27" s="127">
        <f>D12+N12</f>
        <v>38</v>
      </c>
      <c r="B27" s="124" t="str">
        <f>"WARNING: THERE IS AT LEAST ONE TEST CASE WITH AN 'INFO' OR BLANK STATUS (SEE ABOVE)"</f>
        <v>WARNING: THERE IS AT LEAST ONE TEST CASE WITH AN 'INFO' OR BLANK STATUS (SEE ABOVE)</v>
      </c>
      <c r="C27" s="184"/>
      <c r="D27" s="184"/>
      <c r="E27" s="184"/>
      <c r="F27" s="184"/>
      <c r="G27" s="184"/>
      <c r="H27" s="184"/>
      <c r="I27" s="184"/>
      <c r="J27" s="184"/>
      <c r="K27" s="184"/>
      <c r="L27" s="184"/>
      <c r="M27" s="184"/>
      <c r="N27" s="184"/>
      <c r="O27" s="184"/>
      <c r="P27" s="184"/>
    </row>
    <row r="28" spans="1:16" ht="12.75" customHeight="1" x14ac:dyDescent="0.25">
      <c r="A28" s="184"/>
      <c r="B28" s="184"/>
      <c r="C28" s="184"/>
      <c r="D28" s="184"/>
      <c r="E28" s="184"/>
      <c r="F28" s="184"/>
      <c r="G28" s="184"/>
      <c r="H28" s="184"/>
      <c r="I28" s="184"/>
      <c r="J28" s="184"/>
      <c r="K28" s="184"/>
      <c r="L28" s="184"/>
      <c r="M28" s="184"/>
      <c r="N28" s="184"/>
      <c r="O28" s="184"/>
      <c r="P28" s="184"/>
    </row>
    <row r="29" spans="1:16" ht="12.75" customHeight="1" x14ac:dyDescent="0.3">
      <c r="A29" s="126">
        <f>SUMPRODUCT(--ISERROR(#REF!))</f>
        <v>1</v>
      </c>
      <c r="B29" s="124" t="str">
        <f>"WARNING: THERE IS AT LEAST ONE TEST CASE WITH MULTIPLE OR INVALID ISSUE CODES"</f>
        <v>WARNING: THERE IS AT LEAST ONE TEST CASE WITH MULTIPLE OR INVALID ISSUE CODES</v>
      </c>
      <c r="C29" s="184"/>
      <c r="D29" s="184"/>
      <c r="E29" s="184"/>
      <c r="F29" s="184"/>
      <c r="G29" s="184"/>
      <c r="H29" s="184"/>
      <c r="I29" s="184"/>
      <c r="J29" s="184"/>
      <c r="K29" s="184"/>
      <c r="L29" s="184"/>
      <c r="M29" s="184"/>
      <c r="N29" s="184"/>
      <c r="O29" s="184"/>
      <c r="P29" s="184"/>
    </row>
    <row r="30" spans="1:16" ht="12.75" customHeight="1" x14ac:dyDescent="0.25">
      <c r="A30" s="125"/>
      <c r="B30" s="184"/>
      <c r="C30" s="184"/>
      <c r="D30" s="184"/>
      <c r="E30" s="184"/>
      <c r="F30" s="184"/>
      <c r="G30" s="184"/>
      <c r="H30" s="184"/>
      <c r="I30" s="184"/>
      <c r="J30" s="184"/>
      <c r="K30" s="184"/>
      <c r="L30" s="184"/>
      <c r="M30" s="184"/>
      <c r="N30" s="184"/>
      <c r="O30" s="184"/>
      <c r="P30" s="184"/>
    </row>
    <row r="31" spans="1:16" x14ac:dyDescent="0.25">
      <c r="A31" s="125"/>
      <c r="B31" s="184"/>
      <c r="C31" s="184"/>
      <c r="D31" s="184"/>
      <c r="E31" s="184"/>
      <c r="F31" s="184"/>
      <c r="G31" s="184"/>
      <c r="H31" s="184"/>
      <c r="I31" s="184"/>
      <c r="J31" s="184"/>
      <c r="K31" s="184"/>
      <c r="L31" s="184"/>
      <c r="M31" s="184"/>
      <c r="N31" s="184"/>
      <c r="O31" s="184"/>
      <c r="P31" s="184"/>
    </row>
  </sheetData>
  <phoneticPr fontId="3" type="noConversion"/>
  <conditionalFormatting sqref="N12">
    <cfRule type="expression" dxfId="54" priority="6" stopIfTrue="1">
      <formula>$N$12&gt;0</formula>
    </cfRule>
    <cfRule type="cellIs" dxfId="53" priority="8" stopIfTrue="1" operator="lessThan">
      <formula>0</formula>
    </cfRule>
  </conditionalFormatting>
  <conditionalFormatting sqref="D12">
    <cfRule type="cellIs" dxfId="52" priority="7" stopIfTrue="1" operator="greaterThan">
      <formula>0</formula>
    </cfRule>
  </conditionalFormatting>
  <conditionalFormatting sqref="B27">
    <cfRule type="expression" dxfId="51" priority="2" stopIfTrue="1">
      <formula>$A$27=0</formula>
    </cfRule>
  </conditionalFormatting>
  <conditionalFormatting sqref="B29">
    <cfRule type="expression" dxfId="50"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2"/>
  <sheetViews>
    <sheetView showGridLines="0" zoomScale="80" zoomScaleNormal="80" workbookViewId="0">
      <pane ySplit="1" topLeftCell="A2" activePane="bottomLeft" state="frozen"/>
      <selection pane="bottomLeft" activeCell="A3" sqref="A3:N3"/>
    </sheetView>
  </sheetViews>
  <sheetFormatPr defaultColWidth="9.26953125" defaultRowHeight="12.5" x14ac:dyDescent="0.25"/>
  <cols>
    <col min="14" max="14" width="13.7265625" customWidth="1"/>
  </cols>
  <sheetData>
    <row r="1" spans="1:14" ht="13" x14ac:dyDescent="0.3">
      <c r="A1" s="7" t="s">
        <v>62</v>
      </c>
      <c r="B1" s="8"/>
      <c r="C1" s="8"/>
      <c r="D1" s="8"/>
      <c r="E1" s="8"/>
      <c r="F1" s="8"/>
      <c r="G1" s="8"/>
      <c r="H1" s="8"/>
      <c r="I1" s="8"/>
      <c r="J1" s="8"/>
      <c r="K1" s="8"/>
      <c r="L1" s="8"/>
      <c r="M1" s="8"/>
      <c r="N1" s="9"/>
    </row>
    <row r="2" spans="1:14" ht="12.75" customHeight="1" x14ac:dyDescent="0.25">
      <c r="A2" s="159" t="s">
        <v>63</v>
      </c>
      <c r="B2" s="160"/>
      <c r="C2" s="160"/>
      <c r="D2" s="160"/>
      <c r="E2" s="160"/>
      <c r="F2" s="160"/>
      <c r="G2" s="160"/>
      <c r="H2" s="160"/>
      <c r="I2" s="160"/>
      <c r="J2" s="160"/>
      <c r="K2" s="160"/>
      <c r="L2" s="160"/>
      <c r="M2" s="160"/>
      <c r="N2" s="161"/>
    </row>
    <row r="3" spans="1:14" s="36" customFormat="1" ht="167.5" customHeight="1" x14ac:dyDescent="0.25">
      <c r="A3" s="216" t="s">
        <v>64</v>
      </c>
      <c r="B3" s="217"/>
      <c r="C3" s="217"/>
      <c r="D3" s="217"/>
      <c r="E3" s="217"/>
      <c r="F3" s="217"/>
      <c r="G3" s="217"/>
      <c r="H3" s="217"/>
      <c r="I3" s="217"/>
      <c r="J3" s="217"/>
      <c r="K3" s="217"/>
      <c r="L3" s="217"/>
      <c r="M3" s="217"/>
      <c r="N3" s="218"/>
    </row>
    <row r="5" spans="1:14" ht="12.75" customHeight="1" x14ac:dyDescent="0.25">
      <c r="A5" s="33" t="s">
        <v>65</v>
      </c>
      <c r="B5" s="34"/>
      <c r="C5" s="34"/>
      <c r="D5" s="34"/>
      <c r="E5" s="34"/>
      <c r="F5" s="34"/>
      <c r="G5" s="34"/>
      <c r="H5" s="34"/>
      <c r="I5" s="34"/>
      <c r="J5" s="34"/>
      <c r="K5" s="34"/>
      <c r="L5" s="34"/>
      <c r="M5" s="34"/>
      <c r="N5" s="35"/>
    </row>
    <row r="6" spans="1:14" ht="12.75" customHeight="1" x14ac:dyDescent="0.25">
      <c r="A6" s="37" t="s">
        <v>66</v>
      </c>
      <c r="B6" s="38"/>
      <c r="C6" s="39"/>
      <c r="D6" s="40" t="s">
        <v>67</v>
      </c>
      <c r="E6" s="41"/>
      <c r="F6" s="41"/>
      <c r="G6" s="41"/>
      <c r="H6" s="41"/>
      <c r="I6" s="41"/>
      <c r="J6" s="41"/>
      <c r="K6" s="41"/>
      <c r="L6" s="41"/>
      <c r="M6" s="41"/>
      <c r="N6" s="42"/>
    </row>
    <row r="7" spans="1:14" ht="13" x14ac:dyDescent="0.25">
      <c r="A7" s="43"/>
      <c r="B7" s="44"/>
      <c r="C7" s="45"/>
      <c r="D7" s="19" t="s">
        <v>68</v>
      </c>
      <c r="E7" s="16"/>
      <c r="F7" s="16"/>
      <c r="G7" s="16"/>
      <c r="H7" s="16"/>
      <c r="I7" s="16"/>
      <c r="J7" s="16"/>
      <c r="K7" s="16"/>
      <c r="L7" s="16"/>
      <c r="M7" s="16"/>
      <c r="N7" s="17"/>
    </row>
    <row r="8" spans="1:14" ht="12.75" customHeight="1" x14ac:dyDescent="0.25">
      <c r="A8" s="46" t="s">
        <v>69</v>
      </c>
      <c r="B8" s="47"/>
      <c r="C8" s="48"/>
      <c r="D8" s="49" t="s">
        <v>70</v>
      </c>
      <c r="E8" s="50"/>
      <c r="F8" s="50"/>
      <c r="G8" s="50"/>
      <c r="H8" s="50"/>
      <c r="I8" s="50"/>
      <c r="J8" s="50"/>
      <c r="K8" s="50"/>
      <c r="L8" s="50"/>
      <c r="M8" s="50"/>
      <c r="N8" s="51"/>
    </row>
    <row r="9" spans="1:14" ht="12.75" customHeight="1" x14ac:dyDescent="0.25">
      <c r="A9" s="37" t="s">
        <v>71</v>
      </c>
      <c r="B9" s="38"/>
      <c r="C9" s="39"/>
      <c r="D9" s="40" t="s">
        <v>72</v>
      </c>
      <c r="E9" s="41"/>
      <c r="F9" s="41"/>
      <c r="G9" s="41"/>
      <c r="H9" s="41"/>
      <c r="I9" s="41"/>
      <c r="J9" s="41"/>
      <c r="K9" s="41"/>
      <c r="L9" s="41"/>
      <c r="M9" s="41"/>
      <c r="N9" s="42"/>
    </row>
    <row r="10" spans="1:14" ht="12.75" customHeight="1" x14ac:dyDescent="0.25">
      <c r="A10" s="37" t="s">
        <v>73</v>
      </c>
      <c r="B10" s="38"/>
      <c r="C10" s="39"/>
      <c r="D10" s="40" t="s">
        <v>74</v>
      </c>
      <c r="E10" s="41"/>
      <c r="F10" s="41"/>
      <c r="G10" s="41"/>
      <c r="H10" s="41"/>
      <c r="I10" s="41"/>
      <c r="J10" s="41"/>
      <c r="K10" s="41"/>
      <c r="L10" s="41"/>
      <c r="M10" s="41"/>
      <c r="N10" s="42"/>
    </row>
    <row r="11" spans="1:14" ht="13" x14ac:dyDescent="0.25">
      <c r="A11" s="52"/>
      <c r="B11" s="53"/>
      <c r="C11" s="54"/>
      <c r="D11" s="13" t="s">
        <v>75</v>
      </c>
      <c r="E11" s="14"/>
      <c r="F11" s="14"/>
      <c r="G11" s="14"/>
      <c r="H11" s="14"/>
      <c r="I11" s="14"/>
      <c r="J11" s="14"/>
      <c r="K11" s="14"/>
      <c r="L11" s="14"/>
      <c r="M11" s="14"/>
      <c r="N11" s="15"/>
    </row>
    <row r="12" spans="1:14" ht="12.75" customHeight="1" x14ac:dyDescent="0.25">
      <c r="A12" s="43"/>
      <c r="B12" s="44"/>
      <c r="C12" s="45"/>
      <c r="D12" s="19" t="s">
        <v>76</v>
      </c>
      <c r="E12" s="16"/>
      <c r="F12" s="16"/>
      <c r="G12" s="16"/>
      <c r="H12" s="16"/>
      <c r="I12" s="16"/>
      <c r="J12" s="16"/>
      <c r="K12" s="16"/>
      <c r="L12" s="16"/>
      <c r="M12" s="16"/>
      <c r="N12" s="17"/>
    </row>
    <row r="13" spans="1:14" ht="12.75" customHeight="1" x14ac:dyDescent="0.25">
      <c r="A13" s="37" t="s">
        <v>77</v>
      </c>
      <c r="B13" s="38"/>
      <c r="C13" s="39"/>
      <c r="D13" s="40" t="s">
        <v>78</v>
      </c>
      <c r="E13" s="41"/>
      <c r="F13" s="41"/>
      <c r="G13" s="41"/>
      <c r="H13" s="41"/>
      <c r="I13" s="41"/>
      <c r="J13" s="41"/>
      <c r="K13" s="41"/>
      <c r="L13" s="41"/>
      <c r="M13" s="41"/>
      <c r="N13" s="42"/>
    </row>
    <row r="14" spans="1:14" ht="13" x14ac:dyDescent="0.25">
      <c r="A14" s="43"/>
      <c r="B14" s="44"/>
      <c r="C14" s="45"/>
      <c r="D14" s="19" t="s">
        <v>79</v>
      </c>
      <c r="E14" s="16"/>
      <c r="F14" s="16"/>
      <c r="G14" s="16"/>
      <c r="H14" s="16"/>
      <c r="I14" s="16"/>
      <c r="J14" s="16"/>
      <c r="K14" s="16"/>
      <c r="L14" s="16"/>
      <c r="M14" s="16"/>
      <c r="N14" s="17"/>
    </row>
    <row r="15" spans="1:14" ht="12.75" customHeight="1" x14ac:dyDescent="0.25">
      <c r="A15" s="37" t="s">
        <v>80</v>
      </c>
      <c r="B15" s="38"/>
      <c r="C15" s="39"/>
      <c r="D15" s="40" t="s">
        <v>81</v>
      </c>
      <c r="E15" s="41"/>
      <c r="F15" s="41"/>
      <c r="G15" s="41"/>
      <c r="H15" s="41"/>
      <c r="I15" s="41"/>
      <c r="J15" s="41"/>
      <c r="K15" s="41"/>
      <c r="L15" s="41"/>
      <c r="M15" s="41"/>
      <c r="N15" s="42"/>
    </row>
    <row r="16" spans="1:14" ht="13" x14ac:dyDescent="0.25">
      <c r="A16" s="43"/>
      <c r="B16" s="44"/>
      <c r="C16" s="45"/>
      <c r="D16" s="19" t="s">
        <v>82</v>
      </c>
      <c r="E16" s="16"/>
      <c r="F16" s="16"/>
      <c r="G16" s="16"/>
      <c r="H16" s="16"/>
      <c r="I16" s="16"/>
      <c r="J16" s="16"/>
      <c r="K16" s="16"/>
      <c r="L16" s="16"/>
      <c r="M16" s="16"/>
      <c r="N16" s="17"/>
    </row>
    <row r="17" spans="1:14" ht="12.75" customHeight="1" x14ac:dyDescent="0.25">
      <c r="A17" s="46" t="s">
        <v>83</v>
      </c>
      <c r="B17" s="47"/>
      <c r="C17" s="48"/>
      <c r="D17" s="49" t="s">
        <v>84</v>
      </c>
      <c r="E17" s="50"/>
      <c r="F17" s="50"/>
      <c r="G17" s="50"/>
      <c r="H17" s="50"/>
      <c r="I17" s="50"/>
      <c r="J17" s="50"/>
      <c r="K17" s="50"/>
      <c r="L17" s="50"/>
      <c r="M17" s="50"/>
      <c r="N17" s="51"/>
    </row>
    <row r="18" spans="1:14" ht="12.75" customHeight="1" x14ac:dyDescent="0.25">
      <c r="A18" s="37" t="s">
        <v>85</v>
      </c>
      <c r="B18" s="38"/>
      <c r="C18" s="39"/>
      <c r="D18" s="40" t="s">
        <v>86</v>
      </c>
      <c r="E18" s="41"/>
      <c r="F18" s="41"/>
      <c r="G18" s="41"/>
      <c r="H18" s="41"/>
      <c r="I18" s="41"/>
      <c r="J18" s="41"/>
      <c r="K18" s="41"/>
      <c r="L18" s="41"/>
      <c r="M18" s="41"/>
      <c r="N18" s="42"/>
    </row>
    <row r="19" spans="1:14" ht="13" x14ac:dyDescent="0.25">
      <c r="A19" s="43"/>
      <c r="B19" s="44"/>
      <c r="C19" s="45"/>
      <c r="D19" s="19" t="s">
        <v>87</v>
      </c>
      <c r="E19" s="16"/>
      <c r="F19" s="16"/>
      <c r="G19" s="16"/>
      <c r="H19" s="16"/>
      <c r="I19" s="16"/>
      <c r="J19" s="16"/>
      <c r="K19" s="16"/>
      <c r="L19" s="16"/>
      <c r="M19" s="16"/>
      <c r="N19" s="17"/>
    </row>
    <row r="20" spans="1:14" ht="12.75" customHeight="1" x14ac:dyDescent="0.25">
      <c r="A20" s="37" t="s">
        <v>88</v>
      </c>
      <c r="B20" s="38"/>
      <c r="C20" s="39"/>
      <c r="D20" s="40" t="s">
        <v>89</v>
      </c>
      <c r="E20" s="41"/>
      <c r="F20" s="41"/>
      <c r="G20" s="41"/>
      <c r="H20" s="41"/>
      <c r="I20" s="41"/>
      <c r="J20" s="41"/>
      <c r="K20" s="41"/>
      <c r="L20" s="41"/>
      <c r="M20" s="41"/>
      <c r="N20" s="42"/>
    </row>
    <row r="21" spans="1:14" ht="13" x14ac:dyDescent="0.25">
      <c r="A21" s="52"/>
      <c r="B21" s="53"/>
      <c r="C21" s="54"/>
      <c r="D21" s="13" t="s">
        <v>90</v>
      </c>
      <c r="E21" s="14"/>
      <c r="F21" s="14"/>
      <c r="G21" s="14"/>
      <c r="H21" s="14"/>
      <c r="I21" s="14"/>
      <c r="J21" s="14"/>
      <c r="K21" s="14"/>
      <c r="L21" s="14"/>
      <c r="M21" s="14"/>
      <c r="N21" s="15"/>
    </row>
    <row r="22" spans="1:14" ht="13" x14ac:dyDescent="0.25">
      <c r="A22" s="52"/>
      <c r="B22" s="53"/>
      <c r="C22" s="54"/>
      <c r="D22" s="13" t="s">
        <v>91</v>
      </c>
      <c r="E22" s="14"/>
      <c r="F22" s="14"/>
      <c r="G22" s="14"/>
      <c r="H22" s="14"/>
      <c r="I22" s="14"/>
      <c r="J22" s="14"/>
      <c r="K22" s="14"/>
      <c r="L22" s="14"/>
      <c r="M22" s="14"/>
      <c r="N22" s="15"/>
    </row>
    <row r="23" spans="1:14" ht="13" x14ac:dyDescent="0.25">
      <c r="A23" s="52"/>
      <c r="B23" s="53"/>
      <c r="C23" s="54"/>
      <c r="D23" s="13" t="s">
        <v>92</v>
      </c>
      <c r="E23" s="14"/>
      <c r="F23" s="14"/>
      <c r="G23" s="14"/>
      <c r="H23" s="14"/>
      <c r="I23" s="14"/>
      <c r="J23" s="14"/>
      <c r="K23" s="14"/>
      <c r="L23" s="14"/>
      <c r="M23" s="14"/>
      <c r="N23" s="15"/>
    </row>
    <row r="24" spans="1:14" ht="13" x14ac:dyDescent="0.25">
      <c r="A24" s="43"/>
      <c r="B24" s="44"/>
      <c r="C24" s="45"/>
      <c r="D24" s="19" t="s">
        <v>93</v>
      </c>
      <c r="E24" s="16"/>
      <c r="F24" s="16"/>
      <c r="G24" s="16"/>
      <c r="H24" s="16"/>
      <c r="I24" s="16"/>
      <c r="J24" s="16"/>
      <c r="K24" s="16"/>
      <c r="L24" s="16"/>
      <c r="M24" s="16"/>
      <c r="N24" s="17"/>
    </row>
    <row r="25" spans="1:14" ht="12.75" customHeight="1" x14ac:dyDescent="0.25">
      <c r="A25" s="37" t="s">
        <v>94</v>
      </c>
      <c r="B25" s="38"/>
      <c r="C25" s="39"/>
      <c r="D25" s="40" t="s">
        <v>95</v>
      </c>
      <c r="E25" s="41"/>
      <c r="F25" s="41"/>
      <c r="G25" s="41"/>
      <c r="H25" s="41"/>
      <c r="I25" s="41"/>
      <c r="J25" s="41"/>
      <c r="K25" s="41"/>
      <c r="L25" s="41"/>
      <c r="M25" s="41"/>
      <c r="N25" s="42"/>
    </row>
    <row r="26" spans="1:14" ht="13" x14ac:dyDescent="0.25">
      <c r="A26" s="43"/>
      <c r="B26" s="44"/>
      <c r="C26" s="45"/>
      <c r="D26" s="19" t="s">
        <v>96</v>
      </c>
      <c r="E26" s="16"/>
      <c r="F26" s="16"/>
      <c r="G26" s="16"/>
      <c r="H26" s="16"/>
      <c r="I26" s="16"/>
      <c r="J26" s="16"/>
      <c r="K26" s="16"/>
      <c r="L26" s="16"/>
      <c r="M26" s="16"/>
      <c r="N26" s="17"/>
    </row>
    <row r="27" spans="1:14" ht="12.75" customHeight="1" x14ac:dyDescent="0.25">
      <c r="A27" s="46" t="s">
        <v>97</v>
      </c>
      <c r="B27" s="47"/>
      <c r="C27" s="48"/>
      <c r="D27" s="49" t="s">
        <v>98</v>
      </c>
      <c r="E27" s="50"/>
      <c r="F27" s="50"/>
      <c r="G27" s="50"/>
      <c r="H27" s="50"/>
      <c r="I27" s="50"/>
      <c r="J27" s="50"/>
      <c r="K27" s="50"/>
      <c r="L27" s="50"/>
      <c r="M27" s="50"/>
      <c r="N27" s="51"/>
    </row>
    <row r="28" spans="1:14" ht="13" x14ac:dyDescent="0.25">
      <c r="A28" s="61" t="s">
        <v>99</v>
      </c>
      <c r="B28" s="62"/>
      <c r="C28" s="63"/>
      <c r="D28" s="207" t="s">
        <v>100</v>
      </c>
      <c r="E28" s="208"/>
      <c r="F28" s="208"/>
      <c r="G28" s="208"/>
      <c r="H28" s="208"/>
      <c r="I28" s="208"/>
      <c r="J28" s="208"/>
      <c r="K28" s="208"/>
      <c r="L28" s="208"/>
      <c r="M28" s="208"/>
      <c r="N28" s="209"/>
    </row>
    <row r="29" spans="1:14" ht="13" x14ac:dyDescent="0.25">
      <c r="A29" s="64"/>
      <c r="B29" s="53"/>
      <c r="C29" s="65"/>
      <c r="D29" s="210"/>
      <c r="E29" s="211"/>
      <c r="F29" s="211"/>
      <c r="G29" s="211"/>
      <c r="H29" s="211"/>
      <c r="I29" s="211"/>
      <c r="J29" s="211"/>
      <c r="K29" s="211"/>
      <c r="L29" s="211"/>
      <c r="M29" s="211"/>
      <c r="N29" s="212"/>
    </row>
    <row r="30" spans="1:14" ht="13" x14ac:dyDescent="0.25">
      <c r="A30" s="66"/>
      <c r="B30" s="67"/>
      <c r="C30" s="68"/>
      <c r="D30" s="213"/>
      <c r="E30" s="214"/>
      <c r="F30" s="214"/>
      <c r="G30" s="214"/>
      <c r="H30" s="214"/>
      <c r="I30" s="214"/>
      <c r="J30" s="214"/>
      <c r="K30" s="214"/>
      <c r="L30" s="214"/>
      <c r="M30" s="214"/>
      <c r="N30" s="215"/>
    </row>
    <row r="31" spans="1:14" ht="13" x14ac:dyDescent="0.25">
      <c r="A31" s="61" t="s">
        <v>101</v>
      </c>
      <c r="B31" s="62"/>
      <c r="C31" s="63"/>
      <c r="D31" s="207" t="s">
        <v>102</v>
      </c>
      <c r="E31" s="208"/>
      <c r="F31" s="208"/>
      <c r="G31" s="208"/>
      <c r="H31" s="208"/>
      <c r="I31" s="208"/>
      <c r="J31" s="208"/>
      <c r="K31" s="208"/>
      <c r="L31" s="208"/>
      <c r="M31" s="208"/>
      <c r="N31" s="209"/>
    </row>
    <row r="32" spans="1:14" ht="13" x14ac:dyDescent="0.25">
      <c r="A32" s="66"/>
      <c r="B32" s="67"/>
      <c r="C32" s="68"/>
      <c r="D32" s="213"/>
      <c r="E32" s="214"/>
      <c r="F32" s="214"/>
      <c r="G32" s="214"/>
      <c r="H32" s="214"/>
      <c r="I32" s="214"/>
      <c r="J32" s="214"/>
      <c r="K32" s="214"/>
      <c r="L32" s="214"/>
      <c r="M32" s="214"/>
      <c r="N32" s="215"/>
    </row>
  </sheetData>
  <mergeCells count="3">
    <mergeCell ref="D28:N30"/>
    <mergeCell ref="D31:N32"/>
    <mergeCell ref="A3:N3"/>
  </mergeCells>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6"/>
  <sheetViews>
    <sheetView showGridLines="0" zoomScale="80" zoomScaleNormal="80" workbookViewId="0">
      <pane ySplit="2" topLeftCell="A3" activePane="bottomLeft" state="frozen"/>
      <selection pane="bottomLeft" activeCell="H5" sqref="H5"/>
    </sheetView>
  </sheetViews>
  <sheetFormatPr defaultColWidth="9.26953125" defaultRowHeight="12.5" x14ac:dyDescent="0.25"/>
  <cols>
    <col min="1" max="1" width="10.26953125" customWidth="1"/>
    <col min="2" max="2" width="8.7265625" customWidth="1"/>
    <col min="3" max="3" width="18.7265625" customWidth="1"/>
    <col min="4" max="4" width="11.7265625" customWidth="1"/>
    <col min="5" max="6" width="35.1796875" customWidth="1"/>
    <col min="7" max="7" width="45.26953125" customWidth="1"/>
    <col min="8" max="8" width="30.7265625" customWidth="1"/>
    <col min="9" max="9" width="22" customWidth="1"/>
    <col min="10" max="10" width="12.7265625" customWidth="1"/>
    <col min="11" max="11" width="22.453125" hidden="1" customWidth="1"/>
    <col min="12" max="12" width="17.7265625" customWidth="1"/>
    <col min="13" max="13" width="12.7265625" style="110" customWidth="1"/>
    <col min="14" max="14" width="15.7265625" style="110" customWidth="1"/>
    <col min="15" max="15" width="66.453125" customWidth="1"/>
    <col min="16" max="16" width="5.1796875" customWidth="1"/>
    <col min="17" max="17" width="18.453125" customWidth="1"/>
    <col min="18" max="18" width="55" customWidth="1"/>
    <col min="19" max="19" width="17.26953125" customWidth="1"/>
    <col min="20" max="20" width="9.26953125" customWidth="1"/>
    <col min="21" max="21" width="16.7265625" customWidth="1"/>
    <col min="22" max="25" width="9.26953125" customWidth="1"/>
    <col min="26" max="26" width="8.7265625" customWidth="1"/>
    <col min="27" max="27" width="25" hidden="1" customWidth="1"/>
  </cols>
  <sheetData>
    <row r="1" spans="1:27" ht="13" x14ac:dyDescent="0.3">
      <c r="A1" s="7" t="s">
        <v>55</v>
      </c>
      <c r="B1" s="8"/>
      <c r="C1" s="8"/>
      <c r="D1" s="8"/>
      <c r="E1" s="8"/>
      <c r="F1" s="8"/>
      <c r="G1" s="8"/>
      <c r="H1" s="8"/>
      <c r="I1" s="8"/>
      <c r="J1" s="8"/>
      <c r="K1" s="8"/>
      <c r="L1" s="8"/>
      <c r="M1" s="152" t="s">
        <v>103</v>
      </c>
      <c r="N1" s="111"/>
      <c r="O1" s="111"/>
      <c r="P1" s="111"/>
      <c r="Q1" s="111"/>
      <c r="R1" s="111"/>
      <c r="S1" s="184"/>
      <c r="T1" s="184"/>
      <c r="U1" s="184"/>
      <c r="V1" s="184"/>
      <c r="W1" s="184"/>
      <c r="X1" s="184"/>
      <c r="Y1" s="184"/>
      <c r="Z1" s="184"/>
      <c r="AA1" s="8"/>
    </row>
    <row r="2" spans="1:27" ht="39" customHeight="1" x14ac:dyDescent="0.25">
      <c r="A2" s="55" t="s">
        <v>104</v>
      </c>
      <c r="B2" s="55" t="s">
        <v>105</v>
      </c>
      <c r="C2" s="55" t="s">
        <v>106</v>
      </c>
      <c r="D2" s="55" t="s">
        <v>107</v>
      </c>
      <c r="E2" s="179" t="s">
        <v>108</v>
      </c>
      <c r="F2" s="179" t="s">
        <v>109</v>
      </c>
      <c r="G2" s="179" t="s">
        <v>110</v>
      </c>
      <c r="H2" s="55" t="s">
        <v>111</v>
      </c>
      <c r="I2" s="55" t="s">
        <v>112</v>
      </c>
      <c r="J2" s="55" t="s">
        <v>113</v>
      </c>
      <c r="K2" s="180" t="s">
        <v>114</v>
      </c>
      <c r="L2" s="55" t="s">
        <v>115</v>
      </c>
      <c r="M2" s="109" t="s">
        <v>116</v>
      </c>
      <c r="N2" s="112" t="s">
        <v>117</v>
      </c>
      <c r="O2" s="112" t="s">
        <v>118</v>
      </c>
      <c r="P2" s="192"/>
      <c r="Q2" s="181" t="s">
        <v>119</v>
      </c>
      <c r="R2" s="181" t="s">
        <v>120</v>
      </c>
      <c r="S2" s="121"/>
      <c r="T2" s="121"/>
      <c r="U2" s="121"/>
      <c r="V2" s="184"/>
      <c r="W2" s="184"/>
      <c r="X2" s="184"/>
      <c r="Y2" s="184"/>
      <c r="Z2" s="184"/>
      <c r="AA2" s="112" t="s">
        <v>121</v>
      </c>
    </row>
    <row r="3" spans="1:27" ht="100" x14ac:dyDescent="0.25">
      <c r="A3" s="171" t="s">
        <v>122</v>
      </c>
      <c r="B3" s="186" t="s">
        <v>123</v>
      </c>
      <c r="C3" s="186" t="s">
        <v>124</v>
      </c>
      <c r="D3" s="193" t="s">
        <v>125</v>
      </c>
      <c r="E3" s="189" t="s">
        <v>126</v>
      </c>
      <c r="F3" s="189" t="s">
        <v>127</v>
      </c>
      <c r="G3" s="189" t="s">
        <v>128</v>
      </c>
      <c r="H3" s="189" t="s">
        <v>129</v>
      </c>
      <c r="I3" s="185"/>
      <c r="J3" s="202"/>
      <c r="K3" s="182" t="s">
        <v>130</v>
      </c>
      <c r="L3" s="120"/>
      <c r="M3" s="120" t="s">
        <v>131</v>
      </c>
      <c r="N3" s="155" t="s">
        <v>132</v>
      </c>
      <c r="O3" s="156" t="s">
        <v>133</v>
      </c>
      <c r="P3" s="192"/>
      <c r="Q3" s="186"/>
      <c r="R3" s="186" t="s">
        <v>134</v>
      </c>
      <c r="S3" s="123"/>
      <c r="T3" s="122"/>
      <c r="U3" s="119"/>
      <c r="V3" s="184"/>
      <c r="W3" s="184"/>
      <c r="X3" s="184"/>
      <c r="Y3" s="184"/>
      <c r="Z3" s="184"/>
      <c r="AA3" s="187" t="e">
        <f>IF(OR(J3="Fail",ISBLANK(J3)),INDEX('Issue Code Table'!C:C,MATCH(N:N,'Issue Code Table'!A:A,0)),IF(M3="Critical",6,IF(M3="Significant",5,IF(M3="Moderate",3,2))))</f>
        <v>#N/A</v>
      </c>
    </row>
    <row r="4" spans="1:27" ht="50" x14ac:dyDescent="0.25">
      <c r="A4" s="171" t="s">
        <v>135</v>
      </c>
      <c r="B4" s="186" t="s">
        <v>136</v>
      </c>
      <c r="C4" s="186" t="s">
        <v>137</v>
      </c>
      <c r="D4" s="193" t="s">
        <v>138</v>
      </c>
      <c r="E4" s="189" t="s">
        <v>139</v>
      </c>
      <c r="F4" s="189" t="s">
        <v>140</v>
      </c>
      <c r="G4" s="189" t="s">
        <v>141</v>
      </c>
      <c r="H4" s="189" t="s">
        <v>142</v>
      </c>
      <c r="I4" s="185"/>
      <c r="J4" s="202"/>
      <c r="K4" s="182" t="s">
        <v>143</v>
      </c>
      <c r="L4" s="120"/>
      <c r="M4" s="120" t="s">
        <v>144</v>
      </c>
      <c r="N4" s="155" t="s">
        <v>145</v>
      </c>
      <c r="O4" s="156" t="s">
        <v>146</v>
      </c>
      <c r="P4" s="192"/>
      <c r="Q4" s="186" t="s">
        <v>147</v>
      </c>
      <c r="R4" s="186" t="s">
        <v>148</v>
      </c>
      <c r="S4" s="123"/>
      <c r="T4" s="122"/>
      <c r="U4" s="119"/>
      <c r="V4" s="184"/>
      <c r="W4" s="184"/>
      <c r="X4" s="184"/>
      <c r="Y4" s="184"/>
      <c r="Z4" s="184"/>
      <c r="AA4" s="187" t="e">
        <f>IF(OR(J4="Fail",ISBLANK(J4)),INDEX('Issue Code Table'!C:C,MATCH(N:N,'Issue Code Table'!A:A,0)),IF(M4="Critical",6,IF(M4="Significant",5,IF(M4="Moderate",3,2))))</f>
        <v>#N/A</v>
      </c>
    </row>
    <row r="5" spans="1:27" ht="112.5" x14ac:dyDescent="0.25">
      <c r="A5" s="171" t="s">
        <v>149</v>
      </c>
      <c r="B5" s="186" t="s">
        <v>150</v>
      </c>
      <c r="C5" s="186" t="s">
        <v>151</v>
      </c>
      <c r="D5" s="193" t="s">
        <v>138</v>
      </c>
      <c r="E5" s="189" t="s">
        <v>152</v>
      </c>
      <c r="F5" s="189" t="s">
        <v>153</v>
      </c>
      <c r="G5" s="189" t="s">
        <v>154</v>
      </c>
      <c r="H5" s="189" t="s">
        <v>155</v>
      </c>
      <c r="I5" s="185"/>
      <c r="J5" s="202"/>
      <c r="K5" s="182" t="s">
        <v>156</v>
      </c>
      <c r="L5" s="120"/>
      <c r="M5" s="120" t="s">
        <v>157</v>
      </c>
      <c r="N5" s="155" t="s">
        <v>158</v>
      </c>
      <c r="O5" s="156" t="s">
        <v>159</v>
      </c>
      <c r="P5" s="192"/>
      <c r="Q5" s="186" t="s">
        <v>160</v>
      </c>
      <c r="R5" s="186" t="s">
        <v>161</v>
      </c>
      <c r="S5" s="123"/>
      <c r="T5" s="122"/>
      <c r="U5" s="119"/>
      <c r="V5" s="184"/>
      <c r="W5" s="184"/>
      <c r="X5" s="184"/>
      <c r="Y5" s="184"/>
      <c r="Z5" s="184"/>
      <c r="AA5" s="187">
        <f>IF(OR(J5="Fail",ISBLANK(J5)),INDEX('Issue Code Table'!C:C,MATCH(N:N,'Issue Code Table'!A:A,0)),IF(M5="Critical",6,IF(M5="Significant",5,IF(M5="Moderate",3,2))))</f>
        <v>4</v>
      </c>
    </row>
    <row r="6" spans="1:27" s="153" customFormat="1" ht="87.5" x14ac:dyDescent="0.25">
      <c r="A6" s="171" t="s">
        <v>162</v>
      </c>
      <c r="B6" s="186" t="s">
        <v>163</v>
      </c>
      <c r="C6" s="186" t="s">
        <v>164</v>
      </c>
      <c r="D6" s="193" t="s">
        <v>138</v>
      </c>
      <c r="E6" s="189" t="s">
        <v>165</v>
      </c>
      <c r="F6" s="189" t="s">
        <v>166</v>
      </c>
      <c r="G6" s="189" t="s">
        <v>167</v>
      </c>
      <c r="H6" s="189" t="s">
        <v>168</v>
      </c>
      <c r="I6" s="185"/>
      <c r="J6" s="202"/>
      <c r="K6" s="182" t="s">
        <v>169</v>
      </c>
      <c r="L6" s="120"/>
      <c r="M6" s="120" t="s">
        <v>144</v>
      </c>
      <c r="N6" s="155" t="s">
        <v>170</v>
      </c>
      <c r="O6" s="156" t="s">
        <v>171</v>
      </c>
      <c r="P6" s="192"/>
      <c r="Q6" s="186" t="s">
        <v>172</v>
      </c>
      <c r="R6" s="186" t="s">
        <v>173</v>
      </c>
      <c r="V6" s="157"/>
      <c r="AA6" s="187">
        <f>IF(OR(J6="Fail",ISBLANK(J6)),INDEX('Issue Code Table'!C:C,MATCH(N:N,'Issue Code Table'!A:A,0)),IF(M6="Critical",6,IF(M6="Significant",5,IF(M6="Moderate",3,2))))</f>
        <v>5</v>
      </c>
    </row>
    <row r="7" spans="1:27" s="153" customFormat="1" ht="62.5" x14ac:dyDescent="0.25">
      <c r="A7" s="171" t="s">
        <v>174</v>
      </c>
      <c r="B7" s="186" t="s">
        <v>175</v>
      </c>
      <c r="C7" s="186" t="s">
        <v>176</v>
      </c>
      <c r="D7" s="193" t="s">
        <v>138</v>
      </c>
      <c r="E7" s="189" t="s">
        <v>177</v>
      </c>
      <c r="F7" s="189" t="s">
        <v>178</v>
      </c>
      <c r="G7" s="189" t="s">
        <v>179</v>
      </c>
      <c r="H7" s="189" t="s">
        <v>180</v>
      </c>
      <c r="I7" s="185"/>
      <c r="J7" s="202"/>
      <c r="K7" s="182" t="s">
        <v>181</v>
      </c>
      <c r="L7" s="120"/>
      <c r="M7" s="120" t="s">
        <v>144</v>
      </c>
      <c r="N7" s="155" t="s">
        <v>182</v>
      </c>
      <c r="O7" s="156" t="s">
        <v>183</v>
      </c>
      <c r="P7" s="192"/>
      <c r="Q7" s="186" t="s">
        <v>184</v>
      </c>
      <c r="R7" s="186" t="s">
        <v>185</v>
      </c>
      <c r="V7" s="157"/>
      <c r="AA7" s="187">
        <f>IF(OR(J7="Fail",ISBLANK(J7)),INDEX('Issue Code Table'!C:C,MATCH(N:N,'Issue Code Table'!A:A,0)),IF(M7="Critical",6,IF(M7="Significant",5,IF(M7="Moderate",3,2))))</f>
        <v>6</v>
      </c>
    </row>
    <row r="8" spans="1:27" ht="111" customHeight="1" x14ac:dyDescent="0.25">
      <c r="A8" s="171" t="s">
        <v>186</v>
      </c>
      <c r="B8" s="186" t="s">
        <v>187</v>
      </c>
      <c r="C8" s="186" t="s">
        <v>188</v>
      </c>
      <c r="D8" s="193" t="s">
        <v>189</v>
      </c>
      <c r="E8" s="189" t="s">
        <v>190</v>
      </c>
      <c r="F8" s="189" t="s">
        <v>191</v>
      </c>
      <c r="G8" s="189" t="s">
        <v>192</v>
      </c>
      <c r="H8" s="189" t="s">
        <v>193</v>
      </c>
      <c r="I8" s="185"/>
      <c r="J8" s="202"/>
      <c r="K8" s="182" t="s">
        <v>194</v>
      </c>
      <c r="L8" s="120"/>
      <c r="M8" s="120" t="s">
        <v>144</v>
      </c>
      <c r="N8" s="155" t="s">
        <v>195</v>
      </c>
      <c r="O8" s="156" t="s">
        <v>196</v>
      </c>
      <c r="P8" s="192"/>
      <c r="Q8" s="186" t="s">
        <v>197</v>
      </c>
      <c r="R8" s="186" t="s">
        <v>198</v>
      </c>
      <c r="S8" s="184"/>
      <c r="T8" s="184"/>
      <c r="U8" s="184"/>
      <c r="V8" s="157"/>
      <c r="W8" s="184"/>
      <c r="X8" s="184"/>
      <c r="Y8" s="184"/>
      <c r="Z8" s="184"/>
      <c r="AA8" s="187">
        <f>IF(OR(J8="Fail",ISBLANK(J8)),INDEX('Issue Code Table'!C:C,MATCH(N:N,'Issue Code Table'!A:A,0)),IF(M8="Critical",6,IF(M8="Significant",5,IF(M8="Moderate",3,2))))</f>
        <v>4</v>
      </c>
    </row>
    <row r="9" spans="1:27" ht="75" x14ac:dyDescent="0.25">
      <c r="A9" s="171" t="s">
        <v>199</v>
      </c>
      <c r="B9" s="186" t="s">
        <v>200</v>
      </c>
      <c r="C9" s="186" t="s">
        <v>201</v>
      </c>
      <c r="D9" s="193" t="s">
        <v>138</v>
      </c>
      <c r="E9" s="189" t="s">
        <v>202</v>
      </c>
      <c r="F9" s="189" t="s">
        <v>203</v>
      </c>
      <c r="G9" s="189" t="s">
        <v>204</v>
      </c>
      <c r="H9" s="189" t="s">
        <v>205</v>
      </c>
      <c r="I9" s="185"/>
      <c r="J9" s="202"/>
      <c r="K9" s="182" t="s">
        <v>206</v>
      </c>
      <c r="L9" s="120"/>
      <c r="M9" s="120" t="s">
        <v>207</v>
      </c>
      <c r="N9" s="155" t="s">
        <v>208</v>
      </c>
      <c r="O9" s="156" t="s">
        <v>209</v>
      </c>
      <c r="P9" s="192"/>
      <c r="Q9" s="186" t="s">
        <v>210</v>
      </c>
      <c r="R9" s="186" t="s">
        <v>211</v>
      </c>
      <c r="S9" s="123"/>
      <c r="T9" s="122"/>
      <c r="U9" s="119"/>
      <c r="V9" s="184"/>
      <c r="W9" s="184"/>
      <c r="X9" s="184"/>
      <c r="Y9" s="184"/>
      <c r="Z9" s="184"/>
      <c r="AA9" s="187">
        <f>IF(OR(J9="Fail",ISBLANK(J9)),INDEX('Issue Code Table'!C:C,MATCH(N:N,'Issue Code Table'!A:A,0)),IF(M9="Critical",6,IF(M9="Significant",5,IF(M9="Moderate",3,2))))</f>
        <v>2</v>
      </c>
    </row>
    <row r="10" spans="1:27" ht="62.5" x14ac:dyDescent="0.25">
      <c r="A10" s="171" t="s">
        <v>212</v>
      </c>
      <c r="B10" s="186" t="s">
        <v>213</v>
      </c>
      <c r="C10" s="186" t="s">
        <v>214</v>
      </c>
      <c r="D10" s="193" t="s">
        <v>138</v>
      </c>
      <c r="E10" s="189" t="s">
        <v>215</v>
      </c>
      <c r="F10" s="189" t="s">
        <v>216</v>
      </c>
      <c r="G10" s="189" t="s">
        <v>217</v>
      </c>
      <c r="H10" s="189" t="s">
        <v>218</v>
      </c>
      <c r="I10" s="185"/>
      <c r="J10" s="202"/>
      <c r="K10" s="182" t="s">
        <v>219</v>
      </c>
      <c r="L10" s="120"/>
      <c r="M10" s="120" t="s">
        <v>144</v>
      </c>
      <c r="N10" s="155" t="s">
        <v>220</v>
      </c>
      <c r="O10" s="156" t="s">
        <v>221</v>
      </c>
      <c r="P10" s="192"/>
      <c r="Q10" s="186" t="s">
        <v>222</v>
      </c>
      <c r="R10" s="186" t="s">
        <v>223</v>
      </c>
      <c r="S10" s="123"/>
      <c r="T10" s="122"/>
      <c r="U10" s="119"/>
      <c r="V10" s="184"/>
      <c r="W10" s="184"/>
      <c r="X10" s="184"/>
      <c r="Y10" s="184"/>
      <c r="Z10" s="184"/>
      <c r="AA10" s="187">
        <f>IF(OR(J10="Fail",ISBLANK(J10)),INDEX('Issue Code Table'!C:C,MATCH(N:N,'Issue Code Table'!A:A,0)),IF(M10="Critical",6,IF(M10="Significant",5,IF(M10="Moderate",3,2))))</f>
        <v>5</v>
      </c>
    </row>
    <row r="11" spans="1:27" ht="62.5" x14ac:dyDescent="0.25">
      <c r="A11" s="171" t="s">
        <v>224</v>
      </c>
      <c r="B11" s="186" t="s">
        <v>225</v>
      </c>
      <c r="C11" s="186" t="s">
        <v>226</v>
      </c>
      <c r="D11" s="193" t="s">
        <v>227</v>
      </c>
      <c r="E11" s="189" t="s">
        <v>228</v>
      </c>
      <c r="F11" s="189" t="s">
        <v>229</v>
      </c>
      <c r="G11" s="189" t="s">
        <v>230</v>
      </c>
      <c r="H11" s="189" t="s">
        <v>231</v>
      </c>
      <c r="I11" s="185"/>
      <c r="J11" s="202"/>
      <c r="K11" s="182" t="s">
        <v>232</v>
      </c>
      <c r="L11" s="120"/>
      <c r="M11" s="120" t="s">
        <v>144</v>
      </c>
      <c r="N11" s="155" t="s">
        <v>220</v>
      </c>
      <c r="O11" s="156" t="s">
        <v>221</v>
      </c>
      <c r="P11" s="192"/>
      <c r="Q11" s="186" t="s">
        <v>233</v>
      </c>
      <c r="R11" s="186" t="s">
        <v>234</v>
      </c>
      <c r="S11" s="123"/>
      <c r="T11" s="122"/>
      <c r="U11" s="119"/>
      <c r="V11" s="184"/>
      <c r="W11" s="184"/>
      <c r="X11" s="184"/>
      <c r="Y11" s="184"/>
      <c r="Z11" s="184"/>
      <c r="AA11" s="187">
        <f>IF(OR(J11="Fail",ISBLANK(J11)),INDEX('Issue Code Table'!C:C,MATCH(N:N,'Issue Code Table'!A:A,0)),IF(M11="Critical",6,IF(M11="Significant",5,IF(M11="Moderate",3,2))))</f>
        <v>5</v>
      </c>
    </row>
    <row r="12" spans="1:27" s="153" customFormat="1" ht="62.5" x14ac:dyDescent="0.25">
      <c r="A12" s="171" t="s">
        <v>235</v>
      </c>
      <c r="B12" s="186" t="s">
        <v>150</v>
      </c>
      <c r="C12" s="186" t="s">
        <v>151</v>
      </c>
      <c r="D12" s="193" t="s">
        <v>138</v>
      </c>
      <c r="E12" s="189" t="s">
        <v>236</v>
      </c>
      <c r="F12" s="189" t="s">
        <v>237</v>
      </c>
      <c r="G12" s="189" t="s">
        <v>238</v>
      </c>
      <c r="H12" s="189" t="s">
        <v>239</v>
      </c>
      <c r="I12" s="185"/>
      <c r="J12" s="202"/>
      <c r="K12" s="182" t="s">
        <v>240</v>
      </c>
      <c r="L12" s="120"/>
      <c r="M12" s="120" t="s">
        <v>157</v>
      </c>
      <c r="N12" s="155" t="s">
        <v>158</v>
      </c>
      <c r="O12" s="156" t="s">
        <v>159</v>
      </c>
      <c r="P12" s="192"/>
      <c r="Q12" s="186" t="s">
        <v>241</v>
      </c>
      <c r="R12" s="186" t="s">
        <v>242</v>
      </c>
      <c r="V12" s="157"/>
      <c r="AA12" s="187">
        <f>IF(OR(J12="Fail",ISBLANK(J12)),INDEX('Issue Code Table'!C:C,MATCH(N:N,'Issue Code Table'!A:A,0)),IF(M12="Critical",6,IF(M12="Significant",5,IF(M12="Moderate",3,2))))</f>
        <v>4</v>
      </c>
    </row>
    <row r="13" spans="1:27" s="154" customFormat="1" ht="150" x14ac:dyDescent="0.25">
      <c r="A13" s="171" t="s">
        <v>243</v>
      </c>
      <c r="B13" s="186" t="s">
        <v>244</v>
      </c>
      <c r="C13" s="186" t="s">
        <v>245</v>
      </c>
      <c r="D13" s="193" t="s">
        <v>125</v>
      </c>
      <c r="E13" s="189" t="s">
        <v>246</v>
      </c>
      <c r="F13" s="189" t="s">
        <v>247</v>
      </c>
      <c r="G13" s="189" t="s">
        <v>248</v>
      </c>
      <c r="H13" s="189" t="s">
        <v>249</v>
      </c>
      <c r="I13" s="185"/>
      <c r="J13" s="202"/>
      <c r="K13" s="182" t="s">
        <v>250</v>
      </c>
      <c r="L13" s="120"/>
      <c r="M13" s="120" t="s">
        <v>144</v>
      </c>
      <c r="N13" s="155" t="s">
        <v>251</v>
      </c>
      <c r="O13" s="156" t="s">
        <v>252</v>
      </c>
      <c r="P13" s="192"/>
      <c r="Q13" s="186" t="s">
        <v>253</v>
      </c>
      <c r="R13" s="186" t="s">
        <v>254</v>
      </c>
      <c r="V13" s="157"/>
      <c r="AA13" s="187">
        <f>IF(OR(J13="Fail",ISBLANK(J13)),INDEX('Issue Code Table'!C:C,MATCH(N:N,'Issue Code Table'!A:A,0)),IF(M13="Critical",6,IF(M13="Significant",5,IF(M13="Moderate",3,2))))</f>
        <v>6</v>
      </c>
    </row>
    <row r="14" spans="1:27" s="125" customFormat="1" ht="112.5" x14ac:dyDescent="0.25">
      <c r="A14" s="171" t="s">
        <v>255</v>
      </c>
      <c r="B14" s="186" t="s">
        <v>163</v>
      </c>
      <c r="C14" s="186" t="s">
        <v>164</v>
      </c>
      <c r="D14" s="193" t="s">
        <v>125</v>
      </c>
      <c r="E14" s="189" t="s">
        <v>256</v>
      </c>
      <c r="F14" s="189" t="s">
        <v>257</v>
      </c>
      <c r="G14" s="189" t="s">
        <v>258</v>
      </c>
      <c r="H14" s="189" t="s">
        <v>259</v>
      </c>
      <c r="I14" s="185"/>
      <c r="J14" s="202"/>
      <c r="K14" s="182" t="s">
        <v>260</v>
      </c>
      <c r="L14" s="120"/>
      <c r="M14" s="120" t="s">
        <v>144</v>
      </c>
      <c r="N14" s="155" t="s">
        <v>261</v>
      </c>
      <c r="O14" s="156" t="s">
        <v>262</v>
      </c>
      <c r="P14" s="192"/>
      <c r="Q14" s="186" t="s">
        <v>263</v>
      </c>
      <c r="R14" s="186" t="s">
        <v>264</v>
      </c>
      <c r="V14" s="157"/>
      <c r="AA14" s="187">
        <f>IF(OR(J14="Fail",ISBLANK(J14)),INDEX('Issue Code Table'!C:C,MATCH(N:N,'Issue Code Table'!A:A,0)),IF(M14="Critical",6,IF(M14="Significant",5,IF(M14="Moderate",3,2))))</f>
        <v>5</v>
      </c>
    </row>
    <row r="15" spans="1:27" s="125" customFormat="1" ht="86.15" customHeight="1" x14ac:dyDescent="0.25">
      <c r="A15" s="171" t="s">
        <v>265</v>
      </c>
      <c r="B15" s="186" t="s">
        <v>175</v>
      </c>
      <c r="C15" s="186" t="s">
        <v>176</v>
      </c>
      <c r="D15" s="186" t="s">
        <v>125</v>
      </c>
      <c r="E15" s="186" t="s">
        <v>266</v>
      </c>
      <c r="F15" s="186" t="s">
        <v>267</v>
      </c>
      <c r="G15" s="186" t="s">
        <v>268</v>
      </c>
      <c r="H15" s="186" t="s">
        <v>269</v>
      </c>
      <c r="I15" s="186"/>
      <c r="J15" s="202"/>
      <c r="K15" s="186" t="s">
        <v>270</v>
      </c>
      <c r="L15" s="186"/>
      <c r="M15" s="120" t="s">
        <v>207</v>
      </c>
      <c r="N15" s="155" t="s">
        <v>208</v>
      </c>
      <c r="O15" s="156" t="s">
        <v>209</v>
      </c>
      <c r="P15" s="192"/>
      <c r="Q15" s="186" t="s">
        <v>271</v>
      </c>
      <c r="R15" s="186" t="s">
        <v>272</v>
      </c>
      <c r="V15" s="157"/>
      <c r="AA15" s="187">
        <f>IF(OR(J15="Fail",ISBLANK(J15)),INDEX('Issue Code Table'!C:C,MATCH(N:N,'Issue Code Table'!A:A,0)),IF(M15="Critical",6,IF(M15="Significant",5,IF(M15="Moderate",3,2))))</f>
        <v>2</v>
      </c>
    </row>
    <row r="16" spans="1:27" ht="125" x14ac:dyDescent="0.25">
      <c r="A16" s="171" t="s">
        <v>273</v>
      </c>
      <c r="B16" s="186" t="s">
        <v>175</v>
      </c>
      <c r="C16" s="186" t="s">
        <v>176</v>
      </c>
      <c r="D16" s="186" t="s">
        <v>125</v>
      </c>
      <c r="E16" s="186" t="s">
        <v>274</v>
      </c>
      <c r="F16" s="186" t="s">
        <v>275</v>
      </c>
      <c r="G16" s="186" t="s">
        <v>276</v>
      </c>
      <c r="H16" s="186" t="s">
        <v>277</v>
      </c>
      <c r="I16" s="186"/>
      <c r="J16" s="202"/>
      <c r="K16" s="186" t="s">
        <v>278</v>
      </c>
      <c r="L16" s="186"/>
      <c r="M16" s="120" t="s">
        <v>157</v>
      </c>
      <c r="N16" s="155" t="s">
        <v>279</v>
      </c>
      <c r="O16" s="156" t="s">
        <v>280</v>
      </c>
      <c r="P16" s="192"/>
      <c r="Q16" s="186" t="s">
        <v>281</v>
      </c>
      <c r="R16" s="186" t="s">
        <v>282</v>
      </c>
      <c r="S16" s="184"/>
      <c r="T16" s="184"/>
      <c r="U16" s="184"/>
      <c r="V16" s="158"/>
      <c r="W16" s="184"/>
      <c r="X16" s="184"/>
      <c r="Y16" s="184"/>
      <c r="Z16" s="184"/>
      <c r="AA16" s="187">
        <f>IF(OR(J16="Fail",ISBLANK(J16)),INDEX('Issue Code Table'!C:C,MATCH(N:N,'Issue Code Table'!A:A,0)),IF(M16="Critical",6,IF(M16="Significant",5,IF(M16="Moderate",3,2))))</f>
        <v>4</v>
      </c>
    </row>
    <row r="17" spans="1:27" ht="79.5" customHeight="1" x14ac:dyDescent="0.25">
      <c r="A17" s="171" t="s">
        <v>283</v>
      </c>
      <c r="B17" s="186" t="s">
        <v>163</v>
      </c>
      <c r="C17" s="186" t="s">
        <v>164</v>
      </c>
      <c r="D17" s="186" t="s">
        <v>125</v>
      </c>
      <c r="E17" s="186" t="s">
        <v>284</v>
      </c>
      <c r="F17" s="186" t="s">
        <v>285</v>
      </c>
      <c r="G17" s="186" t="s">
        <v>286</v>
      </c>
      <c r="H17" s="186" t="s">
        <v>287</v>
      </c>
      <c r="I17" s="186"/>
      <c r="J17" s="202"/>
      <c r="K17" s="186" t="s">
        <v>288</v>
      </c>
      <c r="L17" s="186"/>
      <c r="M17" s="120" t="s">
        <v>144</v>
      </c>
      <c r="N17" s="155" t="s">
        <v>261</v>
      </c>
      <c r="O17" s="156" t="s">
        <v>262</v>
      </c>
      <c r="P17" s="192"/>
      <c r="Q17" s="186" t="s">
        <v>289</v>
      </c>
      <c r="R17" s="186" t="s">
        <v>290</v>
      </c>
      <c r="S17" s="184"/>
      <c r="T17" s="184"/>
      <c r="U17" s="184"/>
      <c r="V17" s="158"/>
      <c r="W17" s="184"/>
      <c r="X17" s="184"/>
      <c r="Y17" s="184"/>
      <c r="Z17" s="184"/>
      <c r="AA17" s="187">
        <f>IF(OR(J17="Fail",ISBLANK(J17)),INDEX('Issue Code Table'!C:C,MATCH(N:N,'Issue Code Table'!A:A,0)),IF(M17="Critical",6,IF(M17="Significant",5,IF(M17="Moderate",3,2))))</f>
        <v>5</v>
      </c>
    </row>
    <row r="18" spans="1:27" s="184" customFormat="1" ht="79.5" customHeight="1" x14ac:dyDescent="0.25">
      <c r="A18" s="171" t="s">
        <v>291</v>
      </c>
      <c r="B18" s="186" t="s">
        <v>175</v>
      </c>
      <c r="C18" s="186" t="s">
        <v>176</v>
      </c>
      <c r="D18" s="186" t="s">
        <v>125</v>
      </c>
      <c r="E18" s="186" t="s">
        <v>292</v>
      </c>
      <c r="F18" s="186" t="s">
        <v>293</v>
      </c>
      <c r="G18" s="186" t="s">
        <v>294</v>
      </c>
      <c r="H18" s="201" t="s">
        <v>295</v>
      </c>
      <c r="I18" s="186"/>
      <c r="J18" s="202"/>
      <c r="K18" s="186" t="s">
        <v>296</v>
      </c>
      <c r="L18" s="186"/>
      <c r="M18" s="120" t="s">
        <v>207</v>
      </c>
      <c r="N18" s="155" t="s">
        <v>208</v>
      </c>
      <c r="O18" s="156" t="s">
        <v>209</v>
      </c>
      <c r="P18" s="192"/>
      <c r="Q18" s="186" t="s">
        <v>297</v>
      </c>
      <c r="R18" s="186" t="s">
        <v>298</v>
      </c>
      <c r="V18" s="158"/>
      <c r="AA18" s="187">
        <f>IF(OR(J18="Fail",ISBLANK(J18)),INDEX('Issue Code Table'!C:C,MATCH(N:N,'Issue Code Table'!A:A,0)),IF(M18="Critical",6,IF(M18="Significant",5,IF(M18="Moderate",3,2))))</f>
        <v>2</v>
      </c>
    </row>
    <row r="19" spans="1:27" s="184" customFormat="1" ht="79.5" customHeight="1" x14ac:dyDescent="0.25">
      <c r="A19" s="171" t="s">
        <v>299</v>
      </c>
      <c r="B19" s="186" t="s">
        <v>300</v>
      </c>
      <c r="C19" s="186" t="s">
        <v>301</v>
      </c>
      <c r="D19" s="186" t="s">
        <v>125</v>
      </c>
      <c r="E19" s="186" t="s">
        <v>302</v>
      </c>
      <c r="F19" s="186" t="s">
        <v>303</v>
      </c>
      <c r="G19" s="186" t="s">
        <v>304</v>
      </c>
      <c r="H19" s="186" t="s">
        <v>305</v>
      </c>
      <c r="I19" s="186"/>
      <c r="J19" s="202"/>
      <c r="K19" s="186" t="s">
        <v>306</v>
      </c>
      <c r="L19" s="186"/>
      <c r="M19" s="120" t="s">
        <v>144</v>
      </c>
      <c r="N19" s="155" t="s">
        <v>307</v>
      </c>
      <c r="O19" s="156" t="s">
        <v>308</v>
      </c>
      <c r="P19" s="192"/>
      <c r="Q19" s="186" t="s">
        <v>309</v>
      </c>
      <c r="R19" s="186" t="s">
        <v>310</v>
      </c>
      <c r="V19" s="158"/>
      <c r="AA19" s="187" t="e">
        <f>IF(OR(J19="Fail",ISBLANK(J19)),INDEX('Issue Code Table'!C:C,MATCH(N:N,'Issue Code Table'!A:A,0)),IF(M19="Critical",6,IF(M19="Significant",5,IF(M19="Moderate",3,2))))</f>
        <v>#N/A</v>
      </c>
    </row>
    <row r="20" spans="1:27" s="153" customFormat="1" ht="100" x14ac:dyDescent="0.25">
      <c r="A20" s="171" t="s">
        <v>311</v>
      </c>
      <c r="B20" s="186" t="s">
        <v>175</v>
      </c>
      <c r="C20" s="186" t="s">
        <v>176</v>
      </c>
      <c r="D20" s="186" t="s">
        <v>125</v>
      </c>
      <c r="E20" s="186" t="s">
        <v>312</v>
      </c>
      <c r="F20" s="186" t="s">
        <v>313</v>
      </c>
      <c r="G20" s="186" t="s">
        <v>314</v>
      </c>
      <c r="H20" s="186" t="s">
        <v>315</v>
      </c>
      <c r="I20" s="186"/>
      <c r="J20" s="202"/>
      <c r="K20" s="186" t="s">
        <v>316</v>
      </c>
      <c r="L20" s="186"/>
      <c r="M20" s="120" t="s">
        <v>157</v>
      </c>
      <c r="N20" s="155" t="s">
        <v>317</v>
      </c>
      <c r="O20" s="156" t="s">
        <v>318</v>
      </c>
      <c r="P20" s="192"/>
      <c r="Q20" s="186" t="s">
        <v>319</v>
      </c>
      <c r="R20" s="186" t="s">
        <v>320</v>
      </c>
      <c r="V20" s="157"/>
      <c r="AA20" s="187">
        <f>IF(OR(J20="Fail",ISBLANK(J20)),INDEX('Issue Code Table'!C:C,MATCH(N:N,'Issue Code Table'!A:A,0)),IF(M20="Critical",6,IF(M20="Significant",5,IF(M20="Moderate",3,2))))</f>
        <v>4</v>
      </c>
    </row>
    <row r="21" spans="1:27" s="153" customFormat="1" ht="87.5" x14ac:dyDescent="0.25">
      <c r="A21" s="171" t="s">
        <v>321</v>
      </c>
      <c r="B21" s="186" t="s">
        <v>322</v>
      </c>
      <c r="C21" s="186" t="s">
        <v>323</v>
      </c>
      <c r="D21" s="186" t="s">
        <v>125</v>
      </c>
      <c r="E21" s="186" t="s">
        <v>324</v>
      </c>
      <c r="F21" s="186" t="s">
        <v>325</v>
      </c>
      <c r="G21" s="186" t="s">
        <v>326</v>
      </c>
      <c r="H21" s="186" t="s">
        <v>327</v>
      </c>
      <c r="I21" s="186"/>
      <c r="J21" s="202"/>
      <c r="K21" s="186" t="s">
        <v>328</v>
      </c>
      <c r="L21" s="186"/>
      <c r="M21" s="120" t="s">
        <v>157</v>
      </c>
      <c r="N21" s="155" t="s">
        <v>329</v>
      </c>
      <c r="O21" s="156" t="s">
        <v>330</v>
      </c>
      <c r="P21" s="192"/>
      <c r="Q21" s="186" t="s">
        <v>331</v>
      </c>
      <c r="R21" s="186" t="s">
        <v>332</v>
      </c>
      <c r="V21" s="157"/>
      <c r="AA21" s="187">
        <f>IF(OR(J21="Fail",ISBLANK(J21)),INDEX('Issue Code Table'!C:C,MATCH(N:N,'Issue Code Table'!A:A,0)),IF(M21="Critical",6,IF(M21="Significant",5,IF(M21="Moderate",3,2))))</f>
        <v>4</v>
      </c>
    </row>
    <row r="22" spans="1:27" s="153" customFormat="1" ht="62.5" x14ac:dyDescent="0.25">
      <c r="A22" s="171" t="s">
        <v>333</v>
      </c>
      <c r="B22" s="186" t="s">
        <v>334</v>
      </c>
      <c r="C22" s="186" t="s">
        <v>335</v>
      </c>
      <c r="D22" s="193" t="s">
        <v>125</v>
      </c>
      <c r="E22" s="189" t="s">
        <v>336</v>
      </c>
      <c r="F22" s="189" t="s">
        <v>337</v>
      </c>
      <c r="G22" s="189" t="s">
        <v>338</v>
      </c>
      <c r="H22" s="189" t="s">
        <v>339</v>
      </c>
      <c r="I22" s="185"/>
      <c r="J22" s="202"/>
      <c r="K22" s="182" t="s">
        <v>340</v>
      </c>
      <c r="L22" s="120"/>
      <c r="M22" s="120" t="s">
        <v>131</v>
      </c>
      <c r="N22" s="155" t="s">
        <v>341</v>
      </c>
      <c r="O22" s="156" t="s">
        <v>342</v>
      </c>
      <c r="P22" s="192"/>
      <c r="Q22" s="186" t="s">
        <v>343</v>
      </c>
      <c r="R22" s="186" t="s">
        <v>344</v>
      </c>
      <c r="V22" s="157"/>
      <c r="AA22" s="187">
        <f>IF(OR(J22="Fail",ISBLANK(J22)),INDEX('Issue Code Table'!C:C,MATCH(N:N,'Issue Code Table'!A:A,0)),IF(M22="Critical",6,IF(M22="Significant",5,IF(M22="Moderate",3,2))))</f>
        <v>7</v>
      </c>
    </row>
    <row r="23" spans="1:27" s="153" customFormat="1" ht="50" x14ac:dyDescent="0.25">
      <c r="A23" s="171" t="s">
        <v>345</v>
      </c>
      <c r="B23" s="186" t="s">
        <v>346</v>
      </c>
      <c r="C23" s="186" t="s">
        <v>347</v>
      </c>
      <c r="D23" s="193" t="s">
        <v>138</v>
      </c>
      <c r="E23" s="189" t="s">
        <v>348</v>
      </c>
      <c r="F23" s="189" t="s">
        <v>349</v>
      </c>
      <c r="G23" s="189" t="s">
        <v>350</v>
      </c>
      <c r="H23" s="189" t="s">
        <v>351</v>
      </c>
      <c r="I23" s="185"/>
      <c r="J23" s="202"/>
      <c r="K23" s="182" t="s">
        <v>352</v>
      </c>
      <c r="L23" s="120"/>
      <c r="M23" s="120" t="s">
        <v>144</v>
      </c>
      <c r="N23" s="155" t="s">
        <v>353</v>
      </c>
      <c r="O23" s="156" t="s">
        <v>354</v>
      </c>
      <c r="P23" s="192"/>
      <c r="Q23" s="186"/>
      <c r="R23" s="186" t="s">
        <v>355</v>
      </c>
      <c r="V23" s="157"/>
      <c r="AA23" s="187">
        <f>IF(OR(J23="Fail",ISBLANK(J23)),INDEX('Issue Code Table'!C:C,MATCH(N:N,'Issue Code Table'!A:A,0)),IF(M23="Critical",6,IF(M23="Significant",5,IF(M23="Moderate",3,2))))</f>
        <v>5</v>
      </c>
    </row>
    <row r="24" spans="1:27" s="153" customFormat="1" ht="79.5" customHeight="1" x14ac:dyDescent="0.25">
      <c r="A24" s="171" t="s">
        <v>356</v>
      </c>
      <c r="B24" s="186" t="s">
        <v>357</v>
      </c>
      <c r="C24" s="186" t="s">
        <v>358</v>
      </c>
      <c r="D24" s="193" t="s">
        <v>138</v>
      </c>
      <c r="E24" s="189" t="s">
        <v>359</v>
      </c>
      <c r="F24" s="189" t="s">
        <v>360</v>
      </c>
      <c r="G24" s="189" t="s">
        <v>361</v>
      </c>
      <c r="H24" s="189" t="s">
        <v>362</v>
      </c>
      <c r="I24" s="185"/>
      <c r="J24" s="202"/>
      <c r="K24" s="182" t="s">
        <v>363</v>
      </c>
      <c r="L24" s="120"/>
      <c r="M24" s="120" t="s">
        <v>207</v>
      </c>
      <c r="N24" s="155" t="s">
        <v>364</v>
      </c>
      <c r="O24" s="156" t="s">
        <v>365</v>
      </c>
      <c r="P24" s="192"/>
      <c r="Q24" s="186"/>
      <c r="R24" s="186" t="s">
        <v>366</v>
      </c>
      <c r="V24" s="157"/>
      <c r="AA24" s="187" t="e">
        <f>IF(OR(J24="Fail",ISBLANK(J24)),INDEX('Issue Code Table'!C:C,MATCH(N:N,'Issue Code Table'!A:A,0)),IF(M24="Critical",6,IF(M24="Significant",5,IF(M24="Moderate",3,2))))</f>
        <v>#N/A</v>
      </c>
    </row>
    <row r="25" spans="1:27" s="153" customFormat="1" ht="73.5" customHeight="1" x14ac:dyDescent="0.25">
      <c r="A25" s="171" t="s">
        <v>367</v>
      </c>
      <c r="B25" s="186" t="s">
        <v>368</v>
      </c>
      <c r="C25" s="186" t="s">
        <v>369</v>
      </c>
      <c r="D25" s="193" t="s">
        <v>138</v>
      </c>
      <c r="E25" s="189" t="s">
        <v>370</v>
      </c>
      <c r="F25" s="189" t="s">
        <v>371</v>
      </c>
      <c r="G25" s="189" t="s">
        <v>372</v>
      </c>
      <c r="H25" s="189" t="s">
        <v>373</v>
      </c>
      <c r="I25" s="185"/>
      <c r="J25" s="202"/>
      <c r="K25" s="182" t="s">
        <v>374</v>
      </c>
      <c r="L25" s="120"/>
      <c r="M25" s="120" t="s">
        <v>157</v>
      </c>
      <c r="N25" s="155" t="s">
        <v>375</v>
      </c>
      <c r="O25" s="156" t="s">
        <v>376</v>
      </c>
      <c r="P25" s="192"/>
      <c r="Q25" s="186"/>
      <c r="R25" s="186" t="s">
        <v>377</v>
      </c>
      <c r="V25" s="157"/>
      <c r="AA25" s="187">
        <f>IF(OR(J25="Fail",ISBLANK(J25)),INDEX('Issue Code Table'!C:C,MATCH(N:N,'Issue Code Table'!A:A,0)),IF(M25="Critical",6,IF(M25="Significant",5,IF(M25="Moderate",3,2))))</f>
        <v>4</v>
      </c>
    </row>
    <row r="26" spans="1:27" s="153" customFormat="1" ht="175" x14ac:dyDescent="0.25">
      <c r="A26" s="171" t="s">
        <v>378</v>
      </c>
      <c r="B26" s="186" t="s">
        <v>334</v>
      </c>
      <c r="C26" s="186" t="s">
        <v>335</v>
      </c>
      <c r="D26" s="193" t="s">
        <v>138</v>
      </c>
      <c r="E26" s="189" t="s">
        <v>379</v>
      </c>
      <c r="F26" s="189" t="s">
        <v>380</v>
      </c>
      <c r="G26" s="189" t="s">
        <v>381</v>
      </c>
      <c r="H26" s="189" t="s">
        <v>382</v>
      </c>
      <c r="I26" s="185"/>
      <c r="J26" s="202"/>
      <c r="K26" s="182" t="s">
        <v>383</v>
      </c>
      <c r="L26" s="120"/>
      <c r="M26" s="120" t="s">
        <v>144</v>
      </c>
      <c r="N26" s="155" t="s">
        <v>384</v>
      </c>
      <c r="O26" s="156" t="s">
        <v>385</v>
      </c>
      <c r="P26" s="192"/>
      <c r="Q26" s="186"/>
      <c r="R26" s="186" t="s">
        <v>386</v>
      </c>
      <c r="V26" s="157"/>
      <c r="AA26" s="187" t="e">
        <f>IF(OR(J26="Fail",ISBLANK(J26)),INDEX('Issue Code Table'!C:C,MATCH(N:N,'Issue Code Table'!A:A,0)),IF(M26="Critical",6,IF(M26="Significant",5,IF(M26="Moderate",3,2))))</f>
        <v>#N/A</v>
      </c>
    </row>
    <row r="27" spans="1:27" s="153" customFormat="1" ht="237.5" x14ac:dyDescent="0.25">
      <c r="A27" s="171" t="s">
        <v>387</v>
      </c>
      <c r="B27" s="186" t="s">
        <v>388</v>
      </c>
      <c r="C27" s="186" t="s">
        <v>389</v>
      </c>
      <c r="D27" s="193" t="s">
        <v>138</v>
      </c>
      <c r="E27" s="189" t="s">
        <v>390</v>
      </c>
      <c r="F27" s="189" t="s">
        <v>391</v>
      </c>
      <c r="G27" s="189" t="s">
        <v>392</v>
      </c>
      <c r="H27" s="189" t="s">
        <v>393</v>
      </c>
      <c r="I27" s="185"/>
      <c r="J27" s="202"/>
      <c r="K27" s="182" t="s">
        <v>394</v>
      </c>
      <c r="L27" s="120"/>
      <c r="M27" s="120" t="s">
        <v>157</v>
      </c>
      <c r="N27" s="155" t="s">
        <v>395</v>
      </c>
      <c r="O27" s="156" t="s">
        <v>396</v>
      </c>
      <c r="P27" s="192"/>
      <c r="Q27" s="186"/>
      <c r="R27" s="186" t="s">
        <v>397</v>
      </c>
      <c r="V27" s="157"/>
      <c r="AA27" s="187">
        <f>IF(OR(J27="Fail",ISBLANK(J27)),INDEX('Issue Code Table'!C:C,MATCH(N:N,'Issue Code Table'!A:A,0)),IF(M27="Critical",6,IF(M27="Significant",5,IF(M27="Moderate",3,2))))</f>
        <v>5</v>
      </c>
    </row>
    <row r="28" spans="1:27" s="153" customFormat="1" ht="200" x14ac:dyDescent="0.25">
      <c r="A28" s="171" t="s">
        <v>398</v>
      </c>
      <c r="B28" s="186" t="s">
        <v>399</v>
      </c>
      <c r="C28" s="186" t="s">
        <v>400</v>
      </c>
      <c r="D28" s="193" t="s">
        <v>138</v>
      </c>
      <c r="E28" s="189" t="s">
        <v>401</v>
      </c>
      <c r="F28" s="189" t="s">
        <v>402</v>
      </c>
      <c r="G28" s="189" t="s">
        <v>403</v>
      </c>
      <c r="H28" s="189" t="s">
        <v>404</v>
      </c>
      <c r="I28" s="185"/>
      <c r="J28" s="202"/>
      <c r="K28" s="182" t="s">
        <v>405</v>
      </c>
      <c r="L28" s="120"/>
      <c r="M28" s="120" t="s">
        <v>157</v>
      </c>
      <c r="N28" s="155" t="s">
        <v>406</v>
      </c>
      <c r="O28" s="156" t="s">
        <v>407</v>
      </c>
      <c r="P28" s="192"/>
      <c r="Q28" s="186"/>
      <c r="R28" s="186" t="s">
        <v>408</v>
      </c>
      <c r="V28" s="157"/>
      <c r="AA28" s="187">
        <f>IF(OR(J28="Fail",ISBLANK(J28)),INDEX('Issue Code Table'!C:C,MATCH(N:N,'Issue Code Table'!A:A,0)),IF(M28="Critical",6,IF(M28="Significant",5,IF(M28="Moderate",3,2))))</f>
        <v>4</v>
      </c>
    </row>
    <row r="29" spans="1:27" s="153" customFormat="1" ht="87.5" x14ac:dyDescent="0.25">
      <c r="A29" s="171" t="s">
        <v>409</v>
      </c>
      <c r="B29" s="186" t="s">
        <v>410</v>
      </c>
      <c r="C29" s="186" t="s">
        <v>411</v>
      </c>
      <c r="D29" s="193" t="s">
        <v>227</v>
      </c>
      <c r="E29" s="189" t="s">
        <v>412</v>
      </c>
      <c r="F29" s="189" t="s">
        <v>413</v>
      </c>
      <c r="G29" s="189" t="s">
        <v>414</v>
      </c>
      <c r="H29" s="189" t="s">
        <v>415</v>
      </c>
      <c r="I29" s="185"/>
      <c r="J29" s="202"/>
      <c r="K29" s="182" t="s">
        <v>416</v>
      </c>
      <c r="L29" s="120"/>
      <c r="M29" s="120" t="s">
        <v>144</v>
      </c>
      <c r="N29" s="155" t="s">
        <v>417</v>
      </c>
      <c r="O29" s="156" t="s">
        <v>418</v>
      </c>
      <c r="P29" s="192"/>
      <c r="Q29" s="186"/>
      <c r="R29" s="186" t="s">
        <v>419</v>
      </c>
      <c r="V29" s="157"/>
      <c r="AA29" s="187" t="e">
        <f>IF(OR(J29="Fail",ISBLANK(J29)),INDEX('Issue Code Table'!C:C,MATCH(N:N,'Issue Code Table'!A:A,0)),IF(M29="Critical",6,IF(M29="Significant",5,IF(M29="Moderate",3,2))))</f>
        <v>#N/A</v>
      </c>
    </row>
    <row r="30" spans="1:27" s="153" customFormat="1" ht="87.5" x14ac:dyDescent="0.25">
      <c r="A30" s="171" t="s">
        <v>420</v>
      </c>
      <c r="B30" s="186" t="s">
        <v>421</v>
      </c>
      <c r="C30" s="186" t="s">
        <v>422</v>
      </c>
      <c r="D30" s="193" t="s">
        <v>227</v>
      </c>
      <c r="E30" s="189" t="s">
        <v>423</v>
      </c>
      <c r="F30" s="189" t="s">
        <v>424</v>
      </c>
      <c r="G30" s="189" t="s">
        <v>425</v>
      </c>
      <c r="H30" s="189" t="s">
        <v>426</v>
      </c>
      <c r="I30" s="185"/>
      <c r="J30" s="202"/>
      <c r="K30" s="182" t="s">
        <v>427</v>
      </c>
      <c r="L30" s="120"/>
      <c r="M30" s="120" t="s">
        <v>157</v>
      </c>
      <c r="N30" s="155" t="s">
        <v>428</v>
      </c>
      <c r="O30" s="156" t="s">
        <v>429</v>
      </c>
      <c r="P30" s="192"/>
      <c r="Q30" s="186"/>
      <c r="R30" s="186" t="s">
        <v>423</v>
      </c>
      <c r="V30" s="157"/>
      <c r="AA30" s="187">
        <f>IF(OR(J30="Fail",ISBLANK(J30)),INDEX('Issue Code Table'!C:C,MATCH(N:N,'Issue Code Table'!A:A,0)),IF(M30="Critical",6,IF(M30="Significant",5,IF(M30="Moderate",3,2))))</f>
        <v>3</v>
      </c>
    </row>
    <row r="31" spans="1:27" s="153" customFormat="1" ht="150" x14ac:dyDescent="0.25">
      <c r="A31" s="171" t="s">
        <v>430</v>
      </c>
      <c r="B31" s="186" t="s">
        <v>431</v>
      </c>
      <c r="C31" s="186" t="s">
        <v>432</v>
      </c>
      <c r="D31" s="193" t="s">
        <v>227</v>
      </c>
      <c r="E31" s="189" t="s">
        <v>433</v>
      </c>
      <c r="F31" s="189" t="s">
        <v>434</v>
      </c>
      <c r="G31" s="189" t="s">
        <v>435</v>
      </c>
      <c r="H31" s="189" t="s">
        <v>436</v>
      </c>
      <c r="I31" s="185"/>
      <c r="J31" s="202"/>
      <c r="K31" s="182" t="s">
        <v>437</v>
      </c>
      <c r="L31" s="120"/>
      <c r="M31" s="120" t="s">
        <v>157</v>
      </c>
      <c r="N31" s="155" t="s">
        <v>438</v>
      </c>
      <c r="O31" s="156" t="s">
        <v>439</v>
      </c>
      <c r="P31" s="192"/>
      <c r="Q31" s="186"/>
      <c r="R31" s="186" t="s">
        <v>440</v>
      </c>
      <c r="V31" s="157"/>
      <c r="AA31" s="187">
        <f>IF(OR(J31="Fail",ISBLANK(J31)),INDEX('Issue Code Table'!C:C,MATCH(N:N,'Issue Code Table'!A:A,0)),IF(M31="Critical",6,IF(M31="Significant",5,IF(M31="Moderate",3,2))))</f>
        <v>4</v>
      </c>
    </row>
    <row r="32" spans="1:27" s="153" customFormat="1" ht="100" x14ac:dyDescent="0.25">
      <c r="A32" s="171" t="s">
        <v>441</v>
      </c>
      <c r="B32" s="186" t="s">
        <v>442</v>
      </c>
      <c r="C32" s="186" t="s">
        <v>443</v>
      </c>
      <c r="D32" s="193" t="s">
        <v>444</v>
      </c>
      <c r="E32" s="189" t="s">
        <v>445</v>
      </c>
      <c r="F32" s="189" t="s">
        <v>446</v>
      </c>
      <c r="G32" s="189" t="s">
        <v>447</v>
      </c>
      <c r="H32" s="189" t="s">
        <v>448</v>
      </c>
      <c r="I32" s="185"/>
      <c r="J32" s="202"/>
      <c r="K32" s="182" t="s">
        <v>449</v>
      </c>
      <c r="L32" s="120"/>
      <c r="M32" s="120" t="s">
        <v>157</v>
      </c>
      <c r="N32" s="155" t="s">
        <v>450</v>
      </c>
      <c r="O32" s="156" t="s">
        <v>451</v>
      </c>
      <c r="P32" s="192"/>
      <c r="Q32" s="186"/>
      <c r="R32" s="186" t="s">
        <v>452</v>
      </c>
      <c r="V32" s="157"/>
      <c r="AA32" s="187">
        <f>IF(OR(J32="Fail",ISBLANK(J32)),INDEX('Issue Code Table'!C:C,MATCH(N:N,'Issue Code Table'!A:A,0)),IF(M32="Critical",6,IF(M32="Significant",5,IF(M32="Moderate",3,2))))</f>
        <v>2</v>
      </c>
    </row>
    <row r="33" spans="1:27" ht="409.5" x14ac:dyDescent="0.25">
      <c r="A33" s="171" t="s">
        <v>453</v>
      </c>
      <c r="B33" s="186" t="s">
        <v>213</v>
      </c>
      <c r="C33" s="186" t="s">
        <v>214</v>
      </c>
      <c r="D33" s="193" t="s">
        <v>125</v>
      </c>
      <c r="E33" s="189" t="s">
        <v>454</v>
      </c>
      <c r="F33" s="189" t="s">
        <v>455</v>
      </c>
      <c r="G33" s="189" t="s">
        <v>456</v>
      </c>
      <c r="H33" s="189" t="s">
        <v>457</v>
      </c>
      <c r="I33" s="185"/>
      <c r="J33" s="202"/>
      <c r="K33" s="182" t="s">
        <v>458</v>
      </c>
      <c r="L33" s="120" t="s">
        <v>459</v>
      </c>
      <c r="M33" s="120" t="s">
        <v>157</v>
      </c>
      <c r="N33" s="155" t="s">
        <v>460</v>
      </c>
      <c r="O33" s="156" t="s">
        <v>461</v>
      </c>
      <c r="P33" s="192"/>
      <c r="Q33" s="186" t="s">
        <v>462</v>
      </c>
      <c r="R33" s="186" t="s">
        <v>463</v>
      </c>
      <c r="S33" s="123"/>
      <c r="T33" s="122"/>
      <c r="U33" s="119"/>
      <c r="V33" s="184"/>
      <c r="W33" s="184"/>
      <c r="X33" s="184"/>
      <c r="Y33" s="184"/>
      <c r="Z33" s="184"/>
      <c r="AA33" s="187">
        <f>IF(OR(J33="Fail",ISBLANK(J33)),INDEX('Issue Code Table'!C:C,MATCH(N:N,'Issue Code Table'!A:A,0)),IF(M33="Critical",6,IF(M33="Significant",5,IF(M33="Moderate",3,2))))</f>
        <v>4</v>
      </c>
    </row>
    <row r="34" spans="1:27" ht="100" x14ac:dyDescent="0.25">
      <c r="A34" s="171" t="s">
        <v>464</v>
      </c>
      <c r="B34" s="186" t="s">
        <v>213</v>
      </c>
      <c r="C34" s="186" t="s">
        <v>214</v>
      </c>
      <c r="D34" s="193" t="s">
        <v>125</v>
      </c>
      <c r="E34" s="189" t="s">
        <v>465</v>
      </c>
      <c r="F34" s="189" t="s">
        <v>466</v>
      </c>
      <c r="G34" s="189" t="s">
        <v>467</v>
      </c>
      <c r="H34" s="189" t="s">
        <v>468</v>
      </c>
      <c r="I34" s="185"/>
      <c r="J34" s="202"/>
      <c r="K34" s="182" t="s">
        <v>469</v>
      </c>
      <c r="L34" s="120"/>
      <c r="M34" s="120" t="s">
        <v>157</v>
      </c>
      <c r="N34" s="155" t="s">
        <v>460</v>
      </c>
      <c r="O34" s="156" t="s">
        <v>461</v>
      </c>
      <c r="P34" s="192"/>
      <c r="Q34" s="186" t="s">
        <v>470</v>
      </c>
      <c r="R34" s="186" t="s">
        <v>471</v>
      </c>
      <c r="S34" s="123"/>
      <c r="T34" s="122"/>
      <c r="U34" s="119"/>
      <c r="V34" s="184"/>
      <c r="W34" s="184"/>
      <c r="X34" s="184"/>
      <c r="Y34" s="184"/>
      <c r="Z34" s="184"/>
      <c r="AA34" s="187">
        <f>IF(OR(J34="Fail",ISBLANK(J34)),INDEX('Issue Code Table'!C:C,MATCH(N:N,'Issue Code Table'!A:A,0)),IF(M34="Critical",6,IF(M34="Significant",5,IF(M34="Moderate",3,2))))</f>
        <v>4</v>
      </c>
    </row>
    <row r="35" spans="1:27" ht="100" x14ac:dyDescent="0.25">
      <c r="A35" s="171" t="s">
        <v>472</v>
      </c>
      <c r="B35" s="186" t="s">
        <v>334</v>
      </c>
      <c r="C35" s="186" t="s">
        <v>335</v>
      </c>
      <c r="D35" s="193" t="s">
        <v>125</v>
      </c>
      <c r="E35" s="189" t="s">
        <v>473</v>
      </c>
      <c r="F35" s="189" t="s">
        <v>474</v>
      </c>
      <c r="G35" s="189" t="s">
        <v>475</v>
      </c>
      <c r="H35" s="189" t="s">
        <v>476</v>
      </c>
      <c r="I35" s="185"/>
      <c r="J35" s="202"/>
      <c r="K35" s="182" t="s">
        <v>477</v>
      </c>
      <c r="L35" s="120"/>
      <c r="M35" s="120" t="s">
        <v>144</v>
      </c>
      <c r="N35" s="155" t="s">
        <v>478</v>
      </c>
      <c r="O35" s="156" t="s">
        <v>479</v>
      </c>
      <c r="P35" s="192"/>
      <c r="Q35" s="186" t="s">
        <v>480</v>
      </c>
      <c r="R35" s="186" t="s">
        <v>481</v>
      </c>
      <c r="S35" s="123"/>
      <c r="T35" s="122"/>
      <c r="U35" s="119"/>
      <c r="V35" s="184"/>
      <c r="W35" s="184"/>
      <c r="X35" s="184"/>
      <c r="Y35" s="184"/>
      <c r="Z35" s="184"/>
      <c r="AA35" s="187">
        <f>IF(OR(J35="Fail",ISBLANK(J35)),INDEX('Issue Code Table'!C:C,MATCH(N:N,'Issue Code Table'!A:A,0)),IF(M35="Critical",6,IF(M35="Significant",5,IF(M35="Moderate",3,2))))</f>
        <v>7</v>
      </c>
    </row>
    <row r="36" spans="1:27" ht="187.5" x14ac:dyDescent="0.25">
      <c r="A36" s="171" t="s">
        <v>482</v>
      </c>
      <c r="B36" s="186" t="s">
        <v>213</v>
      </c>
      <c r="C36" s="186" t="s">
        <v>214</v>
      </c>
      <c r="D36" s="193" t="s">
        <v>138</v>
      </c>
      <c r="E36" s="189" t="s">
        <v>483</v>
      </c>
      <c r="F36" s="189" t="s">
        <v>484</v>
      </c>
      <c r="G36" s="189" t="s">
        <v>485</v>
      </c>
      <c r="H36" s="189" t="s">
        <v>486</v>
      </c>
      <c r="I36" s="185"/>
      <c r="J36" s="202"/>
      <c r="K36" s="182" t="s">
        <v>487</v>
      </c>
      <c r="L36" s="120" t="s">
        <v>488</v>
      </c>
      <c r="M36" s="120" t="s">
        <v>157</v>
      </c>
      <c r="N36" s="155" t="s">
        <v>460</v>
      </c>
      <c r="O36" s="156" t="s">
        <v>461</v>
      </c>
      <c r="P36" s="192"/>
      <c r="Q36" s="186" t="s">
        <v>489</v>
      </c>
      <c r="R36" s="186" t="s">
        <v>490</v>
      </c>
      <c r="S36" s="123"/>
      <c r="T36" s="122"/>
      <c r="U36" s="119"/>
      <c r="V36" s="184"/>
      <c r="W36" s="184"/>
      <c r="X36" s="184"/>
      <c r="Y36" s="184"/>
      <c r="Z36" s="184"/>
      <c r="AA36" s="187">
        <f>IF(OR(J36="Fail",ISBLANK(J36)),INDEX('Issue Code Table'!C:C,MATCH(N:N,'Issue Code Table'!A:A,0)),IF(M36="Critical",6,IF(M36="Significant",5,IF(M36="Moderate",3,2))))</f>
        <v>4</v>
      </c>
    </row>
    <row r="37" spans="1:27" s="153" customFormat="1" ht="125" x14ac:dyDescent="0.25">
      <c r="A37" s="171" t="s">
        <v>491</v>
      </c>
      <c r="B37" s="186" t="s">
        <v>388</v>
      </c>
      <c r="C37" s="186" t="s">
        <v>389</v>
      </c>
      <c r="D37" s="193" t="s">
        <v>125</v>
      </c>
      <c r="E37" s="189" t="s">
        <v>492</v>
      </c>
      <c r="F37" s="189" t="s">
        <v>493</v>
      </c>
      <c r="G37" s="189" t="s">
        <v>494</v>
      </c>
      <c r="H37" s="189" t="s">
        <v>495</v>
      </c>
      <c r="I37" s="185"/>
      <c r="J37" s="202"/>
      <c r="K37" s="182" t="s">
        <v>496</v>
      </c>
      <c r="L37" s="120"/>
      <c r="M37" s="120" t="s">
        <v>157</v>
      </c>
      <c r="N37" s="155" t="s">
        <v>395</v>
      </c>
      <c r="O37" s="156" t="s">
        <v>396</v>
      </c>
      <c r="P37" s="192"/>
      <c r="Q37" s="186" t="s">
        <v>497</v>
      </c>
      <c r="R37" s="186" t="s">
        <v>498</v>
      </c>
      <c r="V37" s="157"/>
      <c r="AA37" s="187">
        <f>IF(OR(J37="Fail",ISBLANK(J37)),INDEX('Issue Code Table'!C:C,MATCH(N:N,'Issue Code Table'!A:A,0)),IF(M37="Critical",6,IF(M37="Significant",5,IF(M37="Moderate",3,2))))</f>
        <v>5</v>
      </c>
    </row>
    <row r="38" spans="1:27" s="153" customFormat="1" ht="150" x14ac:dyDescent="0.25">
      <c r="A38" s="171" t="s">
        <v>499</v>
      </c>
      <c r="B38" s="186" t="s">
        <v>500</v>
      </c>
      <c r="C38" s="186" t="s">
        <v>501</v>
      </c>
      <c r="D38" s="193" t="s">
        <v>125</v>
      </c>
      <c r="E38" s="193" t="s">
        <v>502</v>
      </c>
      <c r="F38" s="193" t="s">
        <v>502</v>
      </c>
      <c r="G38" s="171" t="s">
        <v>503</v>
      </c>
      <c r="H38" s="189" t="s">
        <v>504</v>
      </c>
      <c r="I38" s="185"/>
      <c r="J38" s="202"/>
      <c r="K38" s="182" t="s">
        <v>505</v>
      </c>
      <c r="L38" s="120"/>
      <c r="M38" s="120" t="s">
        <v>144</v>
      </c>
      <c r="N38" s="155" t="s">
        <v>506</v>
      </c>
      <c r="O38" s="156" t="s">
        <v>507</v>
      </c>
      <c r="P38" s="192"/>
      <c r="Q38" s="186" t="s">
        <v>508</v>
      </c>
      <c r="R38" s="186" t="s">
        <v>509</v>
      </c>
      <c r="V38" s="157"/>
      <c r="AA38" s="187">
        <f>IF(OR(J38="Fail",ISBLANK(J38)),INDEX('Issue Code Table'!C:C,MATCH(N:N,'Issue Code Table'!A:A,0)),IF(M38="Critical",6,IF(M38="Significant",5,IF(M38="Moderate",3,2))))</f>
        <v>5</v>
      </c>
    </row>
    <row r="39" spans="1:27" s="153" customFormat="1" ht="100" x14ac:dyDescent="0.25">
      <c r="A39" s="171" t="s">
        <v>510</v>
      </c>
      <c r="B39" s="186" t="s">
        <v>213</v>
      </c>
      <c r="C39" s="186" t="s">
        <v>214</v>
      </c>
      <c r="D39" s="193" t="s">
        <v>125</v>
      </c>
      <c r="E39" s="189" t="s">
        <v>511</v>
      </c>
      <c r="F39" s="189" t="s">
        <v>512</v>
      </c>
      <c r="G39" s="189" t="s">
        <v>513</v>
      </c>
      <c r="H39" s="189" t="s">
        <v>514</v>
      </c>
      <c r="I39" s="185"/>
      <c r="J39" s="202"/>
      <c r="K39" s="182" t="s">
        <v>515</v>
      </c>
      <c r="L39" s="120"/>
      <c r="M39" s="120" t="s">
        <v>144</v>
      </c>
      <c r="N39" s="155" t="s">
        <v>516</v>
      </c>
      <c r="O39" s="156" t="s">
        <v>517</v>
      </c>
      <c r="P39" s="192"/>
      <c r="Q39" s="186" t="s">
        <v>518</v>
      </c>
      <c r="R39" s="186" t="s">
        <v>519</v>
      </c>
      <c r="V39" s="157"/>
      <c r="AA39" s="187">
        <f>IF(OR(J39="Fail",ISBLANK(J39)),INDEX('Issue Code Table'!C:C,MATCH(N:N,'Issue Code Table'!A:A,0)),IF(M39="Critical",6,IF(M39="Significant",5,IF(M39="Moderate",3,2))))</f>
        <v>5</v>
      </c>
    </row>
    <row r="40" spans="1:27" s="183" customFormat="1" ht="87.5" x14ac:dyDescent="0.35">
      <c r="A40" s="171" t="s">
        <v>520</v>
      </c>
      <c r="B40" s="186" t="s">
        <v>175</v>
      </c>
      <c r="C40" s="186" t="s">
        <v>176</v>
      </c>
      <c r="D40" s="193" t="s">
        <v>125</v>
      </c>
      <c r="E40" s="189" t="s">
        <v>521</v>
      </c>
      <c r="F40" s="189" t="s">
        <v>522</v>
      </c>
      <c r="G40" s="189" t="s">
        <v>523</v>
      </c>
      <c r="H40" s="189" t="s">
        <v>524</v>
      </c>
      <c r="I40" s="185"/>
      <c r="J40" s="202"/>
      <c r="K40" s="183" t="s">
        <v>525</v>
      </c>
      <c r="L40" s="120"/>
      <c r="M40" s="188" t="s">
        <v>157</v>
      </c>
      <c r="N40" s="190" t="s">
        <v>526</v>
      </c>
      <c r="O40" s="191" t="s">
        <v>527</v>
      </c>
      <c r="P40" s="192"/>
      <c r="Q40" s="186" t="s">
        <v>528</v>
      </c>
      <c r="R40" s="186" t="s">
        <v>529</v>
      </c>
      <c r="AA40" s="183">
        <f>IF(OR(J40="Fail",ISBLANK(J40)),INDEX('Issue Code Table'!C:C,MATCH(N:N,'Issue Code Table'!A:A,0)),IF(M40="Critical",6,IF(M40="Significant",5,IF(M40="Moderate",3,2))))</f>
        <v>4</v>
      </c>
    </row>
    <row r="41" spans="1:27" s="184" customFormat="1" ht="33.65" customHeight="1" x14ac:dyDescent="0.25">
      <c r="A41" s="203"/>
      <c r="B41" s="204" t="s">
        <v>1596</v>
      </c>
      <c r="C41" s="205"/>
      <c r="D41" s="203"/>
      <c r="E41" s="203"/>
      <c r="F41" s="203"/>
      <c r="G41" s="203"/>
      <c r="H41" s="203"/>
      <c r="I41" s="203"/>
      <c r="J41" s="203"/>
      <c r="K41" s="203"/>
      <c r="L41" s="203"/>
      <c r="M41" s="203"/>
      <c r="N41" s="203"/>
      <c r="O41" s="203"/>
      <c r="P41" s="203"/>
      <c r="Q41" s="203"/>
      <c r="R41" s="203"/>
      <c r="AA41" s="206"/>
    </row>
    <row r="42" spans="1:27" s="183" customFormat="1" ht="14.5" x14ac:dyDescent="0.35"/>
    <row r="43" spans="1:27" s="183" customFormat="1" ht="14.5" hidden="1" x14ac:dyDescent="0.35"/>
    <row r="44" spans="1:27" s="183" customFormat="1" ht="14.5" hidden="1" x14ac:dyDescent="0.35">
      <c r="I44" s="183" t="s">
        <v>56</v>
      </c>
    </row>
    <row r="45" spans="1:27" s="183" customFormat="1" ht="14.5" hidden="1" x14ac:dyDescent="0.35">
      <c r="I45" s="183" t="s">
        <v>57</v>
      </c>
    </row>
    <row r="46" spans="1:27" s="183" customFormat="1" ht="14.5" hidden="1" x14ac:dyDescent="0.35">
      <c r="I46" s="183" t="s">
        <v>45</v>
      </c>
    </row>
    <row r="47" spans="1:27" s="183" customFormat="1" ht="14.5" hidden="1" x14ac:dyDescent="0.35">
      <c r="I47" s="183" t="s">
        <v>530</v>
      </c>
    </row>
    <row r="48" spans="1:27" s="183" customFormat="1" ht="14.5" hidden="1" x14ac:dyDescent="0.35">
      <c r="I48" s="183" t="s">
        <v>531</v>
      </c>
    </row>
    <row r="49" spans="9:9" s="183" customFormat="1" ht="14.5" hidden="1" x14ac:dyDescent="0.35">
      <c r="I49" s="183" t="s">
        <v>532</v>
      </c>
    </row>
    <row r="50" spans="9:9" s="183" customFormat="1" ht="14.5" hidden="1" x14ac:dyDescent="0.35"/>
    <row r="51" spans="9:9" s="183" customFormat="1" ht="14.5" hidden="1" x14ac:dyDescent="0.35">
      <c r="I51" s="183" t="s">
        <v>533</v>
      </c>
    </row>
    <row r="52" spans="9:9" s="183" customFormat="1" ht="14.5" hidden="1" x14ac:dyDescent="0.35">
      <c r="I52" s="183" t="s">
        <v>131</v>
      </c>
    </row>
    <row r="53" spans="9:9" s="183" customFormat="1" ht="14.5" hidden="1" x14ac:dyDescent="0.35">
      <c r="I53" s="183" t="s">
        <v>144</v>
      </c>
    </row>
    <row r="54" spans="9:9" s="183" customFormat="1" ht="14.5" hidden="1" x14ac:dyDescent="0.35">
      <c r="I54" s="183" t="s">
        <v>157</v>
      </c>
    </row>
    <row r="55" spans="9:9" s="183" customFormat="1" ht="14.5" hidden="1" x14ac:dyDescent="0.35">
      <c r="I55" s="183" t="s">
        <v>207</v>
      </c>
    </row>
    <row r="56" spans="9:9" s="183" customFormat="1" ht="14.5" hidden="1" x14ac:dyDescent="0.35"/>
    <row r="57" spans="9:9" s="183" customFormat="1" ht="14.5" hidden="1" x14ac:dyDescent="0.35"/>
    <row r="58" spans="9:9" s="183" customFormat="1" ht="14.5" hidden="1" x14ac:dyDescent="0.35"/>
    <row r="59" spans="9:9" s="183" customFormat="1" ht="14.5" x14ac:dyDescent="0.35"/>
    <row r="60" spans="9:9" s="183" customFormat="1" ht="14.5" x14ac:dyDescent="0.35"/>
    <row r="61" spans="9:9" s="183" customFormat="1" ht="14.5" x14ac:dyDescent="0.35"/>
    <row r="62" spans="9:9" s="183" customFormat="1" ht="14.5" x14ac:dyDescent="0.35"/>
    <row r="63" spans="9:9" s="183" customFormat="1" ht="14.5" x14ac:dyDescent="0.35"/>
    <row r="64" spans="9:9" s="183" customFormat="1" ht="14.5" x14ac:dyDescent="0.35"/>
    <row r="65" s="183" customFormat="1" ht="14.5" x14ac:dyDescent="0.35"/>
    <row r="66" s="183" customFormat="1" ht="14.5" x14ac:dyDescent="0.35"/>
  </sheetData>
  <protectedRanges>
    <protectedRange password="E1A2" sqref="V6" name="Range1_1_1_1"/>
    <protectedRange password="E1A2" sqref="N16" name="Range1_5"/>
    <protectedRange password="E1A2" sqref="V16:V19" name="Range1_1_1_3"/>
    <protectedRange password="E1A2" sqref="V12" name="Range1_1_1_4"/>
    <protectedRange password="E1A2" sqref="V39" name="Range1_1_1_5"/>
    <protectedRange password="E1A2" sqref="V40" name="Range1_1_1_6"/>
    <protectedRange password="E1A2" sqref="V38" name="Range1_1_1_8"/>
    <protectedRange password="E1A2" sqref="V37" name="Range1_1_1_9"/>
    <protectedRange password="E1A2" sqref="O22" name="Range1_14"/>
    <protectedRange password="E1A2" sqref="V22:V32" name="Range1_1_1_13"/>
    <protectedRange password="E1A2" sqref="V21" name="Range1_1_1_15"/>
    <protectedRange password="E1A2" sqref="V7" name="Range1_1_1_17"/>
    <protectedRange password="E1A2" sqref="V8" name="Range1_1_1_18"/>
    <protectedRange password="E1A2" sqref="R33" name="Range1_13_2_1"/>
    <protectedRange password="E1A2" sqref="N5" name="Range1_9"/>
    <protectedRange password="E1A2" sqref="N6" name="Range1_11"/>
    <protectedRange password="E1A2" sqref="N17:N19" name="Range1_1"/>
    <protectedRange password="E1A2" sqref="N37" name="Range1_4"/>
    <protectedRange password="E1A2" sqref="N21" name="Range1_8"/>
    <protectedRange password="E1A2" sqref="N34" name="Range1_12"/>
    <protectedRange password="E1A2" sqref="N35" name="Range1_19"/>
    <protectedRange password="E1A2" sqref="N13" name="Range1_21"/>
    <protectedRange password="E1A2" sqref="N12" name="Range1_22"/>
    <protectedRange password="E1A2" sqref="N20" name="Range1_25"/>
    <protectedRange password="E1A2" sqref="N36" name="Range1"/>
    <protectedRange password="E1A2" sqref="N27" name="Range1_2"/>
    <protectedRange password="E1A2" sqref="N31" name="Range1_7_1"/>
    <protectedRange password="E1A2" sqref="N32" name="Range1_8_1"/>
    <protectedRange password="E1A2" sqref="N28" name="Range1_10"/>
    <protectedRange password="E1A2" sqref="N24" name="Range1_13"/>
    <protectedRange password="E1A2" sqref="N23" name="Range1_15"/>
    <protectedRange password="E1A2" sqref="N26" name="Range1_16"/>
    <protectedRange password="E1A2" sqref="O26" name="Range1_13_1"/>
  </protectedRanges>
  <autoFilter ref="A2:AC41" xr:uid="{DA7CC868-7C0A-4623-A0C1-AA9776D101A9}"/>
  <phoneticPr fontId="24" type="noConversion"/>
  <conditionalFormatting sqref="L39">
    <cfRule type="cellIs" dxfId="49" priority="129" stopIfTrue="1" operator="equal">
      <formula>"Pass"</formula>
    </cfRule>
    <cfRule type="cellIs" dxfId="48" priority="130" stopIfTrue="1" operator="equal">
      <formula>"Fail"</formula>
    </cfRule>
    <cfRule type="cellIs" dxfId="47" priority="131" stopIfTrue="1" operator="equal">
      <formula>"Info"</formula>
    </cfRule>
  </conditionalFormatting>
  <conditionalFormatting sqref="L3:L14 L22:L40">
    <cfRule type="cellIs" dxfId="46" priority="93" operator="equal">
      <formula>"Pass"</formula>
    </cfRule>
    <cfRule type="cellIs" dxfId="45" priority="94" operator="equal">
      <formula>"Fail"</formula>
    </cfRule>
    <cfRule type="cellIs" dxfId="44" priority="95" operator="equal">
      <formula>"Info"</formula>
    </cfRule>
  </conditionalFormatting>
  <conditionalFormatting sqref="K33:K40 K5:K14 K22">
    <cfRule type="cellIs" dxfId="43" priority="84" operator="equal">
      <formula>"Fail"</formula>
    </cfRule>
    <cfRule type="cellIs" dxfId="42" priority="85" operator="equal">
      <formula>"Pass"</formula>
    </cfRule>
    <cfRule type="cellIs" dxfId="41" priority="86" operator="equal">
      <formula>"Info"</formula>
    </cfRule>
  </conditionalFormatting>
  <conditionalFormatting sqref="D8">
    <cfRule type="cellIs" dxfId="40" priority="78" stopIfTrue="1" operator="equal">
      <formula>"Pass"</formula>
    </cfRule>
    <cfRule type="cellIs" dxfId="39" priority="79" stopIfTrue="1" operator="equal">
      <formula>"Fail"</formula>
    </cfRule>
    <cfRule type="cellIs" dxfId="38" priority="80" stopIfTrue="1" operator="equal">
      <formula>"Info"</formula>
    </cfRule>
  </conditionalFormatting>
  <conditionalFormatting sqref="D22">
    <cfRule type="cellIs" dxfId="37" priority="65" stopIfTrue="1" operator="equal">
      <formula>"Pass"</formula>
    </cfRule>
    <cfRule type="cellIs" dxfId="36" priority="66" stopIfTrue="1" operator="equal">
      <formula>"Fail"</formula>
    </cfRule>
    <cfRule type="cellIs" dxfId="35" priority="67" stopIfTrue="1" operator="equal">
      <formula>"Info"</formula>
    </cfRule>
  </conditionalFormatting>
  <conditionalFormatting sqref="D11">
    <cfRule type="cellIs" dxfId="34" priority="60" stopIfTrue="1" operator="equal">
      <formula>"Pass"</formula>
    </cfRule>
    <cfRule type="cellIs" dxfId="33" priority="61" stopIfTrue="1" operator="equal">
      <formula>"Fail"</formula>
    </cfRule>
    <cfRule type="cellIs" dxfId="32" priority="62" stopIfTrue="1" operator="equal">
      <formula>"Info"</formula>
    </cfRule>
  </conditionalFormatting>
  <conditionalFormatting sqref="N3:N39">
    <cfRule type="expression" dxfId="31" priority="58" stopIfTrue="1">
      <formula>ISERROR(AA3)</formula>
    </cfRule>
  </conditionalFormatting>
  <conditionalFormatting sqref="L36">
    <cfRule type="cellIs" dxfId="30" priority="53" operator="equal">
      <formula>"Pass"</formula>
    </cfRule>
    <cfRule type="cellIs" dxfId="29" priority="54" operator="equal">
      <formula>"Fail"</formula>
    </cfRule>
    <cfRule type="cellIs" dxfId="28" priority="55" operator="equal">
      <formula>"Info"</formula>
    </cfRule>
  </conditionalFormatting>
  <conditionalFormatting sqref="D31">
    <cfRule type="cellIs" dxfId="27" priority="40" stopIfTrue="1" operator="equal">
      <formula>"Pass"</formula>
    </cfRule>
    <cfRule type="cellIs" dxfId="26" priority="41" stopIfTrue="1" operator="equal">
      <formula>"Fail"</formula>
    </cfRule>
    <cfRule type="cellIs" dxfId="25" priority="42" stopIfTrue="1" operator="equal">
      <formula>"Info"</formula>
    </cfRule>
  </conditionalFormatting>
  <conditionalFormatting sqref="D32">
    <cfRule type="cellIs" dxfId="24" priority="37" stopIfTrue="1" operator="equal">
      <formula>"Pass"</formula>
    </cfRule>
    <cfRule type="cellIs" dxfId="23" priority="38" stopIfTrue="1" operator="equal">
      <formula>"Fail"</formula>
    </cfRule>
    <cfRule type="cellIs" dxfId="22" priority="39" stopIfTrue="1" operator="equal">
      <formula>"Info"</formula>
    </cfRule>
  </conditionalFormatting>
  <conditionalFormatting sqref="D29">
    <cfRule type="cellIs" dxfId="21" priority="34" stopIfTrue="1" operator="equal">
      <formula>"Pass"</formula>
    </cfRule>
    <cfRule type="cellIs" dxfId="20" priority="35" stopIfTrue="1" operator="equal">
      <formula>"Fail"</formula>
    </cfRule>
    <cfRule type="cellIs" dxfId="19" priority="36" stopIfTrue="1" operator="equal">
      <formula>"Info"</formula>
    </cfRule>
  </conditionalFormatting>
  <conditionalFormatting sqref="K30">
    <cfRule type="cellIs" dxfId="18" priority="20" stopIfTrue="1" operator="equal">
      <formula>"Pass"</formula>
    </cfRule>
    <cfRule type="cellIs" dxfId="17" priority="21" stopIfTrue="1" operator="equal">
      <formula>"Fail"</formula>
    </cfRule>
    <cfRule type="cellIs" dxfId="16" priority="22" stopIfTrue="1" operator="equal">
      <formula>"Info"</formula>
    </cfRule>
  </conditionalFormatting>
  <conditionalFormatting sqref="K27:K32">
    <cfRule type="cellIs" dxfId="15" priority="17" operator="equal">
      <formula>"Pass"</formula>
    </cfRule>
    <cfRule type="cellIs" dxfId="14" priority="18" operator="equal">
      <formula>"Fail"</formula>
    </cfRule>
    <cfRule type="cellIs" dxfId="13" priority="19" operator="equal">
      <formula>"Info"</formula>
    </cfRule>
  </conditionalFormatting>
  <conditionalFormatting sqref="K23:K25">
    <cfRule type="cellIs" dxfId="12" priority="13" operator="equal">
      <formula>"Pass"</formula>
    </cfRule>
    <cfRule type="cellIs" dxfId="11" priority="14" operator="equal">
      <formula>"Fail"</formula>
    </cfRule>
    <cfRule type="cellIs" dxfId="10" priority="15" operator="equal">
      <formula>"Info"</formula>
    </cfRule>
  </conditionalFormatting>
  <conditionalFormatting sqref="K26">
    <cfRule type="cellIs" dxfId="9" priority="9" operator="equal">
      <formula>"Pass"</formula>
    </cfRule>
    <cfRule type="cellIs" dxfId="8" priority="10" operator="equal">
      <formula>"Fail"</formula>
    </cfRule>
    <cfRule type="cellIs" dxfId="7" priority="11" operator="equal">
      <formula>"Info"</formula>
    </cfRule>
  </conditionalFormatting>
  <conditionalFormatting sqref="L40">
    <cfRule type="cellIs" dxfId="6" priority="5" stopIfTrue="1" operator="equal">
      <formula>"Pass"</formula>
    </cfRule>
    <cfRule type="cellIs" dxfId="5" priority="6" stopIfTrue="1" operator="equal">
      <formula>"Fail"</formula>
    </cfRule>
    <cfRule type="cellIs" dxfId="4" priority="7" stopIfTrue="1" operator="equal">
      <formula>"Info"</formula>
    </cfRule>
  </conditionalFormatting>
  <conditionalFormatting sqref="N40">
    <cfRule type="expression" dxfId="3" priority="4" stopIfTrue="1">
      <formula>ISERROR(AA40)</formula>
    </cfRule>
  </conditionalFormatting>
  <conditionalFormatting sqref="J3:J40">
    <cfRule type="cellIs" dxfId="2" priority="1" operator="equal">
      <formula>"Pass"</formula>
    </cfRule>
    <cfRule type="cellIs" dxfId="1" priority="2" operator="equal">
      <formula>"Fail"</formula>
    </cfRule>
    <cfRule type="cellIs" dxfId="0" priority="3" operator="equal">
      <formula>"Info"</formula>
    </cfRule>
  </conditionalFormatting>
  <dataValidations count="2">
    <dataValidation type="list" allowBlank="1" showInputMessage="1" showErrorMessage="1" sqref="L37:L40 J3:J40" xr:uid="{00000000-0002-0000-0300-000003000000}">
      <formula1>$I$44:$I$47</formula1>
    </dataValidation>
    <dataValidation type="list" allowBlank="1" showInputMessage="1" showErrorMessage="1" sqref="L33 M3:M40" xr:uid="{00000000-0002-0000-0300-000000000000}">
      <formula1>$I$52:$I$55</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4"/>
  <sheetViews>
    <sheetView showGridLines="0" zoomScale="80" zoomScaleNormal="80" workbookViewId="0">
      <pane ySplit="1" topLeftCell="A12" activePane="bottomLeft" state="frozen"/>
      <selection pane="bottomLeft" activeCell="B19" sqref="B19:D19"/>
    </sheetView>
  </sheetViews>
  <sheetFormatPr defaultRowHeight="12.5" x14ac:dyDescent="0.25"/>
  <cols>
    <col min="2" max="2" width="13.26953125" customWidth="1"/>
    <col min="3" max="3" width="105.26953125" bestFit="1" customWidth="1"/>
    <col min="4" max="4" width="22.453125" customWidth="1"/>
  </cols>
  <sheetData>
    <row r="1" spans="1:4" ht="13" x14ac:dyDescent="0.3">
      <c r="A1" s="7" t="s">
        <v>534</v>
      </c>
      <c r="B1" s="8"/>
      <c r="C1" s="8"/>
      <c r="D1" s="8"/>
    </row>
    <row r="2" spans="1:4" ht="12.75" customHeight="1" x14ac:dyDescent="0.25">
      <c r="A2" s="20" t="s">
        <v>535</v>
      </c>
      <c r="B2" s="20" t="s">
        <v>536</v>
      </c>
      <c r="C2" s="20" t="s">
        <v>537</v>
      </c>
      <c r="D2" s="20" t="s">
        <v>538</v>
      </c>
    </row>
    <row r="3" spans="1:4" x14ac:dyDescent="0.25">
      <c r="A3" s="2">
        <v>1</v>
      </c>
      <c r="B3" s="3">
        <v>41183</v>
      </c>
      <c r="C3" s="4" t="s">
        <v>539</v>
      </c>
      <c r="D3" s="56" t="s">
        <v>540</v>
      </c>
    </row>
    <row r="4" spans="1:4" x14ac:dyDescent="0.25">
      <c r="A4" s="2">
        <v>1.1000000000000001</v>
      </c>
      <c r="B4" s="3">
        <v>41317</v>
      </c>
      <c r="C4" s="57" t="s">
        <v>541</v>
      </c>
      <c r="D4" s="56" t="s">
        <v>540</v>
      </c>
    </row>
    <row r="5" spans="1:4" x14ac:dyDescent="0.25">
      <c r="A5" s="2">
        <v>1.2</v>
      </c>
      <c r="B5" s="58">
        <v>41543</v>
      </c>
      <c r="C5" s="59" t="s">
        <v>542</v>
      </c>
      <c r="D5" s="56" t="s">
        <v>540</v>
      </c>
    </row>
    <row r="6" spans="1:4" x14ac:dyDescent="0.25">
      <c r="A6" s="2">
        <v>1.3</v>
      </c>
      <c r="B6" s="3">
        <v>41740</v>
      </c>
      <c r="C6" s="56" t="s">
        <v>543</v>
      </c>
      <c r="D6" s="4" t="s">
        <v>540</v>
      </c>
    </row>
    <row r="7" spans="1:4" x14ac:dyDescent="0.25">
      <c r="A7" s="2">
        <v>1.4</v>
      </c>
      <c r="B7" s="3">
        <v>42034</v>
      </c>
      <c r="C7" s="56" t="s">
        <v>544</v>
      </c>
      <c r="D7" s="5" t="s">
        <v>540</v>
      </c>
    </row>
    <row r="8" spans="1:4" x14ac:dyDescent="0.25">
      <c r="A8" s="2">
        <v>2</v>
      </c>
      <c r="B8" s="3">
        <v>42454</v>
      </c>
      <c r="C8" s="57" t="s">
        <v>545</v>
      </c>
      <c r="D8" s="5" t="s">
        <v>540</v>
      </c>
    </row>
    <row r="9" spans="1:4" ht="25" x14ac:dyDescent="0.25">
      <c r="A9" s="163">
        <v>2.1</v>
      </c>
      <c r="B9" s="164">
        <v>42766</v>
      </c>
      <c r="C9" s="186" t="s">
        <v>546</v>
      </c>
      <c r="D9" s="186" t="s">
        <v>540</v>
      </c>
    </row>
    <row r="10" spans="1:4" x14ac:dyDescent="0.25">
      <c r="A10" s="163">
        <v>2.1</v>
      </c>
      <c r="B10" s="164">
        <v>43008</v>
      </c>
      <c r="C10" s="186" t="s">
        <v>547</v>
      </c>
      <c r="D10" s="186" t="s">
        <v>540</v>
      </c>
    </row>
    <row r="11" spans="1:4" x14ac:dyDescent="0.25">
      <c r="A11" s="2">
        <v>2.1</v>
      </c>
      <c r="B11" s="6">
        <v>43373</v>
      </c>
      <c r="C11" s="4" t="s">
        <v>548</v>
      </c>
      <c r="D11" s="4" t="s">
        <v>540</v>
      </c>
    </row>
    <row r="12" spans="1:4" x14ac:dyDescent="0.25">
      <c r="A12" s="172">
        <v>2.1</v>
      </c>
      <c r="B12" s="173">
        <v>43555</v>
      </c>
      <c r="C12" s="186" t="s">
        <v>549</v>
      </c>
      <c r="D12" s="174" t="s">
        <v>0</v>
      </c>
    </row>
    <row r="13" spans="1:4" x14ac:dyDescent="0.25">
      <c r="A13" s="2">
        <v>2.2000000000000002</v>
      </c>
      <c r="B13" s="6">
        <v>43738</v>
      </c>
      <c r="C13" s="4" t="s">
        <v>550</v>
      </c>
      <c r="D13" s="174" t="s">
        <v>0</v>
      </c>
    </row>
    <row r="14" spans="1:4" x14ac:dyDescent="0.25">
      <c r="A14" s="163">
        <v>2.2999999999999998</v>
      </c>
      <c r="B14" s="164">
        <v>43921</v>
      </c>
      <c r="C14" s="186" t="s">
        <v>547</v>
      </c>
      <c r="D14" s="174" t="s">
        <v>0</v>
      </c>
    </row>
    <row r="15" spans="1:4" x14ac:dyDescent="0.25">
      <c r="A15" s="163">
        <v>2.4</v>
      </c>
      <c r="B15" s="164">
        <v>44104</v>
      </c>
      <c r="C15" s="186" t="s">
        <v>551</v>
      </c>
      <c r="D15" s="174" t="s">
        <v>0</v>
      </c>
    </row>
    <row r="16" spans="1:4" ht="40" customHeight="1" x14ac:dyDescent="0.25">
      <c r="A16" s="163">
        <v>3</v>
      </c>
      <c r="B16" s="164">
        <v>44286</v>
      </c>
      <c r="C16" s="186" t="s">
        <v>552</v>
      </c>
      <c r="D16" s="174" t="s">
        <v>0</v>
      </c>
    </row>
    <row r="17" spans="1:4" x14ac:dyDescent="0.25">
      <c r="A17" s="2">
        <v>3.1</v>
      </c>
      <c r="B17" s="6">
        <v>44834</v>
      </c>
      <c r="C17" s="4" t="s">
        <v>553</v>
      </c>
      <c r="D17" s="174" t="s">
        <v>0</v>
      </c>
    </row>
    <row r="18" spans="1:4" x14ac:dyDescent="0.25">
      <c r="A18" s="163">
        <v>3.2</v>
      </c>
      <c r="B18" s="164">
        <v>45174</v>
      </c>
      <c r="C18" s="186" t="s">
        <v>551</v>
      </c>
      <c r="D18" s="186"/>
    </row>
    <row r="19" spans="1:4" x14ac:dyDescent="0.25">
      <c r="A19" s="163">
        <v>3.3</v>
      </c>
      <c r="B19" s="164">
        <v>45199</v>
      </c>
      <c r="C19" s="186" t="s">
        <v>1597</v>
      </c>
      <c r="D19" s="186" t="s">
        <v>1598</v>
      </c>
    </row>
    <row r="20" spans="1:4" x14ac:dyDescent="0.25">
      <c r="A20" s="163"/>
      <c r="B20" s="164"/>
      <c r="C20" s="186"/>
      <c r="D20" s="186"/>
    </row>
    <row r="21" spans="1:4" x14ac:dyDescent="0.25">
      <c r="A21" s="163"/>
      <c r="B21" s="164"/>
      <c r="C21" s="186"/>
      <c r="D21" s="186"/>
    </row>
    <row r="22" spans="1:4" x14ac:dyDescent="0.25">
      <c r="A22" s="163"/>
      <c r="B22" s="164"/>
      <c r="C22" s="186"/>
      <c r="D22" s="186"/>
    </row>
    <row r="23" spans="1:4" x14ac:dyDescent="0.25">
      <c r="A23" s="163"/>
      <c r="B23" s="164"/>
      <c r="C23" s="186"/>
      <c r="D23" s="186"/>
    </row>
    <row r="24" spans="1:4" x14ac:dyDescent="0.25">
      <c r="A24" s="163"/>
      <c r="B24" s="164"/>
      <c r="C24" s="186"/>
      <c r="D24" s="186"/>
    </row>
  </sheetData>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A015-1962-46DC-91F2-28E9497BE9AC}">
  <sheetPr>
    <pageSetUpPr fitToPage="1"/>
  </sheetPr>
  <dimension ref="A1:D7"/>
  <sheetViews>
    <sheetView showGridLines="0" zoomScale="80" zoomScaleNormal="80" workbookViewId="0">
      <pane ySplit="1" topLeftCell="A2" activePane="bottomLeft" state="frozen"/>
      <selection pane="bottomLeft" activeCell="C3" sqref="C3"/>
    </sheetView>
  </sheetViews>
  <sheetFormatPr defaultColWidth="8.7265625" defaultRowHeight="12.5" x14ac:dyDescent="0.25"/>
  <cols>
    <col min="1" max="1" width="8.81640625" style="196" customWidth="1"/>
    <col min="2" max="2" width="18.54296875" style="196" customWidth="1"/>
    <col min="3" max="3" width="103.453125" style="196" customWidth="1"/>
    <col min="4" max="4" width="22.453125" style="196" customWidth="1"/>
    <col min="5" max="16384" width="8.7265625" style="196"/>
  </cols>
  <sheetData>
    <row r="1" spans="1:4" ht="13" x14ac:dyDescent="0.3">
      <c r="A1" s="194" t="s">
        <v>534</v>
      </c>
      <c r="B1" s="195"/>
      <c r="C1" s="195"/>
      <c r="D1" s="195"/>
    </row>
    <row r="2" spans="1:4" ht="12.65" customHeight="1" x14ac:dyDescent="0.25">
      <c r="A2" s="197" t="s">
        <v>535</v>
      </c>
      <c r="B2" s="197" t="s">
        <v>554</v>
      </c>
      <c r="C2" s="197" t="s">
        <v>537</v>
      </c>
      <c r="D2" s="197" t="s">
        <v>555</v>
      </c>
    </row>
    <row r="3" spans="1:4" ht="29.15" customHeight="1" x14ac:dyDescent="0.25">
      <c r="A3" s="198">
        <v>3.1</v>
      </c>
      <c r="B3" s="199" t="s">
        <v>149</v>
      </c>
      <c r="C3" s="56" t="s">
        <v>556</v>
      </c>
      <c r="D3" s="200">
        <v>44834</v>
      </c>
    </row>
    <row r="4" spans="1:4" ht="24" customHeight="1" x14ac:dyDescent="0.25">
      <c r="A4" s="198">
        <v>3.1</v>
      </c>
      <c r="B4" s="199" t="s">
        <v>174</v>
      </c>
      <c r="C4" s="56" t="s">
        <v>557</v>
      </c>
      <c r="D4" s="200">
        <v>44834</v>
      </c>
    </row>
    <row r="5" spans="1:4" ht="12" customHeight="1" x14ac:dyDescent="0.25">
      <c r="A5" s="198">
        <v>3.1</v>
      </c>
      <c r="B5" s="199" t="s">
        <v>558</v>
      </c>
      <c r="C5" s="4" t="s">
        <v>559</v>
      </c>
      <c r="D5" s="200">
        <v>44834</v>
      </c>
    </row>
    <row r="6" spans="1:4" x14ac:dyDescent="0.25">
      <c r="A6" s="198">
        <v>3.1</v>
      </c>
      <c r="B6" s="199" t="s">
        <v>356</v>
      </c>
      <c r="C6" s="4" t="s">
        <v>560</v>
      </c>
      <c r="D6" s="200">
        <v>44834</v>
      </c>
    </row>
    <row r="7" spans="1:4" x14ac:dyDescent="0.25">
      <c r="A7" s="198">
        <v>3.1</v>
      </c>
      <c r="B7" s="199" t="s">
        <v>378</v>
      </c>
      <c r="C7" s="4" t="s">
        <v>561</v>
      </c>
      <c r="D7" s="200">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48"/>
  <sheetViews>
    <sheetView zoomScale="80" zoomScaleNormal="80" workbookViewId="0">
      <pane ySplit="1" topLeftCell="A20" activePane="bottomLeft" state="frozen"/>
      <selection pane="bottomLeft" sqref="A1:D1048576"/>
    </sheetView>
  </sheetViews>
  <sheetFormatPr defaultRowHeight="12.5" x14ac:dyDescent="0.25"/>
  <cols>
    <col min="1" max="1" width="10.54296875" style="184" customWidth="1"/>
    <col min="2" max="2" width="69.54296875" style="184" customWidth="1"/>
    <col min="3" max="3" width="9.26953125" style="184" customWidth="1"/>
    <col min="4" max="4" width="38" style="184" customWidth="1"/>
  </cols>
  <sheetData>
    <row r="1" spans="1:4" ht="14.5" x14ac:dyDescent="0.35">
      <c r="A1" s="175" t="s">
        <v>117</v>
      </c>
      <c r="B1" s="175" t="s">
        <v>109</v>
      </c>
      <c r="C1" s="175" t="s">
        <v>58</v>
      </c>
      <c r="D1" s="176">
        <v>45199</v>
      </c>
    </row>
    <row r="2" spans="1:4" ht="15.5" x14ac:dyDescent="0.35">
      <c r="A2" s="177" t="s">
        <v>562</v>
      </c>
      <c r="B2" s="177" t="s">
        <v>563</v>
      </c>
      <c r="C2" s="178">
        <v>6</v>
      </c>
    </row>
    <row r="3" spans="1:4" ht="15.5" x14ac:dyDescent="0.35">
      <c r="A3" s="177" t="s">
        <v>564</v>
      </c>
      <c r="B3" s="177" t="s">
        <v>565</v>
      </c>
      <c r="C3" s="178">
        <v>4</v>
      </c>
    </row>
    <row r="4" spans="1:4" ht="15.5" x14ac:dyDescent="0.35">
      <c r="A4" s="177" t="s">
        <v>566</v>
      </c>
      <c r="B4" s="177" t="s">
        <v>567</v>
      </c>
      <c r="C4" s="178">
        <v>1</v>
      </c>
    </row>
    <row r="5" spans="1:4" ht="15.5" x14ac:dyDescent="0.35">
      <c r="A5" s="177" t="s">
        <v>568</v>
      </c>
      <c r="B5" s="177" t="s">
        <v>569</v>
      </c>
      <c r="C5" s="178">
        <v>2</v>
      </c>
    </row>
    <row r="6" spans="1:4" ht="15.5" x14ac:dyDescent="0.35">
      <c r="A6" s="177" t="s">
        <v>570</v>
      </c>
      <c r="B6" s="177" t="s">
        <v>571</v>
      </c>
      <c r="C6" s="178">
        <v>2</v>
      </c>
    </row>
    <row r="7" spans="1:4" ht="15.5" x14ac:dyDescent="0.35">
      <c r="A7" s="177" t="s">
        <v>572</v>
      </c>
      <c r="B7" s="177" t="s">
        <v>573</v>
      </c>
      <c r="C7" s="178">
        <v>4</v>
      </c>
    </row>
    <row r="8" spans="1:4" ht="15.5" x14ac:dyDescent="0.35">
      <c r="A8" s="177" t="s">
        <v>574</v>
      </c>
      <c r="B8" s="177" t="s">
        <v>575</v>
      </c>
      <c r="C8" s="178">
        <v>2</v>
      </c>
    </row>
    <row r="9" spans="1:4" ht="15.5" x14ac:dyDescent="0.35">
      <c r="A9" s="177" t="s">
        <v>576</v>
      </c>
      <c r="B9" s="177" t="s">
        <v>577</v>
      </c>
      <c r="C9" s="178">
        <v>5</v>
      </c>
    </row>
    <row r="10" spans="1:4" ht="15.5" x14ac:dyDescent="0.35">
      <c r="A10" s="177" t="s">
        <v>578</v>
      </c>
      <c r="B10" s="177" t="s">
        <v>579</v>
      </c>
      <c r="C10" s="178">
        <v>5</v>
      </c>
    </row>
    <row r="11" spans="1:4" ht="15.5" x14ac:dyDescent="0.35">
      <c r="A11" s="177" t="s">
        <v>580</v>
      </c>
      <c r="B11" s="177" t="s">
        <v>581</v>
      </c>
      <c r="C11" s="178">
        <v>5</v>
      </c>
    </row>
    <row r="12" spans="1:4" ht="15.5" x14ac:dyDescent="0.35">
      <c r="A12" s="177" t="s">
        <v>582</v>
      </c>
      <c r="B12" s="177" t="s">
        <v>583</v>
      </c>
      <c r="C12" s="178">
        <v>2</v>
      </c>
    </row>
    <row r="13" spans="1:4" ht="15.5" x14ac:dyDescent="0.35">
      <c r="A13" s="177" t="s">
        <v>516</v>
      </c>
      <c r="B13" s="177" t="s">
        <v>584</v>
      </c>
      <c r="C13" s="178">
        <v>5</v>
      </c>
    </row>
    <row r="14" spans="1:4" ht="15.5" x14ac:dyDescent="0.35">
      <c r="A14" s="177" t="s">
        <v>585</v>
      </c>
      <c r="B14" s="177" t="s">
        <v>586</v>
      </c>
      <c r="C14" s="178">
        <v>4</v>
      </c>
    </row>
    <row r="15" spans="1:4" ht="15.5" x14ac:dyDescent="0.35">
      <c r="A15" s="177" t="s">
        <v>317</v>
      </c>
      <c r="B15" s="177" t="s">
        <v>587</v>
      </c>
      <c r="C15" s="178">
        <v>4</v>
      </c>
    </row>
    <row r="16" spans="1:4" ht="15.5" x14ac:dyDescent="0.35">
      <c r="A16" s="177" t="s">
        <v>588</v>
      </c>
      <c r="B16" s="177" t="s">
        <v>589</v>
      </c>
      <c r="C16" s="178">
        <v>1</v>
      </c>
    </row>
    <row r="17" spans="1:3" ht="15.5" x14ac:dyDescent="0.35">
      <c r="A17" s="177" t="s">
        <v>353</v>
      </c>
      <c r="B17" s="177" t="s">
        <v>590</v>
      </c>
      <c r="C17" s="178">
        <v>5</v>
      </c>
    </row>
    <row r="18" spans="1:3" ht="15.5" x14ac:dyDescent="0.35">
      <c r="A18" s="177" t="s">
        <v>591</v>
      </c>
      <c r="B18" s="177" t="s">
        <v>592</v>
      </c>
      <c r="C18" s="178">
        <v>8</v>
      </c>
    </row>
    <row r="19" spans="1:3" ht="15.5" x14ac:dyDescent="0.35">
      <c r="A19" s="177" t="s">
        <v>593</v>
      </c>
      <c r="B19" s="177" t="s">
        <v>594</v>
      </c>
      <c r="C19" s="178">
        <v>1</v>
      </c>
    </row>
    <row r="20" spans="1:3" ht="15.5" x14ac:dyDescent="0.35">
      <c r="A20" s="177" t="s">
        <v>595</v>
      </c>
      <c r="B20" s="177" t="s">
        <v>596</v>
      </c>
      <c r="C20" s="178">
        <v>8</v>
      </c>
    </row>
    <row r="21" spans="1:3" ht="15.5" x14ac:dyDescent="0.35">
      <c r="A21" s="177" t="s">
        <v>182</v>
      </c>
      <c r="B21" s="177" t="s">
        <v>597</v>
      </c>
      <c r="C21" s="178">
        <v>6</v>
      </c>
    </row>
    <row r="22" spans="1:3" ht="15.5" x14ac:dyDescent="0.35">
      <c r="A22" s="177" t="s">
        <v>598</v>
      </c>
      <c r="B22" s="177" t="s">
        <v>599</v>
      </c>
      <c r="C22" s="178">
        <v>7</v>
      </c>
    </row>
    <row r="23" spans="1:3" ht="15.5" x14ac:dyDescent="0.35">
      <c r="A23" s="177" t="s">
        <v>600</v>
      </c>
      <c r="B23" s="177" t="s">
        <v>601</v>
      </c>
      <c r="C23" s="178">
        <v>7</v>
      </c>
    </row>
    <row r="24" spans="1:3" ht="15.5" x14ac:dyDescent="0.35">
      <c r="A24" s="177" t="s">
        <v>602</v>
      </c>
      <c r="B24" s="177" t="s">
        <v>603</v>
      </c>
      <c r="C24" s="178">
        <v>7</v>
      </c>
    </row>
    <row r="25" spans="1:3" ht="15.5" x14ac:dyDescent="0.35">
      <c r="A25" s="177" t="s">
        <v>604</v>
      </c>
      <c r="B25" s="177" t="s">
        <v>605</v>
      </c>
      <c r="C25" s="178">
        <v>5</v>
      </c>
    </row>
    <row r="26" spans="1:3" ht="15.5" x14ac:dyDescent="0.35">
      <c r="A26" s="177" t="s">
        <v>606</v>
      </c>
      <c r="B26" s="177" t="s">
        <v>607</v>
      </c>
      <c r="C26" s="178">
        <v>5</v>
      </c>
    </row>
    <row r="27" spans="1:3" ht="15.5" x14ac:dyDescent="0.35">
      <c r="A27" s="177" t="s">
        <v>608</v>
      </c>
      <c r="B27" s="177" t="s">
        <v>609</v>
      </c>
      <c r="C27" s="178">
        <v>5</v>
      </c>
    </row>
    <row r="28" spans="1:3" ht="15.5" x14ac:dyDescent="0.35">
      <c r="A28" s="177" t="s">
        <v>610</v>
      </c>
      <c r="B28" s="177" t="s">
        <v>611</v>
      </c>
      <c r="C28" s="178">
        <v>6</v>
      </c>
    </row>
    <row r="29" spans="1:3" ht="15.5" x14ac:dyDescent="0.35">
      <c r="A29" s="177" t="s">
        <v>612</v>
      </c>
      <c r="B29" s="177" t="s">
        <v>613</v>
      </c>
      <c r="C29" s="178">
        <v>6</v>
      </c>
    </row>
    <row r="30" spans="1:3" ht="15.5" x14ac:dyDescent="0.35">
      <c r="A30" s="177" t="s">
        <v>614</v>
      </c>
      <c r="B30" s="177" t="s">
        <v>615</v>
      </c>
      <c r="C30" s="178">
        <v>4</v>
      </c>
    </row>
    <row r="31" spans="1:3" ht="15.5" x14ac:dyDescent="0.35">
      <c r="A31" s="177" t="s">
        <v>616</v>
      </c>
      <c r="B31" s="177" t="s">
        <v>617</v>
      </c>
      <c r="C31" s="178">
        <v>7</v>
      </c>
    </row>
    <row r="32" spans="1:3" ht="15.5" x14ac:dyDescent="0.35">
      <c r="A32" s="177" t="s">
        <v>618</v>
      </c>
      <c r="B32" s="177" t="s">
        <v>619</v>
      </c>
      <c r="C32" s="178">
        <v>5</v>
      </c>
    </row>
    <row r="33" spans="1:3" ht="15.5" x14ac:dyDescent="0.35">
      <c r="A33" s="177" t="s">
        <v>620</v>
      </c>
      <c r="B33" s="177" t="s">
        <v>621</v>
      </c>
      <c r="C33" s="178">
        <v>5</v>
      </c>
    </row>
    <row r="34" spans="1:3" ht="15.5" x14ac:dyDescent="0.35">
      <c r="A34" s="177" t="s">
        <v>622</v>
      </c>
      <c r="B34" s="177" t="s">
        <v>623</v>
      </c>
      <c r="C34" s="178">
        <v>8</v>
      </c>
    </row>
    <row r="35" spans="1:3" ht="15.5" x14ac:dyDescent="0.35">
      <c r="A35" s="177" t="s">
        <v>624</v>
      </c>
      <c r="B35" s="177" t="s">
        <v>625</v>
      </c>
      <c r="C35" s="178">
        <v>1</v>
      </c>
    </row>
    <row r="36" spans="1:3" ht="15.5" x14ac:dyDescent="0.35">
      <c r="A36" s="177" t="s">
        <v>626</v>
      </c>
      <c r="B36" s="177" t="s">
        <v>627</v>
      </c>
      <c r="C36" s="178">
        <v>5</v>
      </c>
    </row>
    <row r="37" spans="1:3" ht="15.5" x14ac:dyDescent="0.35">
      <c r="A37" s="177" t="s">
        <v>628</v>
      </c>
      <c r="B37" s="177" t="s">
        <v>629</v>
      </c>
      <c r="C37" s="178">
        <v>8</v>
      </c>
    </row>
    <row r="38" spans="1:3" ht="15.5" x14ac:dyDescent="0.35">
      <c r="A38" s="177" t="s">
        <v>630</v>
      </c>
      <c r="B38" s="177" t="s">
        <v>631</v>
      </c>
      <c r="C38" s="178">
        <v>5</v>
      </c>
    </row>
    <row r="39" spans="1:3" ht="15.5" x14ac:dyDescent="0.35">
      <c r="A39" s="177" t="s">
        <v>632</v>
      </c>
      <c r="B39" s="177" t="s">
        <v>633</v>
      </c>
      <c r="C39" s="178">
        <v>5</v>
      </c>
    </row>
    <row r="40" spans="1:3" ht="15.5" x14ac:dyDescent="0.35">
      <c r="A40" s="177" t="s">
        <v>634</v>
      </c>
      <c r="B40" s="177" t="s">
        <v>635</v>
      </c>
      <c r="C40" s="178">
        <v>2</v>
      </c>
    </row>
    <row r="41" spans="1:3" ht="15.5" x14ac:dyDescent="0.35">
      <c r="A41" s="177" t="s">
        <v>636</v>
      </c>
      <c r="B41" s="177" t="s">
        <v>637</v>
      </c>
      <c r="C41" s="178">
        <v>4</v>
      </c>
    </row>
    <row r="42" spans="1:3" ht="15.5" x14ac:dyDescent="0.35">
      <c r="A42" s="177" t="s">
        <v>638</v>
      </c>
      <c r="B42" s="177" t="s">
        <v>639</v>
      </c>
      <c r="C42" s="178">
        <v>5</v>
      </c>
    </row>
    <row r="43" spans="1:3" ht="15.5" x14ac:dyDescent="0.35">
      <c r="A43" s="177" t="s">
        <v>640</v>
      </c>
      <c r="B43" s="177" t="s">
        <v>641</v>
      </c>
      <c r="C43" s="178">
        <v>5</v>
      </c>
    </row>
    <row r="44" spans="1:3" ht="15.5" x14ac:dyDescent="0.35">
      <c r="A44" s="177" t="s">
        <v>642</v>
      </c>
      <c r="B44" s="177" t="s">
        <v>643</v>
      </c>
      <c r="C44" s="178">
        <v>6</v>
      </c>
    </row>
    <row r="45" spans="1:3" ht="15.5" x14ac:dyDescent="0.35">
      <c r="A45" s="177" t="s">
        <v>261</v>
      </c>
      <c r="B45" s="177" t="s">
        <v>644</v>
      </c>
      <c r="C45" s="178">
        <v>5</v>
      </c>
    </row>
    <row r="46" spans="1:3" ht="15.5" x14ac:dyDescent="0.35">
      <c r="A46" s="177" t="s">
        <v>645</v>
      </c>
      <c r="B46" s="177" t="s">
        <v>646</v>
      </c>
      <c r="C46" s="178">
        <v>4</v>
      </c>
    </row>
    <row r="47" spans="1:3" ht="15.5" x14ac:dyDescent="0.35">
      <c r="A47" s="177" t="s">
        <v>647</v>
      </c>
      <c r="B47" s="177" t="s">
        <v>648</v>
      </c>
      <c r="C47" s="178">
        <v>5</v>
      </c>
    </row>
    <row r="48" spans="1:3" ht="15.5" x14ac:dyDescent="0.35">
      <c r="A48" s="177" t="s">
        <v>649</v>
      </c>
      <c r="B48" s="177" t="s">
        <v>650</v>
      </c>
      <c r="C48" s="178">
        <v>6</v>
      </c>
    </row>
    <row r="49" spans="1:3" ht="15.5" x14ac:dyDescent="0.35">
      <c r="A49" s="177" t="s">
        <v>651</v>
      </c>
      <c r="B49" s="177" t="s">
        <v>652</v>
      </c>
      <c r="C49" s="178">
        <v>7</v>
      </c>
    </row>
    <row r="50" spans="1:3" ht="15.5" x14ac:dyDescent="0.35">
      <c r="A50" s="177" t="s">
        <v>653</v>
      </c>
      <c r="B50" s="177" t="s">
        <v>654</v>
      </c>
      <c r="C50" s="178">
        <v>3</v>
      </c>
    </row>
    <row r="51" spans="1:3" ht="15.5" x14ac:dyDescent="0.35">
      <c r="A51" s="177" t="s">
        <v>655</v>
      </c>
      <c r="B51" s="177" t="s">
        <v>656</v>
      </c>
      <c r="C51" s="178">
        <v>6</v>
      </c>
    </row>
    <row r="52" spans="1:3" ht="15.5" x14ac:dyDescent="0.35">
      <c r="A52" s="177" t="s">
        <v>657</v>
      </c>
      <c r="B52" s="177" t="s">
        <v>658</v>
      </c>
      <c r="C52" s="178">
        <v>4</v>
      </c>
    </row>
    <row r="53" spans="1:3" ht="15.5" x14ac:dyDescent="0.35">
      <c r="A53" s="177" t="s">
        <v>659</v>
      </c>
      <c r="B53" s="177" t="s">
        <v>660</v>
      </c>
      <c r="C53" s="178">
        <v>5</v>
      </c>
    </row>
    <row r="54" spans="1:3" ht="15.5" x14ac:dyDescent="0.35">
      <c r="A54" s="177" t="s">
        <v>661</v>
      </c>
      <c r="B54" s="177" t="s">
        <v>662</v>
      </c>
      <c r="C54" s="178">
        <v>2</v>
      </c>
    </row>
    <row r="55" spans="1:3" ht="15.5" x14ac:dyDescent="0.35">
      <c r="A55" s="177" t="s">
        <v>663</v>
      </c>
      <c r="B55" s="177" t="s">
        <v>664</v>
      </c>
      <c r="C55" s="178">
        <v>2</v>
      </c>
    </row>
    <row r="56" spans="1:3" ht="15.5" x14ac:dyDescent="0.35">
      <c r="A56" s="177" t="s">
        <v>665</v>
      </c>
      <c r="B56" s="177" t="s">
        <v>666</v>
      </c>
      <c r="C56" s="178">
        <v>5</v>
      </c>
    </row>
    <row r="57" spans="1:3" ht="15.5" x14ac:dyDescent="0.35">
      <c r="A57" s="177" t="s">
        <v>667</v>
      </c>
      <c r="B57" s="177" t="s">
        <v>668</v>
      </c>
      <c r="C57" s="178">
        <v>5</v>
      </c>
    </row>
    <row r="58" spans="1:3" ht="31" x14ac:dyDescent="0.35">
      <c r="A58" s="177" t="s">
        <v>669</v>
      </c>
      <c r="B58" s="177" t="s">
        <v>670</v>
      </c>
      <c r="C58" s="178">
        <v>5</v>
      </c>
    </row>
    <row r="59" spans="1:3" ht="15.5" x14ac:dyDescent="0.35">
      <c r="A59" s="177" t="s">
        <v>671</v>
      </c>
      <c r="B59" s="177" t="s">
        <v>672</v>
      </c>
      <c r="C59" s="178">
        <v>5</v>
      </c>
    </row>
    <row r="60" spans="1:3" ht="15.5" x14ac:dyDescent="0.35">
      <c r="A60" s="177" t="s">
        <v>673</v>
      </c>
      <c r="B60" s="177" t="s">
        <v>674</v>
      </c>
      <c r="C60" s="178">
        <v>3</v>
      </c>
    </row>
    <row r="61" spans="1:3" ht="15.5" x14ac:dyDescent="0.35">
      <c r="A61" s="177" t="s">
        <v>675</v>
      </c>
      <c r="B61" s="177" t="s">
        <v>676</v>
      </c>
      <c r="C61" s="178">
        <v>6</v>
      </c>
    </row>
    <row r="62" spans="1:3" ht="15.5" x14ac:dyDescent="0.35">
      <c r="A62" s="177" t="s">
        <v>677</v>
      </c>
      <c r="B62" s="177" t="s">
        <v>678</v>
      </c>
      <c r="C62" s="178">
        <v>3</v>
      </c>
    </row>
    <row r="63" spans="1:3" ht="15.5" x14ac:dyDescent="0.35">
      <c r="A63" s="177" t="s">
        <v>679</v>
      </c>
      <c r="B63" s="177" t="s">
        <v>680</v>
      </c>
      <c r="C63" s="178">
        <v>4</v>
      </c>
    </row>
    <row r="64" spans="1:3" ht="31" x14ac:dyDescent="0.35">
      <c r="A64" s="177" t="s">
        <v>681</v>
      </c>
      <c r="B64" s="177" t="s">
        <v>682</v>
      </c>
      <c r="C64" s="178">
        <v>3</v>
      </c>
    </row>
    <row r="65" spans="1:3" ht="15.5" x14ac:dyDescent="0.35">
      <c r="A65" s="177" t="s">
        <v>683</v>
      </c>
      <c r="B65" s="177" t="s">
        <v>684</v>
      </c>
      <c r="C65" s="178">
        <v>3</v>
      </c>
    </row>
    <row r="66" spans="1:3" ht="31" x14ac:dyDescent="0.35">
      <c r="A66" s="177" t="s">
        <v>685</v>
      </c>
      <c r="B66" s="177" t="s">
        <v>686</v>
      </c>
      <c r="C66" s="178">
        <v>6</v>
      </c>
    </row>
    <row r="67" spans="1:3" ht="15.5" x14ac:dyDescent="0.35">
      <c r="A67" s="177" t="s">
        <v>687</v>
      </c>
      <c r="B67" s="177" t="s">
        <v>688</v>
      </c>
      <c r="C67" s="178">
        <v>6</v>
      </c>
    </row>
    <row r="68" spans="1:3" ht="31" x14ac:dyDescent="0.35">
      <c r="A68" s="177" t="s">
        <v>689</v>
      </c>
      <c r="B68" s="177" t="s">
        <v>690</v>
      </c>
      <c r="C68" s="178">
        <v>5</v>
      </c>
    </row>
    <row r="69" spans="1:3" ht="15.5" x14ac:dyDescent="0.35">
      <c r="A69" s="177" t="s">
        <v>691</v>
      </c>
      <c r="B69" s="177" t="s">
        <v>692</v>
      </c>
      <c r="C69" s="178">
        <v>3</v>
      </c>
    </row>
    <row r="70" spans="1:3" ht="15.5" x14ac:dyDescent="0.35">
      <c r="A70" s="177" t="s">
        <v>693</v>
      </c>
      <c r="B70" s="177" t="s">
        <v>583</v>
      </c>
      <c r="C70" s="178">
        <v>2</v>
      </c>
    </row>
    <row r="71" spans="1:3" ht="15.5" x14ac:dyDescent="0.35">
      <c r="A71" s="177" t="s">
        <v>694</v>
      </c>
      <c r="B71" s="177" t="s">
        <v>695</v>
      </c>
      <c r="C71" s="178">
        <v>3</v>
      </c>
    </row>
    <row r="72" spans="1:3" ht="15.5" x14ac:dyDescent="0.35">
      <c r="A72" s="177" t="s">
        <v>696</v>
      </c>
      <c r="B72" s="177" t="s">
        <v>697</v>
      </c>
      <c r="C72" s="178">
        <v>3</v>
      </c>
    </row>
    <row r="73" spans="1:3" ht="15.5" x14ac:dyDescent="0.35">
      <c r="A73" s="177" t="s">
        <v>698</v>
      </c>
      <c r="B73" s="177" t="s">
        <v>699</v>
      </c>
      <c r="C73" s="178">
        <v>3</v>
      </c>
    </row>
    <row r="74" spans="1:3" ht="15.5" x14ac:dyDescent="0.35">
      <c r="A74" s="177" t="s">
        <v>220</v>
      </c>
      <c r="B74" s="177" t="s">
        <v>700</v>
      </c>
      <c r="C74" s="178">
        <v>5</v>
      </c>
    </row>
    <row r="75" spans="1:3" ht="15.5" x14ac:dyDescent="0.35">
      <c r="A75" s="177" t="s">
        <v>701</v>
      </c>
      <c r="B75" s="177" t="s">
        <v>702</v>
      </c>
      <c r="C75" s="178">
        <v>3</v>
      </c>
    </row>
    <row r="76" spans="1:3" ht="15.5" x14ac:dyDescent="0.35">
      <c r="A76" s="177" t="s">
        <v>703</v>
      </c>
      <c r="B76" s="177" t="s">
        <v>704</v>
      </c>
      <c r="C76" s="178">
        <v>6</v>
      </c>
    </row>
    <row r="77" spans="1:3" ht="15.5" x14ac:dyDescent="0.35">
      <c r="A77" s="177" t="s">
        <v>705</v>
      </c>
      <c r="B77" s="177" t="s">
        <v>706</v>
      </c>
      <c r="C77" s="178">
        <v>5</v>
      </c>
    </row>
    <row r="78" spans="1:3" ht="15.5" x14ac:dyDescent="0.35">
      <c r="A78" s="177" t="s">
        <v>707</v>
      </c>
      <c r="B78" s="177" t="s">
        <v>708</v>
      </c>
      <c r="C78" s="178">
        <v>4</v>
      </c>
    </row>
    <row r="79" spans="1:3" ht="15.5" x14ac:dyDescent="0.35">
      <c r="A79" s="177" t="s">
        <v>709</v>
      </c>
      <c r="B79" s="177" t="s">
        <v>710</v>
      </c>
      <c r="C79" s="178">
        <v>4</v>
      </c>
    </row>
    <row r="80" spans="1:3" ht="15.5" x14ac:dyDescent="0.35">
      <c r="A80" s="177" t="s">
        <v>711</v>
      </c>
      <c r="B80" s="177" t="s">
        <v>712</v>
      </c>
      <c r="C80" s="178">
        <v>4</v>
      </c>
    </row>
    <row r="81" spans="1:3" ht="15.5" x14ac:dyDescent="0.35">
      <c r="A81" s="177" t="s">
        <v>713</v>
      </c>
      <c r="B81" s="177" t="s">
        <v>714</v>
      </c>
      <c r="C81" s="178">
        <v>7</v>
      </c>
    </row>
    <row r="82" spans="1:3" ht="15.5" x14ac:dyDescent="0.35">
      <c r="A82" s="177" t="s">
        <v>715</v>
      </c>
      <c r="B82" s="177" t="s">
        <v>716</v>
      </c>
      <c r="C82" s="178">
        <v>6</v>
      </c>
    </row>
    <row r="83" spans="1:3" ht="15.5" x14ac:dyDescent="0.35">
      <c r="A83" s="177" t="s">
        <v>717</v>
      </c>
      <c r="B83" s="177" t="s">
        <v>718</v>
      </c>
      <c r="C83" s="178">
        <v>5</v>
      </c>
    </row>
    <row r="84" spans="1:3" ht="15.5" x14ac:dyDescent="0.35">
      <c r="A84" s="177" t="s">
        <v>719</v>
      </c>
      <c r="B84" s="177" t="s">
        <v>720</v>
      </c>
      <c r="C84" s="178">
        <v>3</v>
      </c>
    </row>
    <row r="85" spans="1:3" ht="15.5" x14ac:dyDescent="0.35">
      <c r="A85" s="177" t="s">
        <v>721</v>
      </c>
      <c r="B85" s="177" t="s">
        <v>722</v>
      </c>
      <c r="C85" s="178">
        <v>5</v>
      </c>
    </row>
    <row r="86" spans="1:3" ht="15.5" x14ac:dyDescent="0.35">
      <c r="A86" s="177" t="s">
        <v>723</v>
      </c>
      <c r="B86" s="177" t="s">
        <v>724</v>
      </c>
      <c r="C86" s="178">
        <v>4</v>
      </c>
    </row>
    <row r="87" spans="1:3" ht="15.5" x14ac:dyDescent="0.35">
      <c r="A87" s="177" t="s">
        <v>450</v>
      </c>
      <c r="B87" s="177" t="s">
        <v>725</v>
      </c>
      <c r="C87" s="178">
        <v>2</v>
      </c>
    </row>
    <row r="88" spans="1:3" ht="15.5" x14ac:dyDescent="0.35">
      <c r="A88" s="177" t="s">
        <v>726</v>
      </c>
      <c r="B88" s="177" t="s">
        <v>727</v>
      </c>
      <c r="C88" s="178">
        <v>4</v>
      </c>
    </row>
    <row r="89" spans="1:3" ht="15.5" x14ac:dyDescent="0.35">
      <c r="A89" s="177" t="s">
        <v>728</v>
      </c>
      <c r="B89" s="177" t="s">
        <v>729</v>
      </c>
      <c r="C89" s="178">
        <v>4</v>
      </c>
    </row>
    <row r="90" spans="1:3" ht="15.5" x14ac:dyDescent="0.35">
      <c r="A90" s="177" t="s">
        <v>438</v>
      </c>
      <c r="B90" s="177" t="s">
        <v>730</v>
      </c>
      <c r="C90" s="178">
        <v>4</v>
      </c>
    </row>
    <row r="91" spans="1:3" ht="15.5" x14ac:dyDescent="0.35">
      <c r="A91" s="177" t="s">
        <v>731</v>
      </c>
      <c r="B91" s="177" t="s">
        <v>583</v>
      </c>
      <c r="C91" s="178">
        <v>2</v>
      </c>
    </row>
    <row r="92" spans="1:3" ht="15.5" x14ac:dyDescent="0.35">
      <c r="A92" s="177" t="s">
        <v>428</v>
      </c>
      <c r="B92" s="177" t="s">
        <v>732</v>
      </c>
      <c r="C92" s="178">
        <v>3</v>
      </c>
    </row>
    <row r="93" spans="1:3" ht="15.5" x14ac:dyDescent="0.35">
      <c r="A93" s="177" t="s">
        <v>733</v>
      </c>
      <c r="B93" s="177" t="s">
        <v>734</v>
      </c>
      <c r="C93" s="178">
        <v>6</v>
      </c>
    </row>
    <row r="94" spans="1:3" ht="15.5" x14ac:dyDescent="0.35">
      <c r="A94" s="177" t="s">
        <v>735</v>
      </c>
      <c r="B94" s="177" t="s">
        <v>736</v>
      </c>
      <c r="C94" s="178">
        <v>3</v>
      </c>
    </row>
    <row r="95" spans="1:3" ht="15.5" x14ac:dyDescent="0.35">
      <c r="A95" s="177" t="s">
        <v>737</v>
      </c>
      <c r="B95" s="177" t="s">
        <v>738</v>
      </c>
      <c r="C95" s="178">
        <v>6</v>
      </c>
    </row>
    <row r="96" spans="1:3" ht="15.5" x14ac:dyDescent="0.35">
      <c r="A96" s="177" t="s">
        <v>739</v>
      </c>
      <c r="B96" s="177" t="s">
        <v>740</v>
      </c>
      <c r="C96" s="178">
        <v>5</v>
      </c>
    </row>
    <row r="97" spans="1:3" ht="15.5" x14ac:dyDescent="0.35">
      <c r="A97" s="177" t="s">
        <v>741</v>
      </c>
      <c r="B97" s="177" t="s">
        <v>742</v>
      </c>
      <c r="C97" s="178">
        <v>5</v>
      </c>
    </row>
    <row r="98" spans="1:3" ht="15.5" x14ac:dyDescent="0.35">
      <c r="A98" s="177" t="s">
        <v>743</v>
      </c>
      <c r="B98" s="177" t="s">
        <v>744</v>
      </c>
      <c r="C98" s="178">
        <v>5</v>
      </c>
    </row>
    <row r="99" spans="1:3" ht="15.5" x14ac:dyDescent="0.35">
      <c r="A99" s="177" t="s">
        <v>745</v>
      </c>
      <c r="B99" s="177" t="s">
        <v>746</v>
      </c>
      <c r="C99" s="178">
        <v>3</v>
      </c>
    </row>
    <row r="100" spans="1:3" ht="15.5" x14ac:dyDescent="0.35">
      <c r="A100" s="177" t="s">
        <v>747</v>
      </c>
      <c r="B100" s="177" t="s">
        <v>748</v>
      </c>
      <c r="C100" s="178">
        <v>5</v>
      </c>
    </row>
    <row r="101" spans="1:3" ht="15.5" x14ac:dyDescent="0.35">
      <c r="A101" s="177" t="s">
        <v>749</v>
      </c>
      <c r="B101" s="177" t="s">
        <v>750</v>
      </c>
      <c r="C101" s="178">
        <v>2</v>
      </c>
    </row>
    <row r="102" spans="1:3" ht="15.5" x14ac:dyDescent="0.35">
      <c r="A102" s="177" t="s">
        <v>395</v>
      </c>
      <c r="B102" s="177" t="s">
        <v>751</v>
      </c>
      <c r="C102" s="178">
        <v>5</v>
      </c>
    </row>
    <row r="103" spans="1:3" ht="15.5" x14ac:dyDescent="0.35">
      <c r="A103" s="177" t="s">
        <v>406</v>
      </c>
      <c r="B103" s="177" t="s">
        <v>752</v>
      </c>
      <c r="C103" s="178">
        <v>4</v>
      </c>
    </row>
    <row r="104" spans="1:3" ht="15.5" x14ac:dyDescent="0.35">
      <c r="A104" s="177" t="s">
        <v>753</v>
      </c>
      <c r="B104" s="177" t="s">
        <v>754</v>
      </c>
      <c r="C104" s="178">
        <v>2</v>
      </c>
    </row>
    <row r="105" spans="1:3" ht="15.5" x14ac:dyDescent="0.35">
      <c r="A105" s="177" t="s">
        <v>755</v>
      </c>
      <c r="B105" s="177" t="s">
        <v>756</v>
      </c>
      <c r="C105" s="178">
        <v>2</v>
      </c>
    </row>
    <row r="106" spans="1:3" ht="15.5" x14ac:dyDescent="0.35">
      <c r="A106" s="177" t="s">
        <v>757</v>
      </c>
      <c r="B106" s="177" t="s">
        <v>758</v>
      </c>
      <c r="C106" s="178">
        <v>4</v>
      </c>
    </row>
    <row r="107" spans="1:3" ht="31" x14ac:dyDescent="0.35">
      <c r="A107" s="177" t="s">
        <v>759</v>
      </c>
      <c r="B107" s="177" t="s">
        <v>760</v>
      </c>
      <c r="C107" s="178">
        <v>5</v>
      </c>
    </row>
    <row r="108" spans="1:3" ht="15.5" x14ac:dyDescent="0.35">
      <c r="A108" s="177" t="s">
        <v>761</v>
      </c>
      <c r="B108" s="177" t="s">
        <v>762</v>
      </c>
      <c r="C108" s="178">
        <v>4</v>
      </c>
    </row>
    <row r="109" spans="1:3" ht="15.5" x14ac:dyDescent="0.35">
      <c r="A109" s="177" t="s">
        <v>763</v>
      </c>
      <c r="B109" s="177" t="s">
        <v>764</v>
      </c>
      <c r="C109" s="178">
        <v>4</v>
      </c>
    </row>
    <row r="110" spans="1:3" ht="15.5" x14ac:dyDescent="0.35">
      <c r="A110" s="177" t="s">
        <v>765</v>
      </c>
      <c r="B110" s="177" t="s">
        <v>583</v>
      </c>
      <c r="C110" s="178">
        <v>2</v>
      </c>
    </row>
    <row r="111" spans="1:3" ht="15.5" x14ac:dyDescent="0.35">
      <c r="A111" s="177" t="s">
        <v>766</v>
      </c>
      <c r="B111" s="177" t="s">
        <v>767</v>
      </c>
      <c r="C111" s="178">
        <v>4</v>
      </c>
    </row>
    <row r="112" spans="1:3" ht="15.5" x14ac:dyDescent="0.35">
      <c r="A112" s="177" t="s">
        <v>768</v>
      </c>
      <c r="B112" s="177" t="s">
        <v>769</v>
      </c>
      <c r="C112" s="178">
        <v>5</v>
      </c>
    </row>
    <row r="113" spans="1:3" ht="15.5" x14ac:dyDescent="0.35">
      <c r="A113" s="177" t="s">
        <v>770</v>
      </c>
      <c r="B113" s="177" t="s">
        <v>771</v>
      </c>
      <c r="C113" s="178">
        <v>2</v>
      </c>
    </row>
    <row r="114" spans="1:3" ht="15.5" x14ac:dyDescent="0.35">
      <c r="A114" s="177" t="s">
        <v>772</v>
      </c>
      <c r="B114" s="177" t="s">
        <v>773</v>
      </c>
      <c r="C114" s="178">
        <v>5</v>
      </c>
    </row>
    <row r="115" spans="1:3" ht="15.5" x14ac:dyDescent="0.35">
      <c r="A115" s="177" t="s">
        <v>774</v>
      </c>
      <c r="B115" s="177" t="s">
        <v>775</v>
      </c>
      <c r="C115" s="178">
        <v>6</v>
      </c>
    </row>
    <row r="116" spans="1:3" ht="15.5" x14ac:dyDescent="0.35">
      <c r="A116" s="177" t="s">
        <v>776</v>
      </c>
      <c r="B116" s="177" t="s">
        <v>777</v>
      </c>
      <c r="C116" s="178">
        <v>4</v>
      </c>
    </row>
    <row r="117" spans="1:3" ht="15.5" x14ac:dyDescent="0.35">
      <c r="A117" s="177" t="s">
        <v>778</v>
      </c>
      <c r="B117" s="177" t="s">
        <v>779</v>
      </c>
      <c r="C117" s="178">
        <v>5</v>
      </c>
    </row>
    <row r="118" spans="1:3" ht="15.5" x14ac:dyDescent="0.35">
      <c r="A118" s="177" t="s">
        <v>780</v>
      </c>
      <c r="B118" s="177" t="s">
        <v>781</v>
      </c>
      <c r="C118" s="178">
        <v>4</v>
      </c>
    </row>
    <row r="119" spans="1:3" ht="15.5" x14ac:dyDescent="0.35">
      <c r="A119" s="177" t="s">
        <v>782</v>
      </c>
      <c r="B119" s="177" t="s">
        <v>783</v>
      </c>
      <c r="C119" s="178">
        <v>2</v>
      </c>
    </row>
    <row r="120" spans="1:3" ht="15.5" x14ac:dyDescent="0.35">
      <c r="A120" s="177" t="s">
        <v>784</v>
      </c>
      <c r="B120" s="177" t="s">
        <v>785</v>
      </c>
      <c r="C120" s="178">
        <v>2</v>
      </c>
    </row>
    <row r="121" spans="1:3" ht="15.5" x14ac:dyDescent="0.35">
      <c r="A121" s="177" t="s">
        <v>786</v>
      </c>
      <c r="B121" s="177" t="s">
        <v>787</v>
      </c>
      <c r="C121" s="178">
        <v>3</v>
      </c>
    </row>
    <row r="122" spans="1:3" ht="15.5" x14ac:dyDescent="0.35">
      <c r="A122" s="177" t="s">
        <v>788</v>
      </c>
      <c r="B122" s="177" t="s">
        <v>789</v>
      </c>
      <c r="C122" s="178">
        <v>3</v>
      </c>
    </row>
    <row r="123" spans="1:3" ht="15.5" x14ac:dyDescent="0.35">
      <c r="A123" s="177" t="s">
        <v>790</v>
      </c>
      <c r="B123" s="177" t="s">
        <v>791</v>
      </c>
      <c r="C123" s="178">
        <v>5</v>
      </c>
    </row>
    <row r="124" spans="1:3" ht="15.5" x14ac:dyDescent="0.35">
      <c r="A124" s="177" t="s">
        <v>792</v>
      </c>
      <c r="B124" s="177" t="s">
        <v>793</v>
      </c>
      <c r="C124" s="178">
        <v>4</v>
      </c>
    </row>
    <row r="125" spans="1:3" ht="15.5" x14ac:dyDescent="0.35">
      <c r="A125" s="177" t="s">
        <v>794</v>
      </c>
      <c r="B125" s="177" t="s">
        <v>795</v>
      </c>
      <c r="C125" s="178">
        <v>6</v>
      </c>
    </row>
    <row r="126" spans="1:3" ht="15.5" x14ac:dyDescent="0.35">
      <c r="A126" s="177" t="s">
        <v>796</v>
      </c>
      <c r="B126" s="177" t="s">
        <v>797</v>
      </c>
      <c r="C126" s="178">
        <v>6</v>
      </c>
    </row>
    <row r="127" spans="1:3" ht="15.5" x14ac:dyDescent="0.35">
      <c r="A127" s="177" t="s">
        <v>798</v>
      </c>
      <c r="B127" s="177" t="s">
        <v>799</v>
      </c>
      <c r="C127" s="178">
        <v>6</v>
      </c>
    </row>
    <row r="128" spans="1:3" ht="31" x14ac:dyDescent="0.35">
      <c r="A128" s="177" t="s">
        <v>800</v>
      </c>
      <c r="B128" s="177" t="s">
        <v>801</v>
      </c>
      <c r="C128" s="178">
        <v>5</v>
      </c>
    </row>
    <row r="129" spans="1:3" ht="15.5" x14ac:dyDescent="0.35">
      <c r="A129" s="177" t="s">
        <v>802</v>
      </c>
      <c r="B129" s="177" t="s">
        <v>803</v>
      </c>
      <c r="C129" s="178">
        <v>5</v>
      </c>
    </row>
    <row r="130" spans="1:3" ht="15.5" x14ac:dyDescent="0.35">
      <c r="A130" s="177" t="s">
        <v>804</v>
      </c>
      <c r="B130" s="177" t="s">
        <v>805</v>
      </c>
      <c r="C130" s="178">
        <v>3</v>
      </c>
    </row>
    <row r="131" spans="1:3" ht="15.5" x14ac:dyDescent="0.35">
      <c r="A131" s="177" t="s">
        <v>170</v>
      </c>
      <c r="B131" s="177" t="s">
        <v>806</v>
      </c>
      <c r="C131" s="178">
        <v>5</v>
      </c>
    </row>
    <row r="132" spans="1:3" ht="15.5" x14ac:dyDescent="0.35">
      <c r="A132" s="177" t="s">
        <v>208</v>
      </c>
      <c r="B132" s="177" t="s">
        <v>583</v>
      </c>
      <c r="C132" s="178">
        <v>2</v>
      </c>
    </row>
    <row r="133" spans="1:3" ht="15.5" x14ac:dyDescent="0.35">
      <c r="A133" s="177" t="s">
        <v>279</v>
      </c>
      <c r="B133" s="177" t="s">
        <v>807</v>
      </c>
      <c r="C133" s="178">
        <v>4</v>
      </c>
    </row>
    <row r="134" spans="1:3" ht="15.5" x14ac:dyDescent="0.35">
      <c r="A134" s="177" t="s">
        <v>808</v>
      </c>
      <c r="B134" s="177" t="s">
        <v>809</v>
      </c>
      <c r="C134" s="178">
        <v>1</v>
      </c>
    </row>
    <row r="135" spans="1:3" ht="15.5" x14ac:dyDescent="0.35">
      <c r="A135" s="177" t="s">
        <v>810</v>
      </c>
      <c r="B135" s="177" t="s">
        <v>811</v>
      </c>
      <c r="C135" s="178">
        <v>6</v>
      </c>
    </row>
    <row r="136" spans="1:3" ht="15.5" x14ac:dyDescent="0.35">
      <c r="A136" s="177" t="s">
        <v>812</v>
      </c>
      <c r="B136" s="177" t="s">
        <v>813</v>
      </c>
      <c r="C136" s="178">
        <v>5</v>
      </c>
    </row>
    <row r="137" spans="1:3" ht="15.5" x14ac:dyDescent="0.35">
      <c r="A137" s="177" t="s">
        <v>814</v>
      </c>
      <c r="B137" s="177" t="s">
        <v>815</v>
      </c>
      <c r="C137" s="178">
        <v>3</v>
      </c>
    </row>
    <row r="138" spans="1:3" ht="15.5" x14ac:dyDescent="0.35">
      <c r="A138" s="177" t="s">
        <v>816</v>
      </c>
      <c r="B138" s="177" t="s">
        <v>817</v>
      </c>
      <c r="C138" s="178">
        <v>3</v>
      </c>
    </row>
    <row r="139" spans="1:3" ht="15.5" x14ac:dyDescent="0.35">
      <c r="A139" s="177" t="s">
        <v>818</v>
      </c>
      <c r="B139" s="177" t="s">
        <v>819</v>
      </c>
      <c r="C139" s="178">
        <v>4</v>
      </c>
    </row>
    <row r="140" spans="1:3" ht="15.5" x14ac:dyDescent="0.35">
      <c r="A140" s="177" t="s">
        <v>820</v>
      </c>
      <c r="B140" s="177" t="s">
        <v>821</v>
      </c>
      <c r="C140" s="178">
        <v>4</v>
      </c>
    </row>
    <row r="141" spans="1:3" ht="15.5" x14ac:dyDescent="0.35">
      <c r="A141" s="177" t="s">
        <v>822</v>
      </c>
      <c r="B141" s="177" t="s">
        <v>823</v>
      </c>
      <c r="C141" s="178">
        <v>6</v>
      </c>
    </row>
    <row r="142" spans="1:3" ht="15.5" x14ac:dyDescent="0.35">
      <c r="A142" s="177" t="s">
        <v>824</v>
      </c>
      <c r="B142" s="177" t="s">
        <v>825</v>
      </c>
      <c r="C142" s="178">
        <v>3</v>
      </c>
    </row>
    <row r="143" spans="1:3" ht="15.5" x14ac:dyDescent="0.35">
      <c r="A143" s="177" t="s">
        <v>826</v>
      </c>
      <c r="B143" s="177" t="s">
        <v>827</v>
      </c>
      <c r="C143" s="178">
        <v>5</v>
      </c>
    </row>
    <row r="144" spans="1:3" ht="15.5" x14ac:dyDescent="0.35">
      <c r="A144" s="177" t="s">
        <v>828</v>
      </c>
      <c r="B144" s="177" t="s">
        <v>829</v>
      </c>
      <c r="C144" s="178">
        <v>6</v>
      </c>
    </row>
    <row r="145" spans="1:3" ht="15.5" x14ac:dyDescent="0.35">
      <c r="A145" s="177" t="s">
        <v>830</v>
      </c>
      <c r="B145" s="177" t="s">
        <v>831</v>
      </c>
      <c r="C145" s="178">
        <v>4</v>
      </c>
    </row>
    <row r="146" spans="1:3" ht="15.5" x14ac:dyDescent="0.35">
      <c r="A146" s="177" t="s">
        <v>832</v>
      </c>
      <c r="B146" s="177" t="s">
        <v>833</v>
      </c>
      <c r="C146" s="178">
        <v>5</v>
      </c>
    </row>
    <row r="147" spans="1:3" ht="15.5" x14ac:dyDescent="0.35">
      <c r="A147" s="177" t="s">
        <v>329</v>
      </c>
      <c r="B147" s="177" t="s">
        <v>834</v>
      </c>
      <c r="C147" s="178">
        <v>4</v>
      </c>
    </row>
    <row r="148" spans="1:3" ht="15.5" x14ac:dyDescent="0.35">
      <c r="A148" s="177" t="s">
        <v>460</v>
      </c>
      <c r="B148" s="177" t="s">
        <v>835</v>
      </c>
      <c r="C148" s="178">
        <v>4</v>
      </c>
    </row>
    <row r="149" spans="1:3" ht="15.5" x14ac:dyDescent="0.35">
      <c r="A149" s="177" t="s">
        <v>526</v>
      </c>
      <c r="B149" s="177" t="s">
        <v>836</v>
      </c>
      <c r="C149" s="178">
        <v>4</v>
      </c>
    </row>
    <row r="150" spans="1:3" ht="15.5" x14ac:dyDescent="0.35">
      <c r="A150" s="177" t="s">
        <v>837</v>
      </c>
      <c r="B150" s="177" t="s">
        <v>838</v>
      </c>
      <c r="C150" s="178">
        <v>5</v>
      </c>
    </row>
    <row r="151" spans="1:3" ht="15.5" x14ac:dyDescent="0.35">
      <c r="A151" s="177" t="s">
        <v>839</v>
      </c>
      <c r="B151" s="177" t="s">
        <v>840</v>
      </c>
      <c r="C151" s="178">
        <v>6</v>
      </c>
    </row>
    <row r="152" spans="1:3" ht="31" x14ac:dyDescent="0.35">
      <c r="A152" s="177" t="s">
        <v>841</v>
      </c>
      <c r="B152" s="177" t="s">
        <v>842</v>
      </c>
      <c r="C152" s="178">
        <v>5</v>
      </c>
    </row>
    <row r="153" spans="1:3" ht="15.5" x14ac:dyDescent="0.35">
      <c r="A153" s="177" t="s">
        <v>843</v>
      </c>
      <c r="B153" s="177" t="s">
        <v>844</v>
      </c>
      <c r="C153" s="178">
        <v>7</v>
      </c>
    </row>
    <row r="154" spans="1:3" ht="15.5" x14ac:dyDescent="0.35">
      <c r="A154" s="177" t="s">
        <v>845</v>
      </c>
      <c r="B154" s="177" t="s">
        <v>846</v>
      </c>
      <c r="C154" s="178">
        <v>6</v>
      </c>
    </row>
    <row r="155" spans="1:3" ht="15.5" x14ac:dyDescent="0.35">
      <c r="A155" s="177" t="s">
        <v>847</v>
      </c>
      <c r="B155" s="177" t="s">
        <v>848</v>
      </c>
      <c r="C155" s="178">
        <v>1</v>
      </c>
    </row>
    <row r="156" spans="1:3" ht="15.5" x14ac:dyDescent="0.35">
      <c r="A156" s="177" t="s">
        <v>849</v>
      </c>
      <c r="B156" s="177" t="s">
        <v>850</v>
      </c>
      <c r="C156" s="178">
        <v>6</v>
      </c>
    </row>
    <row r="157" spans="1:3" ht="31" x14ac:dyDescent="0.35">
      <c r="A157" s="177" t="s">
        <v>851</v>
      </c>
      <c r="B157" s="177" t="s">
        <v>852</v>
      </c>
      <c r="C157" s="178">
        <v>6</v>
      </c>
    </row>
    <row r="158" spans="1:3" ht="31" x14ac:dyDescent="0.35">
      <c r="A158" s="177" t="s">
        <v>853</v>
      </c>
      <c r="B158" s="177" t="s">
        <v>854</v>
      </c>
      <c r="C158" s="178">
        <v>6</v>
      </c>
    </row>
    <row r="159" spans="1:3" ht="15.5" x14ac:dyDescent="0.35">
      <c r="A159" s="177" t="s">
        <v>855</v>
      </c>
      <c r="B159" s="177" t="s">
        <v>856</v>
      </c>
      <c r="C159" s="178">
        <v>4</v>
      </c>
    </row>
    <row r="160" spans="1:3" ht="15.5" x14ac:dyDescent="0.35">
      <c r="A160" s="177" t="s">
        <v>857</v>
      </c>
      <c r="B160" s="177" t="s">
        <v>858</v>
      </c>
      <c r="C160" s="178">
        <v>6</v>
      </c>
    </row>
    <row r="161" spans="1:3" ht="15.5" x14ac:dyDescent="0.35">
      <c r="A161" s="177" t="s">
        <v>859</v>
      </c>
      <c r="B161" s="177" t="s">
        <v>860</v>
      </c>
      <c r="C161" s="178">
        <v>3</v>
      </c>
    </row>
    <row r="162" spans="1:3" ht="15.5" x14ac:dyDescent="0.35">
      <c r="A162" s="177" t="s">
        <v>861</v>
      </c>
      <c r="B162" s="177" t="s">
        <v>862</v>
      </c>
      <c r="C162" s="178">
        <v>4</v>
      </c>
    </row>
    <row r="163" spans="1:3" ht="15.5" x14ac:dyDescent="0.35">
      <c r="A163" s="177" t="s">
        <v>863</v>
      </c>
      <c r="B163" s="177" t="s">
        <v>864</v>
      </c>
      <c r="C163" s="178">
        <v>5</v>
      </c>
    </row>
    <row r="164" spans="1:3" ht="31" x14ac:dyDescent="0.35">
      <c r="A164" s="177" t="s">
        <v>865</v>
      </c>
      <c r="B164" s="177" t="s">
        <v>866</v>
      </c>
      <c r="C164" s="178">
        <v>3</v>
      </c>
    </row>
    <row r="165" spans="1:3" ht="15.5" x14ac:dyDescent="0.35">
      <c r="A165" s="177" t="s">
        <v>867</v>
      </c>
      <c r="B165" s="177" t="s">
        <v>868</v>
      </c>
      <c r="C165" s="178">
        <v>5</v>
      </c>
    </row>
    <row r="166" spans="1:3" ht="15.5" x14ac:dyDescent="0.35">
      <c r="A166" s="177" t="s">
        <v>869</v>
      </c>
      <c r="B166" s="177" t="s">
        <v>870</v>
      </c>
      <c r="C166" s="178">
        <v>5</v>
      </c>
    </row>
    <row r="167" spans="1:3" ht="15.5" x14ac:dyDescent="0.35">
      <c r="A167" s="177" t="s">
        <v>871</v>
      </c>
      <c r="B167" s="177" t="s">
        <v>872</v>
      </c>
      <c r="C167" s="178">
        <v>5</v>
      </c>
    </row>
    <row r="168" spans="1:3" ht="15.5" x14ac:dyDescent="0.35">
      <c r="A168" s="177" t="s">
        <v>873</v>
      </c>
      <c r="B168" s="177" t="s">
        <v>874</v>
      </c>
      <c r="C168" s="178">
        <v>5</v>
      </c>
    </row>
    <row r="169" spans="1:3" ht="15.5" x14ac:dyDescent="0.35">
      <c r="A169" s="177" t="s">
        <v>875</v>
      </c>
      <c r="B169" s="177" t="s">
        <v>876</v>
      </c>
      <c r="C169" s="178">
        <v>5</v>
      </c>
    </row>
    <row r="170" spans="1:3" ht="15.5" x14ac:dyDescent="0.35">
      <c r="A170" s="177" t="s">
        <v>877</v>
      </c>
      <c r="B170" s="177" t="s">
        <v>878</v>
      </c>
      <c r="C170" s="178">
        <v>5</v>
      </c>
    </row>
    <row r="171" spans="1:3" ht="15.5" x14ac:dyDescent="0.35">
      <c r="A171" s="177" t="s">
        <v>879</v>
      </c>
      <c r="B171" s="177" t="s">
        <v>880</v>
      </c>
      <c r="C171" s="178">
        <v>6</v>
      </c>
    </row>
    <row r="172" spans="1:3" ht="15.5" x14ac:dyDescent="0.35">
      <c r="A172" s="177" t="s">
        <v>881</v>
      </c>
      <c r="B172" s="177" t="s">
        <v>882</v>
      </c>
      <c r="C172" s="178">
        <v>4</v>
      </c>
    </row>
    <row r="173" spans="1:3" ht="15.5" x14ac:dyDescent="0.35">
      <c r="A173" s="177" t="s">
        <v>883</v>
      </c>
      <c r="B173" s="177" t="s">
        <v>884</v>
      </c>
      <c r="C173" s="178">
        <v>3</v>
      </c>
    </row>
    <row r="174" spans="1:3" ht="15.5" x14ac:dyDescent="0.35">
      <c r="A174" s="177" t="s">
        <v>885</v>
      </c>
      <c r="B174" s="177" t="s">
        <v>886</v>
      </c>
      <c r="C174" s="178">
        <v>4</v>
      </c>
    </row>
    <row r="175" spans="1:3" ht="15.5" x14ac:dyDescent="0.35">
      <c r="A175" s="177" t="s">
        <v>887</v>
      </c>
      <c r="B175" s="177" t="s">
        <v>888</v>
      </c>
      <c r="C175" s="178">
        <v>6</v>
      </c>
    </row>
    <row r="176" spans="1:3" ht="31" x14ac:dyDescent="0.35">
      <c r="A176" s="177" t="s">
        <v>889</v>
      </c>
      <c r="B176" s="177" t="s">
        <v>890</v>
      </c>
      <c r="C176" s="178">
        <v>5</v>
      </c>
    </row>
    <row r="177" spans="1:3" ht="15.5" x14ac:dyDescent="0.35">
      <c r="A177" s="177" t="s">
        <v>891</v>
      </c>
      <c r="B177" s="177" t="s">
        <v>892</v>
      </c>
      <c r="C177" s="178">
        <v>3</v>
      </c>
    </row>
    <row r="178" spans="1:3" ht="15.5" x14ac:dyDescent="0.35">
      <c r="A178" s="177" t="s">
        <v>893</v>
      </c>
      <c r="B178" s="177" t="s">
        <v>894</v>
      </c>
      <c r="C178" s="178">
        <v>5</v>
      </c>
    </row>
    <row r="179" spans="1:3" ht="15.5" x14ac:dyDescent="0.35">
      <c r="A179" s="177" t="s">
        <v>895</v>
      </c>
      <c r="B179" s="177" t="s">
        <v>896</v>
      </c>
      <c r="C179" s="178">
        <v>5</v>
      </c>
    </row>
    <row r="180" spans="1:3" ht="15.5" x14ac:dyDescent="0.35">
      <c r="A180" s="177" t="s">
        <v>897</v>
      </c>
      <c r="B180" s="177" t="s">
        <v>898</v>
      </c>
      <c r="C180" s="178">
        <v>4</v>
      </c>
    </row>
    <row r="181" spans="1:3" ht="15.5" x14ac:dyDescent="0.35">
      <c r="A181" s="177" t="s">
        <v>899</v>
      </c>
      <c r="B181" s="177" t="s">
        <v>583</v>
      </c>
      <c r="C181" s="178">
        <v>2</v>
      </c>
    </row>
    <row r="182" spans="1:3" ht="15.5" x14ac:dyDescent="0.35">
      <c r="A182" s="177" t="s">
        <v>900</v>
      </c>
      <c r="B182" s="177" t="s">
        <v>901</v>
      </c>
      <c r="C182" s="178">
        <v>3</v>
      </c>
    </row>
    <row r="183" spans="1:3" ht="15.5" x14ac:dyDescent="0.35">
      <c r="A183" s="177" t="s">
        <v>902</v>
      </c>
      <c r="B183" s="177" t="s">
        <v>903</v>
      </c>
      <c r="C183" s="178">
        <v>3</v>
      </c>
    </row>
    <row r="184" spans="1:3" ht="15.5" x14ac:dyDescent="0.35">
      <c r="A184" s="177" t="s">
        <v>904</v>
      </c>
      <c r="B184" s="177" t="s">
        <v>905</v>
      </c>
      <c r="C184" s="178">
        <v>5</v>
      </c>
    </row>
    <row r="185" spans="1:3" ht="15.5" x14ac:dyDescent="0.35">
      <c r="A185" s="177" t="s">
        <v>506</v>
      </c>
      <c r="B185" s="177" t="s">
        <v>906</v>
      </c>
      <c r="C185" s="178">
        <v>5</v>
      </c>
    </row>
    <row r="186" spans="1:3" ht="15.5" x14ac:dyDescent="0.35">
      <c r="A186" s="177" t="s">
        <v>907</v>
      </c>
      <c r="B186" s="177" t="s">
        <v>908</v>
      </c>
      <c r="C186" s="178">
        <v>2</v>
      </c>
    </row>
    <row r="187" spans="1:3" ht="15.5" x14ac:dyDescent="0.35">
      <c r="A187" s="177" t="s">
        <v>909</v>
      </c>
      <c r="B187" s="177" t="s">
        <v>910</v>
      </c>
      <c r="C187" s="178">
        <v>3</v>
      </c>
    </row>
    <row r="188" spans="1:3" ht="15.5" x14ac:dyDescent="0.35">
      <c r="A188" s="177" t="s">
        <v>911</v>
      </c>
      <c r="B188" s="177" t="s">
        <v>912</v>
      </c>
      <c r="C188" s="178">
        <v>4</v>
      </c>
    </row>
    <row r="189" spans="1:3" ht="15.5" x14ac:dyDescent="0.35">
      <c r="A189" s="177" t="s">
        <v>913</v>
      </c>
      <c r="B189" s="177" t="s">
        <v>914</v>
      </c>
      <c r="C189" s="178">
        <v>2</v>
      </c>
    </row>
    <row r="190" spans="1:3" ht="15.5" x14ac:dyDescent="0.35">
      <c r="A190" s="177" t="s">
        <v>915</v>
      </c>
      <c r="B190" s="177" t="s">
        <v>916</v>
      </c>
      <c r="C190" s="178">
        <v>2</v>
      </c>
    </row>
    <row r="191" spans="1:3" ht="15.5" x14ac:dyDescent="0.35">
      <c r="A191" s="177" t="s">
        <v>917</v>
      </c>
      <c r="B191" s="177" t="s">
        <v>918</v>
      </c>
      <c r="C191" s="178">
        <v>5</v>
      </c>
    </row>
    <row r="192" spans="1:3" ht="15.5" x14ac:dyDescent="0.35">
      <c r="A192" s="177" t="s">
        <v>919</v>
      </c>
      <c r="B192" s="177" t="s">
        <v>583</v>
      </c>
      <c r="C192" s="178">
        <v>2</v>
      </c>
    </row>
    <row r="193" spans="1:3" ht="15.5" x14ac:dyDescent="0.35">
      <c r="A193" s="177" t="s">
        <v>920</v>
      </c>
      <c r="B193" s="177" t="s">
        <v>921</v>
      </c>
      <c r="C193" s="178">
        <v>3</v>
      </c>
    </row>
    <row r="194" spans="1:3" ht="31" x14ac:dyDescent="0.35">
      <c r="A194" s="177" t="s">
        <v>922</v>
      </c>
      <c r="B194" s="177" t="s">
        <v>923</v>
      </c>
      <c r="C194" s="178">
        <v>3</v>
      </c>
    </row>
    <row r="195" spans="1:3" ht="31" x14ac:dyDescent="0.35">
      <c r="A195" s="177" t="s">
        <v>924</v>
      </c>
      <c r="B195" s="177" t="s">
        <v>925</v>
      </c>
      <c r="C195" s="178">
        <v>3</v>
      </c>
    </row>
    <row r="196" spans="1:3" ht="15.5" x14ac:dyDescent="0.35">
      <c r="A196" s="177" t="s">
        <v>926</v>
      </c>
      <c r="B196" s="177" t="s">
        <v>927</v>
      </c>
      <c r="C196" s="178">
        <v>5</v>
      </c>
    </row>
    <row r="197" spans="1:3" ht="15.5" x14ac:dyDescent="0.35">
      <c r="A197" s="177" t="s">
        <v>928</v>
      </c>
      <c r="B197" s="177" t="s">
        <v>929</v>
      </c>
      <c r="C197" s="178">
        <v>4</v>
      </c>
    </row>
    <row r="198" spans="1:3" ht="15.5" x14ac:dyDescent="0.35">
      <c r="A198" s="177" t="s">
        <v>930</v>
      </c>
      <c r="B198" s="177" t="s">
        <v>583</v>
      </c>
      <c r="C198" s="178">
        <v>2</v>
      </c>
    </row>
    <row r="199" spans="1:3" ht="15.5" x14ac:dyDescent="0.35">
      <c r="A199" s="177" t="s">
        <v>931</v>
      </c>
      <c r="B199" s="177" t="s">
        <v>932</v>
      </c>
      <c r="C199" s="178">
        <v>1</v>
      </c>
    </row>
    <row r="200" spans="1:3" ht="15.5" x14ac:dyDescent="0.35">
      <c r="A200" s="177" t="s">
        <v>933</v>
      </c>
      <c r="B200" s="177" t="s">
        <v>934</v>
      </c>
      <c r="C200" s="178">
        <v>4</v>
      </c>
    </row>
    <row r="201" spans="1:3" ht="15.5" x14ac:dyDescent="0.35">
      <c r="A201" s="177" t="s">
        <v>935</v>
      </c>
      <c r="B201" s="177" t="s">
        <v>936</v>
      </c>
      <c r="C201" s="178">
        <v>3</v>
      </c>
    </row>
    <row r="202" spans="1:3" ht="15.5" x14ac:dyDescent="0.35">
      <c r="A202" s="177" t="s">
        <v>937</v>
      </c>
      <c r="B202" s="177" t="s">
        <v>938</v>
      </c>
      <c r="C202" s="178">
        <v>4</v>
      </c>
    </row>
    <row r="203" spans="1:3" ht="15.5" x14ac:dyDescent="0.35">
      <c r="A203" s="177" t="s">
        <v>939</v>
      </c>
      <c r="B203" s="177" t="s">
        <v>940</v>
      </c>
      <c r="C203" s="178">
        <v>4</v>
      </c>
    </row>
    <row r="204" spans="1:3" ht="15.5" x14ac:dyDescent="0.35">
      <c r="A204" s="177" t="s">
        <v>941</v>
      </c>
      <c r="B204" s="177" t="s">
        <v>942</v>
      </c>
      <c r="C204" s="178">
        <v>4</v>
      </c>
    </row>
    <row r="205" spans="1:3" ht="15.5" x14ac:dyDescent="0.35">
      <c r="A205" s="177" t="s">
        <v>943</v>
      </c>
      <c r="B205" s="177" t="s">
        <v>944</v>
      </c>
      <c r="C205" s="178">
        <v>2</v>
      </c>
    </row>
    <row r="206" spans="1:3" ht="15.5" x14ac:dyDescent="0.35">
      <c r="A206" s="177" t="s">
        <v>945</v>
      </c>
      <c r="B206" s="177" t="s">
        <v>946</v>
      </c>
      <c r="C206" s="178">
        <v>3</v>
      </c>
    </row>
    <row r="207" spans="1:3" ht="15.5" x14ac:dyDescent="0.35">
      <c r="A207" s="177" t="s">
        <v>947</v>
      </c>
      <c r="B207" s="177" t="s">
        <v>948</v>
      </c>
      <c r="C207" s="178">
        <v>4</v>
      </c>
    </row>
    <row r="208" spans="1:3" ht="15.5" x14ac:dyDescent="0.35">
      <c r="A208" s="177" t="s">
        <v>949</v>
      </c>
      <c r="B208" s="177" t="s">
        <v>950</v>
      </c>
      <c r="C208" s="178">
        <v>2</v>
      </c>
    </row>
    <row r="209" spans="1:3" ht="15.5" x14ac:dyDescent="0.35">
      <c r="A209" s="177" t="s">
        <v>951</v>
      </c>
      <c r="B209" s="177" t="s">
        <v>952</v>
      </c>
      <c r="C209" s="178">
        <v>4</v>
      </c>
    </row>
    <row r="210" spans="1:3" ht="15.5" x14ac:dyDescent="0.35">
      <c r="A210" s="177" t="s">
        <v>953</v>
      </c>
      <c r="B210" s="177" t="s">
        <v>954</v>
      </c>
      <c r="C210" s="178">
        <v>4</v>
      </c>
    </row>
    <row r="211" spans="1:3" ht="15.5" x14ac:dyDescent="0.35">
      <c r="A211" s="177" t="s">
        <v>955</v>
      </c>
      <c r="B211" s="177" t="s">
        <v>956</v>
      </c>
      <c r="C211" s="178">
        <v>4</v>
      </c>
    </row>
    <row r="212" spans="1:3" ht="15.5" x14ac:dyDescent="0.35">
      <c r="A212" s="177" t="s">
        <v>957</v>
      </c>
      <c r="B212" s="177" t="s">
        <v>958</v>
      </c>
      <c r="C212" s="178">
        <v>3</v>
      </c>
    </row>
    <row r="213" spans="1:3" ht="15.5" x14ac:dyDescent="0.35">
      <c r="A213" s="177" t="s">
        <v>959</v>
      </c>
      <c r="B213" s="177" t="s">
        <v>583</v>
      </c>
      <c r="C213" s="178">
        <v>2</v>
      </c>
    </row>
    <row r="214" spans="1:3" ht="15.5" x14ac:dyDescent="0.35">
      <c r="A214" s="177" t="s">
        <v>960</v>
      </c>
      <c r="B214" s="177" t="s">
        <v>961</v>
      </c>
      <c r="C214" s="178">
        <v>1</v>
      </c>
    </row>
    <row r="215" spans="1:3" ht="15.5" x14ac:dyDescent="0.35">
      <c r="A215" s="177" t="s">
        <v>962</v>
      </c>
      <c r="B215" s="177" t="s">
        <v>963</v>
      </c>
      <c r="C215" s="178">
        <v>4</v>
      </c>
    </row>
    <row r="216" spans="1:3" ht="15.5" x14ac:dyDescent="0.35">
      <c r="A216" s="177" t="s">
        <v>964</v>
      </c>
      <c r="B216" s="177" t="s">
        <v>965</v>
      </c>
      <c r="C216" s="178">
        <v>4</v>
      </c>
    </row>
    <row r="217" spans="1:3" ht="15.5" x14ac:dyDescent="0.35">
      <c r="A217" s="177" t="s">
        <v>966</v>
      </c>
      <c r="B217" s="177" t="s">
        <v>967</v>
      </c>
      <c r="C217" s="178">
        <v>4</v>
      </c>
    </row>
    <row r="218" spans="1:3" ht="31" x14ac:dyDescent="0.35">
      <c r="A218" s="177" t="s">
        <v>968</v>
      </c>
      <c r="B218" s="177" t="s">
        <v>969</v>
      </c>
      <c r="C218" s="178">
        <v>4</v>
      </c>
    </row>
    <row r="219" spans="1:3" ht="15.5" x14ac:dyDescent="0.35">
      <c r="A219" s="177" t="s">
        <v>970</v>
      </c>
      <c r="B219" s="177" t="s">
        <v>971</v>
      </c>
      <c r="C219" s="178">
        <v>2</v>
      </c>
    </row>
    <row r="220" spans="1:3" ht="15.5" x14ac:dyDescent="0.35">
      <c r="A220" s="177" t="s">
        <v>972</v>
      </c>
      <c r="B220" s="177" t="s">
        <v>973</v>
      </c>
      <c r="C220" s="178">
        <v>1</v>
      </c>
    </row>
    <row r="221" spans="1:3" ht="15.5" x14ac:dyDescent="0.35">
      <c r="A221" s="177" t="s">
        <v>974</v>
      </c>
      <c r="B221" s="177" t="s">
        <v>975</v>
      </c>
      <c r="C221" s="178">
        <v>1</v>
      </c>
    </row>
    <row r="222" spans="1:3" ht="31" x14ac:dyDescent="0.35">
      <c r="A222" s="177" t="s">
        <v>976</v>
      </c>
      <c r="B222" s="177" t="s">
        <v>977</v>
      </c>
      <c r="C222" s="178">
        <v>4</v>
      </c>
    </row>
    <row r="223" spans="1:3" ht="15.5" x14ac:dyDescent="0.35">
      <c r="A223" s="177" t="s">
        <v>341</v>
      </c>
      <c r="B223" s="177" t="s">
        <v>978</v>
      </c>
      <c r="C223" s="178">
        <v>7</v>
      </c>
    </row>
    <row r="224" spans="1:3" ht="15.5" x14ac:dyDescent="0.35">
      <c r="A224" s="177" t="s">
        <v>979</v>
      </c>
      <c r="B224" s="177" t="s">
        <v>980</v>
      </c>
      <c r="C224" s="178">
        <v>5</v>
      </c>
    </row>
    <row r="225" spans="1:3" ht="15.5" x14ac:dyDescent="0.35">
      <c r="A225" s="177" t="s">
        <v>981</v>
      </c>
      <c r="B225" s="177" t="s">
        <v>982</v>
      </c>
      <c r="C225" s="178">
        <v>6</v>
      </c>
    </row>
    <row r="226" spans="1:3" ht="15.5" x14ac:dyDescent="0.35">
      <c r="A226" s="177" t="s">
        <v>983</v>
      </c>
      <c r="B226" s="177" t="s">
        <v>984</v>
      </c>
      <c r="C226" s="178">
        <v>5</v>
      </c>
    </row>
    <row r="227" spans="1:3" ht="15.5" x14ac:dyDescent="0.35">
      <c r="A227" s="177" t="s">
        <v>985</v>
      </c>
      <c r="B227" s="177" t="s">
        <v>986</v>
      </c>
      <c r="C227" s="178">
        <v>2</v>
      </c>
    </row>
    <row r="228" spans="1:3" ht="15.5" x14ac:dyDescent="0.35">
      <c r="A228" s="177" t="s">
        <v>987</v>
      </c>
      <c r="B228" s="177" t="s">
        <v>988</v>
      </c>
      <c r="C228" s="178">
        <v>3</v>
      </c>
    </row>
    <row r="229" spans="1:3" ht="15.5" x14ac:dyDescent="0.35">
      <c r="A229" s="177" t="s">
        <v>989</v>
      </c>
      <c r="B229" s="177" t="s">
        <v>990</v>
      </c>
      <c r="C229" s="178">
        <v>1</v>
      </c>
    </row>
    <row r="230" spans="1:3" ht="15.5" x14ac:dyDescent="0.35">
      <c r="A230" s="177" t="s">
        <v>991</v>
      </c>
      <c r="B230" s="177" t="s">
        <v>992</v>
      </c>
      <c r="C230" s="178">
        <v>7</v>
      </c>
    </row>
    <row r="231" spans="1:3" ht="15.5" x14ac:dyDescent="0.35">
      <c r="A231" s="177" t="s">
        <v>993</v>
      </c>
      <c r="B231" s="177" t="s">
        <v>994</v>
      </c>
      <c r="C231" s="178">
        <v>2</v>
      </c>
    </row>
    <row r="232" spans="1:3" ht="15.5" x14ac:dyDescent="0.35">
      <c r="A232" s="177" t="s">
        <v>995</v>
      </c>
      <c r="B232" s="177" t="s">
        <v>996</v>
      </c>
      <c r="C232" s="178">
        <v>5</v>
      </c>
    </row>
    <row r="233" spans="1:3" ht="15.5" x14ac:dyDescent="0.35">
      <c r="A233" s="177" t="s">
        <v>997</v>
      </c>
      <c r="B233" s="177" t="s">
        <v>583</v>
      </c>
      <c r="C233" s="178">
        <v>2</v>
      </c>
    </row>
    <row r="234" spans="1:3" ht="15.5" x14ac:dyDescent="0.35">
      <c r="A234" s="177" t="s">
        <v>998</v>
      </c>
      <c r="B234" s="177" t="s">
        <v>999</v>
      </c>
      <c r="C234" s="178">
        <v>6</v>
      </c>
    </row>
    <row r="235" spans="1:3" ht="15.5" x14ac:dyDescent="0.35">
      <c r="A235" s="177" t="s">
        <v>1000</v>
      </c>
      <c r="B235" s="177" t="s">
        <v>1001</v>
      </c>
      <c r="C235" s="178">
        <v>4</v>
      </c>
    </row>
    <row r="236" spans="1:3" ht="15.5" x14ac:dyDescent="0.35">
      <c r="A236" s="177" t="s">
        <v>1002</v>
      </c>
      <c r="B236" s="177" t="s">
        <v>1003</v>
      </c>
      <c r="C236" s="178">
        <v>6</v>
      </c>
    </row>
    <row r="237" spans="1:3" ht="15.5" x14ac:dyDescent="0.35">
      <c r="A237" s="177" t="s">
        <v>1004</v>
      </c>
      <c r="B237" s="177" t="s">
        <v>1005</v>
      </c>
      <c r="C237" s="178">
        <v>4</v>
      </c>
    </row>
    <row r="238" spans="1:3" ht="15.5" x14ac:dyDescent="0.35">
      <c r="A238" s="177" t="s">
        <v>1006</v>
      </c>
      <c r="B238" s="177" t="s">
        <v>1007</v>
      </c>
      <c r="C238" s="178">
        <v>6</v>
      </c>
    </row>
    <row r="239" spans="1:3" ht="15.5" x14ac:dyDescent="0.35">
      <c r="A239" s="177" t="s">
        <v>1008</v>
      </c>
      <c r="B239" s="177" t="s">
        <v>1009</v>
      </c>
      <c r="C239" s="178">
        <v>4</v>
      </c>
    </row>
    <row r="240" spans="1:3" ht="15.5" x14ac:dyDescent="0.35">
      <c r="A240" s="177" t="s">
        <v>478</v>
      </c>
      <c r="B240" s="177" t="s">
        <v>1010</v>
      </c>
      <c r="C240" s="178">
        <v>7</v>
      </c>
    </row>
    <row r="241" spans="1:3" ht="15.5" x14ac:dyDescent="0.35">
      <c r="A241" s="177" t="s">
        <v>1011</v>
      </c>
      <c r="B241" s="177" t="s">
        <v>1012</v>
      </c>
      <c r="C241" s="178">
        <v>8</v>
      </c>
    </row>
    <row r="242" spans="1:3" ht="15.5" x14ac:dyDescent="0.35">
      <c r="A242" s="177" t="s">
        <v>1013</v>
      </c>
      <c r="B242" s="177" t="s">
        <v>1014</v>
      </c>
      <c r="C242" s="178">
        <v>6</v>
      </c>
    </row>
    <row r="243" spans="1:3" ht="15.5" x14ac:dyDescent="0.35">
      <c r="A243" s="177" t="s">
        <v>1015</v>
      </c>
      <c r="B243" s="177" t="s">
        <v>1016</v>
      </c>
      <c r="C243" s="178">
        <v>5</v>
      </c>
    </row>
    <row r="244" spans="1:3" ht="15.5" x14ac:dyDescent="0.35">
      <c r="A244" s="177" t="s">
        <v>1017</v>
      </c>
      <c r="B244" s="177" t="s">
        <v>1018</v>
      </c>
      <c r="C244" s="178">
        <v>6</v>
      </c>
    </row>
    <row r="245" spans="1:3" ht="31" x14ac:dyDescent="0.35">
      <c r="A245" s="177" t="s">
        <v>1019</v>
      </c>
      <c r="B245" s="177" t="s">
        <v>1020</v>
      </c>
      <c r="C245" s="178">
        <v>1</v>
      </c>
    </row>
    <row r="246" spans="1:3" ht="15.5" x14ac:dyDescent="0.35">
      <c r="A246" s="177" t="s">
        <v>1021</v>
      </c>
      <c r="B246" s="177" t="s">
        <v>1022</v>
      </c>
      <c r="C246" s="178">
        <v>4</v>
      </c>
    </row>
    <row r="247" spans="1:3" ht="15.5" x14ac:dyDescent="0.35">
      <c r="A247" s="177" t="s">
        <v>1023</v>
      </c>
      <c r="B247" s="177" t="s">
        <v>1024</v>
      </c>
      <c r="C247" s="178">
        <v>5</v>
      </c>
    </row>
    <row r="248" spans="1:3" ht="15.5" x14ac:dyDescent="0.35">
      <c r="A248" s="177" t="s">
        <v>1025</v>
      </c>
      <c r="B248" s="177" t="s">
        <v>583</v>
      </c>
      <c r="C248" s="178">
        <v>2</v>
      </c>
    </row>
    <row r="249" spans="1:3" ht="15.5" x14ac:dyDescent="0.35">
      <c r="A249" s="177" t="s">
        <v>1026</v>
      </c>
      <c r="B249" s="177" t="s">
        <v>1027</v>
      </c>
      <c r="C249" s="178">
        <v>8</v>
      </c>
    </row>
    <row r="250" spans="1:3" ht="15.5" x14ac:dyDescent="0.35">
      <c r="A250" s="177" t="s">
        <v>1028</v>
      </c>
      <c r="B250" s="177" t="s">
        <v>1029</v>
      </c>
      <c r="C250" s="178">
        <v>8</v>
      </c>
    </row>
    <row r="251" spans="1:3" ht="31" x14ac:dyDescent="0.35">
      <c r="A251" s="177" t="s">
        <v>1030</v>
      </c>
      <c r="B251" s="177" t="s">
        <v>1031</v>
      </c>
      <c r="C251" s="178">
        <v>7</v>
      </c>
    </row>
    <row r="252" spans="1:3" ht="15.5" x14ac:dyDescent="0.35">
      <c r="A252" s="177" t="s">
        <v>1032</v>
      </c>
      <c r="B252" s="177" t="s">
        <v>1033</v>
      </c>
      <c r="C252" s="178">
        <v>5</v>
      </c>
    </row>
    <row r="253" spans="1:3" ht="15.5" x14ac:dyDescent="0.35">
      <c r="A253" s="177" t="s">
        <v>1034</v>
      </c>
      <c r="B253" s="177" t="s">
        <v>1035</v>
      </c>
      <c r="C253" s="178">
        <v>7</v>
      </c>
    </row>
    <row r="254" spans="1:3" ht="31" x14ac:dyDescent="0.35">
      <c r="A254" s="177" t="s">
        <v>1036</v>
      </c>
      <c r="B254" s="177" t="s">
        <v>1037</v>
      </c>
      <c r="C254" s="178">
        <v>4</v>
      </c>
    </row>
    <row r="255" spans="1:3" ht="15.5" x14ac:dyDescent="0.35">
      <c r="A255" s="177" t="s">
        <v>1038</v>
      </c>
      <c r="B255" s="177" t="s">
        <v>1039</v>
      </c>
      <c r="C255" s="178">
        <v>4</v>
      </c>
    </row>
    <row r="256" spans="1:3" ht="15.5" x14ac:dyDescent="0.35">
      <c r="A256" s="177" t="s">
        <v>1040</v>
      </c>
      <c r="B256" s="177" t="s">
        <v>1041</v>
      </c>
      <c r="C256" s="178">
        <v>5</v>
      </c>
    </row>
    <row r="257" spans="1:3" ht="15.5" x14ac:dyDescent="0.35">
      <c r="A257" s="177" t="s">
        <v>1042</v>
      </c>
      <c r="B257" s="177" t="s">
        <v>1043</v>
      </c>
      <c r="C257" s="178">
        <v>8</v>
      </c>
    </row>
    <row r="258" spans="1:3" ht="15.5" x14ac:dyDescent="0.35">
      <c r="A258" s="177" t="s">
        <v>1044</v>
      </c>
      <c r="B258" s="177" t="s">
        <v>1045</v>
      </c>
      <c r="C258" s="178">
        <v>4</v>
      </c>
    </row>
    <row r="259" spans="1:3" ht="15.5" x14ac:dyDescent="0.35">
      <c r="A259" s="177" t="s">
        <v>1046</v>
      </c>
      <c r="B259" s="177" t="s">
        <v>583</v>
      </c>
      <c r="C259" s="178">
        <v>3</v>
      </c>
    </row>
    <row r="260" spans="1:3" ht="15.5" x14ac:dyDescent="0.35">
      <c r="A260" s="177" t="s">
        <v>1047</v>
      </c>
      <c r="B260" s="177" t="s">
        <v>1048</v>
      </c>
      <c r="C260" s="178">
        <v>5</v>
      </c>
    </row>
    <row r="261" spans="1:3" ht="15.5" x14ac:dyDescent="0.35">
      <c r="A261" s="177" t="s">
        <v>1049</v>
      </c>
      <c r="B261" s="177" t="s">
        <v>1050</v>
      </c>
      <c r="C261" s="178">
        <v>8</v>
      </c>
    </row>
    <row r="262" spans="1:3" ht="15.5" x14ac:dyDescent="0.35">
      <c r="A262" s="177" t="s">
        <v>1051</v>
      </c>
      <c r="B262" s="177" t="s">
        <v>1052</v>
      </c>
      <c r="C262" s="178">
        <v>5</v>
      </c>
    </row>
    <row r="263" spans="1:3" ht="15.5" x14ac:dyDescent="0.35">
      <c r="A263" s="177" t="s">
        <v>1053</v>
      </c>
      <c r="B263" s="177" t="s">
        <v>1054</v>
      </c>
      <c r="C263" s="178">
        <v>4</v>
      </c>
    </row>
    <row r="264" spans="1:3" ht="15.5" x14ac:dyDescent="0.35">
      <c r="A264" s="177" t="s">
        <v>195</v>
      </c>
      <c r="B264" s="177" t="s">
        <v>1055</v>
      </c>
      <c r="C264" s="178">
        <v>4</v>
      </c>
    </row>
    <row r="265" spans="1:3" ht="15.5" x14ac:dyDescent="0.35">
      <c r="A265" s="177" t="s">
        <v>1056</v>
      </c>
      <c r="B265" s="177" t="s">
        <v>1057</v>
      </c>
      <c r="C265" s="178">
        <v>5</v>
      </c>
    </row>
    <row r="266" spans="1:3" ht="15.5" x14ac:dyDescent="0.35">
      <c r="A266" s="177" t="s">
        <v>1058</v>
      </c>
      <c r="B266" s="177" t="s">
        <v>1059</v>
      </c>
      <c r="C266" s="178">
        <v>6</v>
      </c>
    </row>
    <row r="267" spans="1:3" ht="15.5" x14ac:dyDescent="0.35">
      <c r="A267" s="177" t="s">
        <v>1060</v>
      </c>
      <c r="B267" s="177" t="s">
        <v>1061</v>
      </c>
      <c r="C267" s="178">
        <v>5</v>
      </c>
    </row>
    <row r="268" spans="1:3" ht="15.5" x14ac:dyDescent="0.35">
      <c r="A268" s="177" t="s">
        <v>1062</v>
      </c>
      <c r="B268" s="177" t="s">
        <v>1063</v>
      </c>
      <c r="C268" s="178">
        <v>6</v>
      </c>
    </row>
    <row r="269" spans="1:3" ht="31" x14ac:dyDescent="0.35">
      <c r="A269" s="177" t="s">
        <v>1064</v>
      </c>
      <c r="B269" s="177" t="s">
        <v>1065</v>
      </c>
      <c r="C269" s="178">
        <v>8</v>
      </c>
    </row>
    <row r="270" spans="1:3" ht="31" x14ac:dyDescent="0.35">
      <c r="A270" s="177" t="s">
        <v>1066</v>
      </c>
      <c r="B270" s="177" t="s">
        <v>1067</v>
      </c>
      <c r="C270" s="178">
        <v>7</v>
      </c>
    </row>
    <row r="271" spans="1:3" ht="15.5" x14ac:dyDescent="0.35">
      <c r="A271" s="177" t="s">
        <v>1068</v>
      </c>
      <c r="B271" s="177" t="s">
        <v>1069</v>
      </c>
      <c r="C271" s="178">
        <v>6</v>
      </c>
    </row>
    <row r="272" spans="1:3" ht="15.5" x14ac:dyDescent="0.35">
      <c r="A272" s="177" t="s">
        <v>1070</v>
      </c>
      <c r="B272" s="177" t="s">
        <v>1071</v>
      </c>
      <c r="C272" s="178">
        <v>8</v>
      </c>
    </row>
    <row r="273" spans="1:3" ht="31" x14ac:dyDescent="0.35">
      <c r="A273" s="177" t="s">
        <v>375</v>
      </c>
      <c r="B273" s="177" t="s">
        <v>1072</v>
      </c>
      <c r="C273" s="178">
        <v>4</v>
      </c>
    </row>
    <row r="274" spans="1:3" ht="15.5" x14ac:dyDescent="0.35">
      <c r="A274" s="177" t="s">
        <v>1073</v>
      </c>
      <c r="B274" s="177" t="s">
        <v>1074</v>
      </c>
      <c r="C274" s="178">
        <v>8</v>
      </c>
    </row>
    <row r="275" spans="1:3" ht="15.5" x14ac:dyDescent="0.35">
      <c r="A275" s="177" t="s">
        <v>1075</v>
      </c>
      <c r="B275" s="177" t="s">
        <v>1076</v>
      </c>
      <c r="C275" s="178">
        <v>6</v>
      </c>
    </row>
    <row r="276" spans="1:3" ht="15.5" x14ac:dyDescent="0.35">
      <c r="A276" s="177" t="s">
        <v>1077</v>
      </c>
      <c r="B276" s="177" t="s">
        <v>1078</v>
      </c>
      <c r="C276" s="178">
        <v>6</v>
      </c>
    </row>
    <row r="277" spans="1:3" ht="15.5" x14ac:dyDescent="0.35">
      <c r="A277" s="177" t="s">
        <v>1079</v>
      </c>
      <c r="B277" s="177" t="s">
        <v>1080</v>
      </c>
      <c r="C277" s="178">
        <v>6</v>
      </c>
    </row>
    <row r="278" spans="1:3" ht="15.5" x14ac:dyDescent="0.35">
      <c r="A278" s="177" t="s">
        <v>1081</v>
      </c>
      <c r="B278" s="177" t="s">
        <v>1082</v>
      </c>
      <c r="C278" s="178">
        <v>4</v>
      </c>
    </row>
    <row r="279" spans="1:3" ht="15.5" x14ac:dyDescent="0.35">
      <c r="A279" s="177" t="s">
        <v>1083</v>
      </c>
      <c r="B279" s="177" t="s">
        <v>583</v>
      </c>
      <c r="C279" s="178">
        <v>2</v>
      </c>
    </row>
    <row r="280" spans="1:3" ht="15.5" x14ac:dyDescent="0.35">
      <c r="A280" s="177" t="s">
        <v>1084</v>
      </c>
      <c r="B280" s="177" t="s">
        <v>1085</v>
      </c>
      <c r="C280" s="178">
        <v>2</v>
      </c>
    </row>
    <row r="281" spans="1:3" ht="15.5" x14ac:dyDescent="0.35">
      <c r="A281" s="177" t="s">
        <v>1086</v>
      </c>
      <c r="B281" s="177" t="s">
        <v>1087</v>
      </c>
      <c r="C281" s="178">
        <v>5</v>
      </c>
    </row>
    <row r="282" spans="1:3" ht="15.5" x14ac:dyDescent="0.35">
      <c r="A282" s="177" t="s">
        <v>1088</v>
      </c>
      <c r="B282" s="177" t="s">
        <v>1089</v>
      </c>
      <c r="C282" s="178">
        <v>5</v>
      </c>
    </row>
    <row r="283" spans="1:3" ht="15.5" x14ac:dyDescent="0.35">
      <c r="A283" s="177" t="s">
        <v>1090</v>
      </c>
      <c r="B283" s="177" t="s">
        <v>1091</v>
      </c>
      <c r="C283" s="178">
        <v>4</v>
      </c>
    </row>
    <row r="284" spans="1:3" ht="31" x14ac:dyDescent="0.35">
      <c r="A284" s="177" t="s">
        <v>1092</v>
      </c>
      <c r="B284" s="177" t="s">
        <v>1093</v>
      </c>
      <c r="C284" s="178">
        <v>4</v>
      </c>
    </row>
    <row r="285" spans="1:3" ht="15.5" x14ac:dyDescent="0.35">
      <c r="A285" s="177" t="s">
        <v>1094</v>
      </c>
      <c r="B285" s="177" t="s">
        <v>1095</v>
      </c>
      <c r="C285" s="178">
        <v>8</v>
      </c>
    </row>
    <row r="286" spans="1:3" ht="31" x14ac:dyDescent="0.35">
      <c r="A286" s="177" t="s">
        <v>1096</v>
      </c>
      <c r="B286" s="177" t="s">
        <v>1097</v>
      </c>
      <c r="C286" s="178">
        <v>7</v>
      </c>
    </row>
    <row r="287" spans="1:3" ht="31" x14ac:dyDescent="0.35">
      <c r="A287" s="177" t="s">
        <v>1098</v>
      </c>
      <c r="B287" s="177" t="s">
        <v>1099</v>
      </c>
      <c r="C287" s="178">
        <v>6</v>
      </c>
    </row>
    <row r="288" spans="1:3" ht="31" x14ac:dyDescent="0.35">
      <c r="A288" s="177" t="s">
        <v>1100</v>
      </c>
      <c r="B288" s="177" t="s">
        <v>1101</v>
      </c>
      <c r="C288" s="178">
        <v>8</v>
      </c>
    </row>
    <row r="289" spans="1:3" ht="31" x14ac:dyDescent="0.35">
      <c r="A289" s="177" t="s">
        <v>1102</v>
      </c>
      <c r="B289" s="177" t="s">
        <v>1103</v>
      </c>
      <c r="C289" s="178">
        <v>7</v>
      </c>
    </row>
    <row r="290" spans="1:3" ht="15.5" x14ac:dyDescent="0.35">
      <c r="A290" s="177" t="s">
        <v>1104</v>
      </c>
      <c r="B290" s="177" t="s">
        <v>1105</v>
      </c>
      <c r="C290" s="178">
        <v>6</v>
      </c>
    </row>
    <row r="291" spans="1:3" ht="31" x14ac:dyDescent="0.35">
      <c r="A291" s="177" t="s">
        <v>1106</v>
      </c>
      <c r="B291" s="177" t="s">
        <v>1107</v>
      </c>
      <c r="C291" s="178">
        <v>4</v>
      </c>
    </row>
    <row r="292" spans="1:3" ht="15.5" x14ac:dyDescent="0.35">
      <c r="A292" s="177" t="s">
        <v>1108</v>
      </c>
      <c r="B292" s="177" t="s">
        <v>1109</v>
      </c>
      <c r="C292" s="178">
        <v>4</v>
      </c>
    </row>
    <row r="293" spans="1:3" ht="15.5" x14ac:dyDescent="0.35">
      <c r="A293" s="177" t="s">
        <v>1110</v>
      </c>
      <c r="B293" s="177" t="s">
        <v>1111</v>
      </c>
      <c r="C293" s="178">
        <v>5</v>
      </c>
    </row>
    <row r="294" spans="1:3" ht="15.5" x14ac:dyDescent="0.35">
      <c r="A294" s="177" t="s">
        <v>1112</v>
      </c>
      <c r="B294" s="177" t="s">
        <v>1113</v>
      </c>
      <c r="C294" s="178">
        <v>1</v>
      </c>
    </row>
    <row r="295" spans="1:3" ht="15.5" x14ac:dyDescent="0.35">
      <c r="A295" s="177" t="s">
        <v>1114</v>
      </c>
      <c r="B295" s="177" t="s">
        <v>1115</v>
      </c>
      <c r="C295" s="178">
        <v>4</v>
      </c>
    </row>
    <row r="296" spans="1:3" ht="15.5" x14ac:dyDescent="0.35">
      <c r="A296" s="177" t="s">
        <v>1116</v>
      </c>
      <c r="B296" s="177" t="s">
        <v>1117</v>
      </c>
      <c r="C296" s="178">
        <v>7</v>
      </c>
    </row>
    <row r="297" spans="1:3" ht="15.5" x14ac:dyDescent="0.35">
      <c r="A297" s="177" t="s">
        <v>1118</v>
      </c>
      <c r="B297" s="177" t="s">
        <v>1119</v>
      </c>
      <c r="C297" s="178">
        <v>6</v>
      </c>
    </row>
    <row r="298" spans="1:3" ht="15.5" x14ac:dyDescent="0.35">
      <c r="A298" s="177" t="s">
        <v>1120</v>
      </c>
      <c r="B298" s="177" t="s">
        <v>1121</v>
      </c>
      <c r="C298" s="178">
        <v>5</v>
      </c>
    </row>
    <row r="299" spans="1:3" ht="15.5" x14ac:dyDescent="0.35">
      <c r="A299" s="177" t="s">
        <v>1122</v>
      </c>
      <c r="B299" s="177" t="s">
        <v>1123</v>
      </c>
      <c r="C299" s="178">
        <v>5</v>
      </c>
    </row>
    <row r="300" spans="1:3" ht="15.5" x14ac:dyDescent="0.35">
      <c r="A300" s="177" t="s">
        <v>1124</v>
      </c>
      <c r="B300" s="177" t="s">
        <v>1125</v>
      </c>
      <c r="C300" s="178">
        <v>3</v>
      </c>
    </row>
    <row r="301" spans="1:3" ht="15.5" x14ac:dyDescent="0.35">
      <c r="A301" s="177" t="s">
        <v>1126</v>
      </c>
      <c r="B301" s="177" t="s">
        <v>1127</v>
      </c>
      <c r="C301" s="178">
        <v>6</v>
      </c>
    </row>
    <row r="302" spans="1:3" ht="15.5" x14ac:dyDescent="0.35">
      <c r="A302" s="177" t="s">
        <v>1128</v>
      </c>
      <c r="B302" s="177" t="s">
        <v>1129</v>
      </c>
      <c r="C302" s="178">
        <v>5</v>
      </c>
    </row>
    <row r="303" spans="1:3" ht="15.5" x14ac:dyDescent="0.35">
      <c r="A303" s="177" t="s">
        <v>1130</v>
      </c>
      <c r="B303" s="177" t="s">
        <v>1131</v>
      </c>
      <c r="C303" s="178">
        <v>5</v>
      </c>
    </row>
    <row r="304" spans="1:3" ht="15.5" x14ac:dyDescent="0.35">
      <c r="A304" s="177" t="s">
        <v>1132</v>
      </c>
      <c r="B304" s="177" t="s">
        <v>1133</v>
      </c>
      <c r="C304" s="178">
        <v>6</v>
      </c>
    </row>
    <row r="305" spans="1:3" ht="15.5" x14ac:dyDescent="0.35">
      <c r="A305" s="177" t="s">
        <v>1134</v>
      </c>
      <c r="B305" s="177" t="s">
        <v>1135</v>
      </c>
      <c r="C305" s="178">
        <v>5</v>
      </c>
    </row>
    <row r="306" spans="1:3" ht="15.5" x14ac:dyDescent="0.35">
      <c r="A306" s="177" t="s">
        <v>1136</v>
      </c>
      <c r="B306" s="177" t="s">
        <v>1137</v>
      </c>
      <c r="C306" s="178">
        <v>5</v>
      </c>
    </row>
    <row r="307" spans="1:3" ht="15.5" x14ac:dyDescent="0.35">
      <c r="A307" s="177" t="s">
        <v>1138</v>
      </c>
      <c r="B307" s="177" t="s">
        <v>583</v>
      </c>
      <c r="C307" s="178">
        <v>2</v>
      </c>
    </row>
    <row r="308" spans="1:3" ht="15.5" x14ac:dyDescent="0.35">
      <c r="A308" s="177" t="s">
        <v>1139</v>
      </c>
      <c r="B308" s="177" t="s">
        <v>1140</v>
      </c>
      <c r="C308" s="178">
        <v>1</v>
      </c>
    </row>
    <row r="309" spans="1:3" ht="15.5" x14ac:dyDescent="0.35">
      <c r="A309" s="177" t="s">
        <v>1141</v>
      </c>
      <c r="B309" s="177" t="s">
        <v>1142</v>
      </c>
      <c r="C309" s="178">
        <v>4</v>
      </c>
    </row>
    <row r="310" spans="1:3" ht="15.5" x14ac:dyDescent="0.35">
      <c r="A310" s="177" t="s">
        <v>1143</v>
      </c>
      <c r="B310" s="177" t="s">
        <v>1144</v>
      </c>
      <c r="C310" s="178">
        <v>5</v>
      </c>
    </row>
    <row r="311" spans="1:3" ht="15.5" x14ac:dyDescent="0.35">
      <c r="A311" s="177" t="s">
        <v>1145</v>
      </c>
      <c r="B311" s="177" t="s">
        <v>1146</v>
      </c>
      <c r="C311" s="178">
        <v>3</v>
      </c>
    </row>
    <row r="312" spans="1:3" ht="15.5" x14ac:dyDescent="0.35">
      <c r="A312" s="177" t="s">
        <v>1147</v>
      </c>
      <c r="B312" s="177" t="s">
        <v>1148</v>
      </c>
      <c r="C312" s="178">
        <v>6</v>
      </c>
    </row>
    <row r="313" spans="1:3" ht="15.5" x14ac:dyDescent="0.35">
      <c r="A313" s="177" t="s">
        <v>1149</v>
      </c>
      <c r="B313" s="177" t="s">
        <v>1150</v>
      </c>
      <c r="C313" s="178">
        <v>4</v>
      </c>
    </row>
    <row r="314" spans="1:3" ht="15.5" x14ac:dyDescent="0.35">
      <c r="A314" s="177" t="s">
        <v>1151</v>
      </c>
      <c r="B314" s="177" t="s">
        <v>1152</v>
      </c>
      <c r="C314" s="178">
        <v>5</v>
      </c>
    </row>
    <row r="315" spans="1:3" ht="15.5" x14ac:dyDescent="0.35">
      <c r="A315" s="177" t="s">
        <v>1153</v>
      </c>
      <c r="B315" s="177" t="s">
        <v>1154</v>
      </c>
      <c r="C315" s="178">
        <v>4</v>
      </c>
    </row>
    <row r="316" spans="1:3" ht="15.5" x14ac:dyDescent="0.35">
      <c r="A316" s="177" t="s">
        <v>1155</v>
      </c>
      <c r="B316" s="177" t="s">
        <v>1156</v>
      </c>
      <c r="C316" s="178">
        <v>6</v>
      </c>
    </row>
    <row r="317" spans="1:3" ht="15.5" x14ac:dyDescent="0.35">
      <c r="A317" s="177" t="s">
        <v>1157</v>
      </c>
      <c r="B317" s="177" t="s">
        <v>1158</v>
      </c>
      <c r="C317" s="178">
        <v>6</v>
      </c>
    </row>
    <row r="318" spans="1:3" ht="15.5" x14ac:dyDescent="0.35">
      <c r="A318" s="177" t="s">
        <v>1159</v>
      </c>
      <c r="B318" s="177" t="s">
        <v>1160</v>
      </c>
      <c r="C318" s="178">
        <v>4</v>
      </c>
    </row>
    <row r="319" spans="1:3" ht="15.5" x14ac:dyDescent="0.35">
      <c r="A319" s="177" t="s">
        <v>1161</v>
      </c>
      <c r="B319" s="177" t="s">
        <v>1162</v>
      </c>
      <c r="C319" s="178">
        <v>6</v>
      </c>
    </row>
    <row r="320" spans="1:3" ht="15.5" x14ac:dyDescent="0.35">
      <c r="A320" s="177" t="s">
        <v>1163</v>
      </c>
      <c r="B320" s="177" t="s">
        <v>1164</v>
      </c>
      <c r="C320" s="178">
        <v>3</v>
      </c>
    </row>
    <row r="321" spans="1:3" ht="15.5" x14ac:dyDescent="0.35">
      <c r="A321" s="177" t="s">
        <v>1165</v>
      </c>
      <c r="B321" s="177" t="s">
        <v>1166</v>
      </c>
      <c r="C321" s="178">
        <v>5</v>
      </c>
    </row>
    <row r="322" spans="1:3" ht="15.5" x14ac:dyDescent="0.35">
      <c r="A322" s="177" t="s">
        <v>1167</v>
      </c>
      <c r="B322" s="177" t="s">
        <v>1168</v>
      </c>
      <c r="C322" s="178">
        <v>4</v>
      </c>
    </row>
    <row r="323" spans="1:3" ht="15.5" x14ac:dyDescent="0.35">
      <c r="A323" s="177" t="s">
        <v>1169</v>
      </c>
      <c r="B323" s="177" t="s">
        <v>1170</v>
      </c>
      <c r="C323" s="178">
        <v>3</v>
      </c>
    </row>
    <row r="324" spans="1:3" ht="15.5" x14ac:dyDescent="0.35">
      <c r="A324" s="177" t="s">
        <v>1171</v>
      </c>
      <c r="B324" s="177" t="s">
        <v>1172</v>
      </c>
      <c r="C324" s="178">
        <v>4</v>
      </c>
    </row>
    <row r="325" spans="1:3" ht="15.5" x14ac:dyDescent="0.35">
      <c r="A325" s="177" t="s">
        <v>1173</v>
      </c>
      <c r="B325" s="177" t="s">
        <v>1174</v>
      </c>
      <c r="C325" s="178">
        <v>5</v>
      </c>
    </row>
    <row r="326" spans="1:3" ht="15.5" x14ac:dyDescent="0.35">
      <c r="A326" s="177" t="s">
        <v>158</v>
      </c>
      <c r="B326" s="177" t="s">
        <v>1175</v>
      </c>
      <c r="C326" s="178">
        <v>4</v>
      </c>
    </row>
    <row r="327" spans="1:3" ht="15.5" x14ac:dyDescent="0.35">
      <c r="A327" s="177" t="s">
        <v>1176</v>
      </c>
      <c r="B327" s="177" t="s">
        <v>1177</v>
      </c>
      <c r="C327" s="178">
        <v>5</v>
      </c>
    </row>
    <row r="328" spans="1:3" ht="15.5" x14ac:dyDescent="0.35">
      <c r="A328" s="177" t="s">
        <v>1178</v>
      </c>
      <c r="B328" s="177" t="s">
        <v>1179</v>
      </c>
      <c r="C328" s="178">
        <v>4</v>
      </c>
    </row>
    <row r="329" spans="1:3" ht="15.5" x14ac:dyDescent="0.35">
      <c r="A329" s="177" t="s">
        <v>1180</v>
      </c>
      <c r="B329" s="177" t="s">
        <v>1181</v>
      </c>
      <c r="C329" s="178">
        <v>4</v>
      </c>
    </row>
    <row r="330" spans="1:3" ht="15.5" x14ac:dyDescent="0.35">
      <c r="A330" s="177" t="s">
        <v>1182</v>
      </c>
      <c r="B330" s="177" t="s">
        <v>1183</v>
      </c>
      <c r="C330" s="178">
        <v>5</v>
      </c>
    </row>
    <row r="331" spans="1:3" ht="31" x14ac:dyDescent="0.35">
      <c r="A331" s="177" t="s">
        <v>1184</v>
      </c>
      <c r="B331" s="177" t="s">
        <v>1185</v>
      </c>
      <c r="C331" s="178">
        <v>6</v>
      </c>
    </row>
    <row r="332" spans="1:3" ht="15.5" x14ac:dyDescent="0.35">
      <c r="A332" s="177" t="s">
        <v>1186</v>
      </c>
      <c r="B332" s="177" t="s">
        <v>1187</v>
      </c>
      <c r="C332" s="178">
        <v>5</v>
      </c>
    </row>
    <row r="333" spans="1:3" ht="15.5" x14ac:dyDescent="0.35">
      <c r="A333" s="177" t="s">
        <v>1188</v>
      </c>
      <c r="B333" s="177" t="s">
        <v>1189</v>
      </c>
      <c r="C333" s="178">
        <v>5</v>
      </c>
    </row>
    <row r="334" spans="1:3" ht="15.5" x14ac:dyDescent="0.35">
      <c r="A334" s="177" t="s">
        <v>1190</v>
      </c>
      <c r="B334" s="177" t="s">
        <v>1191</v>
      </c>
      <c r="C334" s="178">
        <v>6</v>
      </c>
    </row>
    <row r="335" spans="1:3" ht="15.5" x14ac:dyDescent="0.35">
      <c r="A335" s="177" t="s">
        <v>1192</v>
      </c>
      <c r="B335" s="177" t="s">
        <v>1193</v>
      </c>
      <c r="C335" s="178">
        <v>5</v>
      </c>
    </row>
    <row r="336" spans="1:3" ht="15.5" x14ac:dyDescent="0.35">
      <c r="A336" s="177" t="s">
        <v>1194</v>
      </c>
      <c r="B336" s="177" t="s">
        <v>1195</v>
      </c>
      <c r="C336" s="178">
        <v>5</v>
      </c>
    </row>
    <row r="337" spans="1:3" ht="15.5" x14ac:dyDescent="0.35">
      <c r="A337" s="177" t="s">
        <v>1196</v>
      </c>
      <c r="B337" s="177" t="s">
        <v>1197</v>
      </c>
      <c r="C337" s="178">
        <v>6</v>
      </c>
    </row>
    <row r="338" spans="1:3" ht="15.5" x14ac:dyDescent="0.35">
      <c r="A338" s="177" t="s">
        <v>1198</v>
      </c>
      <c r="B338" s="177" t="s">
        <v>1199</v>
      </c>
      <c r="C338" s="178">
        <v>6</v>
      </c>
    </row>
    <row r="339" spans="1:3" ht="15.5" x14ac:dyDescent="0.35">
      <c r="A339" s="177" t="s">
        <v>251</v>
      </c>
      <c r="B339" s="177" t="s">
        <v>1200</v>
      </c>
      <c r="C339" s="178">
        <v>6</v>
      </c>
    </row>
    <row r="340" spans="1:3" ht="15.5" x14ac:dyDescent="0.35">
      <c r="A340" s="177" t="s">
        <v>1201</v>
      </c>
      <c r="B340" s="177" t="s">
        <v>1202</v>
      </c>
      <c r="C340" s="178">
        <v>6</v>
      </c>
    </row>
    <row r="341" spans="1:3" ht="15.5" x14ac:dyDescent="0.35">
      <c r="A341" s="177" t="s">
        <v>1203</v>
      </c>
      <c r="B341" s="177" t="s">
        <v>1204</v>
      </c>
      <c r="C341" s="178">
        <v>6</v>
      </c>
    </row>
    <row r="342" spans="1:3" ht="15.5" x14ac:dyDescent="0.35">
      <c r="A342" s="177" t="s">
        <v>1205</v>
      </c>
      <c r="B342" s="177" t="s">
        <v>1206</v>
      </c>
      <c r="C342" s="178">
        <v>5</v>
      </c>
    </row>
    <row r="343" spans="1:3" ht="15.5" x14ac:dyDescent="0.35">
      <c r="A343" s="177" t="s">
        <v>1207</v>
      </c>
      <c r="B343" s="177" t="s">
        <v>1208</v>
      </c>
      <c r="C343" s="178">
        <v>6</v>
      </c>
    </row>
    <row r="344" spans="1:3" ht="15.5" x14ac:dyDescent="0.35">
      <c r="A344" s="177" t="s">
        <v>1209</v>
      </c>
      <c r="B344" s="177" t="s">
        <v>1210</v>
      </c>
      <c r="C344" s="178">
        <v>5</v>
      </c>
    </row>
    <row r="345" spans="1:3" ht="15.5" x14ac:dyDescent="0.35">
      <c r="A345" s="177" t="s">
        <v>1211</v>
      </c>
      <c r="B345" s="177" t="s">
        <v>1212</v>
      </c>
      <c r="C345" s="178">
        <v>6</v>
      </c>
    </row>
    <row r="346" spans="1:3" ht="15.5" x14ac:dyDescent="0.35">
      <c r="A346" s="177" t="s">
        <v>1213</v>
      </c>
      <c r="B346" s="177" t="s">
        <v>1214</v>
      </c>
      <c r="C346" s="178">
        <v>6</v>
      </c>
    </row>
    <row r="347" spans="1:3" ht="15.5" x14ac:dyDescent="0.35">
      <c r="A347" s="177" t="s">
        <v>1215</v>
      </c>
      <c r="B347" s="177" t="s">
        <v>1216</v>
      </c>
      <c r="C347" s="178">
        <v>4</v>
      </c>
    </row>
    <row r="348" spans="1:3" ht="15.5" x14ac:dyDescent="0.35">
      <c r="A348" s="177" t="s">
        <v>1217</v>
      </c>
      <c r="B348" s="177" t="s">
        <v>1218</v>
      </c>
      <c r="C348" s="178">
        <v>5</v>
      </c>
    </row>
    <row r="349" spans="1:3" ht="15.5" x14ac:dyDescent="0.35">
      <c r="A349" s="177" t="s">
        <v>1219</v>
      </c>
      <c r="B349" s="177" t="s">
        <v>1220</v>
      </c>
      <c r="C349" s="178">
        <v>4</v>
      </c>
    </row>
    <row r="350" spans="1:3" ht="15.5" x14ac:dyDescent="0.35">
      <c r="A350" s="177" t="s">
        <v>1221</v>
      </c>
      <c r="B350" s="177" t="s">
        <v>1222</v>
      </c>
      <c r="C350" s="178">
        <v>3</v>
      </c>
    </row>
    <row r="351" spans="1:3" ht="15.5" x14ac:dyDescent="0.35">
      <c r="A351" s="177" t="s">
        <v>1223</v>
      </c>
      <c r="B351" s="177" t="s">
        <v>1224</v>
      </c>
      <c r="C351" s="178">
        <v>2</v>
      </c>
    </row>
    <row r="352" spans="1:3" ht="15.5" x14ac:dyDescent="0.35">
      <c r="A352" s="177" t="s">
        <v>1225</v>
      </c>
      <c r="B352" s="177" t="s">
        <v>1226</v>
      </c>
      <c r="C352" s="178">
        <v>3</v>
      </c>
    </row>
    <row r="353" spans="1:3" ht="15.5" x14ac:dyDescent="0.35">
      <c r="A353" s="177" t="s">
        <v>1227</v>
      </c>
      <c r="B353" s="177" t="s">
        <v>583</v>
      </c>
      <c r="C353" s="178">
        <v>2</v>
      </c>
    </row>
    <row r="354" spans="1:3" ht="15.5" x14ac:dyDescent="0.35">
      <c r="A354" s="177" t="s">
        <v>1228</v>
      </c>
      <c r="B354" s="177" t="s">
        <v>1229</v>
      </c>
      <c r="C354" s="178">
        <v>7</v>
      </c>
    </row>
    <row r="355" spans="1:3" ht="15.5" x14ac:dyDescent="0.35">
      <c r="A355" s="177" t="s">
        <v>1230</v>
      </c>
      <c r="B355" s="177" t="s">
        <v>1231</v>
      </c>
      <c r="C355" s="178">
        <v>6</v>
      </c>
    </row>
    <row r="356" spans="1:3" ht="15.5" x14ac:dyDescent="0.35">
      <c r="A356" s="177" t="s">
        <v>1232</v>
      </c>
      <c r="B356" s="177" t="s">
        <v>1233</v>
      </c>
      <c r="C356" s="178">
        <v>7</v>
      </c>
    </row>
    <row r="357" spans="1:3" ht="15.5" x14ac:dyDescent="0.35">
      <c r="A357" s="177" t="s">
        <v>1234</v>
      </c>
      <c r="B357" s="177" t="s">
        <v>1235</v>
      </c>
      <c r="C357" s="178">
        <v>5</v>
      </c>
    </row>
    <row r="358" spans="1:3" ht="15.5" x14ac:dyDescent="0.35">
      <c r="A358" s="177" t="s">
        <v>1236</v>
      </c>
      <c r="B358" s="177" t="s">
        <v>1237</v>
      </c>
      <c r="C358" s="178">
        <v>5</v>
      </c>
    </row>
    <row r="359" spans="1:3" ht="15.5" x14ac:dyDescent="0.35">
      <c r="A359" s="177" t="s">
        <v>1238</v>
      </c>
      <c r="B359" s="177" t="s">
        <v>1239</v>
      </c>
      <c r="C359" s="178">
        <v>6</v>
      </c>
    </row>
    <row r="360" spans="1:3" ht="15.5" x14ac:dyDescent="0.35">
      <c r="A360" s="177" t="s">
        <v>1240</v>
      </c>
      <c r="B360" s="177" t="s">
        <v>1241</v>
      </c>
      <c r="C360" s="178">
        <v>5</v>
      </c>
    </row>
    <row r="361" spans="1:3" ht="15.5" x14ac:dyDescent="0.35">
      <c r="A361" s="177" t="s">
        <v>1242</v>
      </c>
      <c r="B361" s="177" t="s">
        <v>1243</v>
      </c>
      <c r="C361" s="178">
        <v>4</v>
      </c>
    </row>
    <row r="362" spans="1:3" ht="15.5" x14ac:dyDescent="0.35">
      <c r="A362" s="177" t="s">
        <v>1244</v>
      </c>
      <c r="B362" s="177" t="s">
        <v>1245</v>
      </c>
      <c r="C362" s="178">
        <v>2</v>
      </c>
    </row>
    <row r="363" spans="1:3" ht="15.5" x14ac:dyDescent="0.35">
      <c r="A363" s="177" t="s">
        <v>1246</v>
      </c>
      <c r="B363" s="177" t="s">
        <v>1247</v>
      </c>
      <c r="C363" s="178">
        <v>4</v>
      </c>
    </row>
    <row r="364" spans="1:3" ht="15.5" x14ac:dyDescent="0.35">
      <c r="A364" s="177" t="s">
        <v>1248</v>
      </c>
      <c r="B364" s="177" t="s">
        <v>1249</v>
      </c>
      <c r="C364" s="178">
        <v>4</v>
      </c>
    </row>
    <row r="365" spans="1:3" ht="15.5" x14ac:dyDescent="0.35">
      <c r="A365" s="177" t="s">
        <v>1250</v>
      </c>
      <c r="B365" s="177" t="s">
        <v>1251</v>
      </c>
      <c r="C365" s="178">
        <v>5</v>
      </c>
    </row>
    <row r="366" spans="1:3" ht="15.5" x14ac:dyDescent="0.35">
      <c r="A366" s="177" t="s">
        <v>1252</v>
      </c>
      <c r="B366" s="177" t="s">
        <v>1253</v>
      </c>
      <c r="C366" s="178">
        <v>2</v>
      </c>
    </row>
    <row r="367" spans="1:3" ht="15.5" x14ac:dyDescent="0.35">
      <c r="A367" s="177" t="s">
        <v>1254</v>
      </c>
      <c r="B367" s="177" t="s">
        <v>1255</v>
      </c>
      <c r="C367" s="178">
        <v>4</v>
      </c>
    </row>
    <row r="368" spans="1:3" ht="15.5" x14ac:dyDescent="0.35">
      <c r="A368" s="177" t="s">
        <v>1256</v>
      </c>
      <c r="B368" s="177" t="s">
        <v>1257</v>
      </c>
      <c r="C368" s="178">
        <v>4</v>
      </c>
    </row>
    <row r="369" spans="1:3" ht="15.5" x14ac:dyDescent="0.35">
      <c r="A369" s="177" t="s">
        <v>1258</v>
      </c>
      <c r="B369" s="177" t="s">
        <v>1259</v>
      </c>
      <c r="C369" s="178">
        <v>5</v>
      </c>
    </row>
    <row r="370" spans="1:3" ht="15.5" x14ac:dyDescent="0.35">
      <c r="A370" s="177" t="s">
        <v>1260</v>
      </c>
      <c r="B370" s="177" t="s">
        <v>1261</v>
      </c>
      <c r="C370" s="178">
        <v>8</v>
      </c>
    </row>
    <row r="371" spans="1:3" ht="15.5" x14ac:dyDescent="0.35">
      <c r="A371" s="177" t="s">
        <v>1262</v>
      </c>
      <c r="B371" s="177" t="s">
        <v>1263</v>
      </c>
      <c r="C371" s="178">
        <v>3</v>
      </c>
    </row>
    <row r="372" spans="1:3" ht="15.5" x14ac:dyDescent="0.35">
      <c r="A372" s="177" t="s">
        <v>1264</v>
      </c>
      <c r="B372" s="177" t="s">
        <v>1265</v>
      </c>
      <c r="C372" s="178">
        <v>4</v>
      </c>
    </row>
    <row r="373" spans="1:3" ht="15.5" x14ac:dyDescent="0.35">
      <c r="A373" s="177" t="s">
        <v>1266</v>
      </c>
      <c r="B373" s="177" t="s">
        <v>1267</v>
      </c>
      <c r="C373" s="178">
        <v>4</v>
      </c>
    </row>
    <row r="374" spans="1:3" ht="31" x14ac:dyDescent="0.35">
      <c r="A374" s="177" t="s">
        <v>1268</v>
      </c>
      <c r="B374" s="177" t="s">
        <v>1269</v>
      </c>
      <c r="C374" s="178">
        <v>4</v>
      </c>
    </row>
    <row r="375" spans="1:3" ht="15.5" x14ac:dyDescent="0.35">
      <c r="A375" s="177" t="s">
        <v>1270</v>
      </c>
      <c r="B375" s="177" t="s">
        <v>1271</v>
      </c>
      <c r="C375" s="178">
        <v>5</v>
      </c>
    </row>
    <row r="376" spans="1:3" ht="15.5" x14ac:dyDescent="0.35">
      <c r="A376" s="177" t="s">
        <v>1272</v>
      </c>
      <c r="B376" s="177" t="s">
        <v>1273</v>
      </c>
      <c r="C376" s="178">
        <v>5</v>
      </c>
    </row>
    <row r="377" spans="1:3" ht="15.5" x14ac:dyDescent="0.35">
      <c r="A377" s="177" t="s">
        <v>1274</v>
      </c>
      <c r="B377" s="177" t="s">
        <v>1275</v>
      </c>
      <c r="C377" s="178">
        <v>5</v>
      </c>
    </row>
    <row r="378" spans="1:3" ht="15.5" x14ac:dyDescent="0.35">
      <c r="A378" s="177" t="s">
        <v>1276</v>
      </c>
      <c r="B378" s="177" t="s">
        <v>1277</v>
      </c>
      <c r="C378" s="178">
        <v>4</v>
      </c>
    </row>
    <row r="379" spans="1:3" ht="15.5" x14ac:dyDescent="0.35">
      <c r="A379" s="177" t="s">
        <v>1278</v>
      </c>
      <c r="B379" s="177" t="s">
        <v>1279</v>
      </c>
      <c r="C379" s="178">
        <v>6</v>
      </c>
    </row>
    <row r="380" spans="1:3" ht="15.5" x14ac:dyDescent="0.35">
      <c r="A380" s="177" t="s">
        <v>1280</v>
      </c>
      <c r="B380" s="177" t="s">
        <v>1281</v>
      </c>
      <c r="C380" s="178">
        <v>4</v>
      </c>
    </row>
    <row r="381" spans="1:3" ht="15.5" x14ac:dyDescent="0.35">
      <c r="A381" s="177" t="s">
        <v>1282</v>
      </c>
      <c r="B381" s="177" t="s">
        <v>583</v>
      </c>
      <c r="C381" s="178">
        <v>2</v>
      </c>
    </row>
    <row r="382" spans="1:3" ht="15.5" x14ac:dyDescent="0.35">
      <c r="A382" s="177" t="s">
        <v>1283</v>
      </c>
      <c r="B382" s="177" t="s">
        <v>1284</v>
      </c>
      <c r="C382" s="178">
        <v>4</v>
      </c>
    </row>
    <row r="383" spans="1:3" ht="15.5" x14ac:dyDescent="0.35">
      <c r="A383" s="177" t="s">
        <v>1285</v>
      </c>
      <c r="B383" s="177" t="s">
        <v>1286</v>
      </c>
      <c r="C383" s="178">
        <v>1</v>
      </c>
    </row>
    <row r="384" spans="1:3" ht="15.5" x14ac:dyDescent="0.35">
      <c r="A384" s="177" t="s">
        <v>1287</v>
      </c>
      <c r="B384" s="177" t="s">
        <v>1288</v>
      </c>
      <c r="C384" s="178">
        <v>4</v>
      </c>
    </row>
    <row r="385" spans="1:3" ht="15.5" x14ac:dyDescent="0.35">
      <c r="A385" s="177" t="s">
        <v>1289</v>
      </c>
      <c r="B385" s="177" t="s">
        <v>1290</v>
      </c>
      <c r="C385" s="178">
        <v>3</v>
      </c>
    </row>
    <row r="386" spans="1:3" ht="15.5" x14ac:dyDescent="0.35">
      <c r="A386" s="177" t="s">
        <v>1291</v>
      </c>
      <c r="B386" s="177" t="s">
        <v>1292</v>
      </c>
      <c r="C386" s="178">
        <v>5</v>
      </c>
    </row>
    <row r="387" spans="1:3" ht="15.5" x14ac:dyDescent="0.35">
      <c r="A387" s="177" t="s">
        <v>1293</v>
      </c>
      <c r="B387" s="177" t="s">
        <v>1294</v>
      </c>
      <c r="C387" s="178">
        <v>4</v>
      </c>
    </row>
    <row r="388" spans="1:3" ht="15.5" x14ac:dyDescent="0.35">
      <c r="A388" s="177" t="s">
        <v>1295</v>
      </c>
      <c r="B388" s="177" t="s">
        <v>1296</v>
      </c>
      <c r="C388" s="178">
        <v>4</v>
      </c>
    </row>
    <row r="389" spans="1:3" ht="15.5" x14ac:dyDescent="0.35">
      <c r="A389" s="177" t="s">
        <v>1297</v>
      </c>
      <c r="B389" s="177" t="s">
        <v>1298</v>
      </c>
      <c r="C389" s="178">
        <v>5</v>
      </c>
    </row>
    <row r="390" spans="1:3" ht="15.5" x14ac:dyDescent="0.35">
      <c r="A390" s="177" t="s">
        <v>1299</v>
      </c>
      <c r="B390" s="177" t="s">
        <v>1300</v>
      </c>
      <c r="C390" s="178">
        <v>1</v>
      </c>
    </row>
    <row r="391" spans="1:3" ht="15.5" x14ac:dyDescent="0.35">
      <c r="A391" s="177" t="s">
        <v>1301</v>
      </c>
      <c r="B391" s="177" t="s">
        <v>1302</v>
      </c>
      <c r="C391" s="178">
        <v>1</v>
      </c>
    </row>
    <row r="392" spans="1:3" ht="15.5" x14ac:dyDescent="0.35">
      <c r="A392" s="177" t="s">
        <v>1303</v>
      </c>
      <c r="B392" s="177" t="s">
        <v>583</v>
      </c>
      <c r="C392" s="178">
        <v>2</v>
      </c>
    </row>
    <row r="393" spans="1:3" ht="15.5" x14ac:dyDescent="0.35">
      <c r="A393" s="177" t="s">
        <v>1304</v>
      </c>
      <c r="B393" s="177" t="s">
        <v>1305</v>
      </c>
      <c r="C393" s="178">
        <v>1</v>
      </c>
    </row>
    <row r="394" spans="1:3" ht="15.5" x14ac:dyDescent="0.35">
      <c r="A394" s="177" t="s">
        <v>1306</v>
      </c>
      <c r="B394" s="177" t="s">
        <v>1307</v>
      </c>
      <c r="C394" s="178">
        <v>1</v>
      </c>
    </row>
    <row r="395" spans="1:3" ht="15.5" x14ac:dyDescent="0.35">
      <c r="A395" s="177" t="s">
        <v>1308</v>
      </c>
      <c r="B395" s="177" t="s">
        <v>1309</v>
      </c>
      <c r="C395" s="178">
        <v>1</v>
      </c>
    </row>
    <row r="396" spans="1:3" ht="15.5" x14ac:dyDescent="0.35">
      <c r="A396" s="177" t="s">
        <v>1310</v>
      </c>
      <c r="B396" s="177" t="s">
        <v>1311</v>
      </c>
      <c r="C396" s="178">
        <v>1</v>
      </c>
    </row>
    <row r="397" spans="1:3" ht="15.5" x14ac:dyDescent="0.35">
      <c r="A397" s="177" t="s">
        <v>1312</v>
      </c>
      <c r="B397" s="177" t="s">
        <v>1313</v>
      </c>
      <c r="C397" s="178">
        <v>1</v>
      </c>
    </row>
    <row r="398" spans="1:3" ht="15.5" x14ac:dyDescent="0.35">
      <c r="A398" s="177" t="s">
        <v>1314</v>
      </c>
      <c r="B398" s="177" t="s">
        <v>1315</v>
      </c>
      <c r="C398" s="178">
        <v>1</v>
      </c>
    </row>
    <row r="399" spans="1:3" ht="15.5" x14ac:dyDescent="0.35">
      <c r="A399" s="177" t="s">
        <v>1316</v>
      </c>
      <c r="B399" s="177" t="s">
        <v>1317</v>
      </c>
      <c r="C399" s="178">
        <v>1</v>
      </c>
    </row>
    <row r="400" spans="1:3" ht="15.5" x14ac:dyDescent="0.35">
      <c r="A400" s="177" t="s">
        <v>1318</v>
      </c>
      <c r="B400" s="177" t="s">
        <v>1319</v>
      </c>
      <c r="C400" s="178">
        <v>1</v>
      </c>
    </row>
    <row r="401" spans="1:3" ht="15.5" x14ac:dyDescent="0.35">
      <c r="A401" s="177" t="s">
        <v>1320</v>
      </c>
      <c r="B401" s="177" t="s">
        <v>1321</v>
      </c>
      <c r="C401" s="178">
        <v>1</v>
      </c>
    </row>
    <row r="402" spans="1:3" ht="15.5" x14ac:dyDescent="0.35">
      <c r="A402" s="177" t="s">
        <v>1322</v>
      </c>
      <c r="B402" s="177" t="s">
        <v>1323</v>
      </c>
      <c r="C402" s="178">
        <v>1</v>
      </c>
    </row>
    <row r="403" spans="1:3" ht="15.5" x14ac:dyDescent="0.35">
      <c r="A403" s="177" t="s">
        <v>1324</v>
      </c>
      <c r="B403" s="177" t="s">
        <v>1325</v>
      </c>
      <c r="C403" s="178">
        <v>1</v>
      </c>
    </row>
    <row r="404" spans="1:3" ht="15.5" x14ac:dyDescent="0.35">
      <c r="A404" s="177" t="s">
        <v>1326</v>
      </c>
      <c r="B404" s="177" t="s">
        <v>1327</v>
      </c>
      <c r="C404" s="178">
        <v>1</v>
      </c>
    </row>
    <row r="405" spans="1:3" ht="15.5" x14ac:dyDescent="0.35">
      <c r="A405" s="177" t="s">
        <v>1328</v>
      </c>
      <c r="B405" s="177" t="s">
        <v>1329</v>
      </c>
      <c r="C405" s="178">
        <v>1</v>
      </c>
    </row>
    <row r="406" spans="1:3" ht="15.5" x14ac:dyDescent="0.35">
      <c r="A406" s="177" t="s">
        <v>1330</v>
      </c>
      <c r="B406" s="177" t="s">
        <v>1331</v>
      </c>
      <c r="C406" s="178">
        <v>1</v>
      </c>
    </row>
    <row r="407" spans="1:3" ht="15.5" x14ac:dyDescent="0.35">
      <c r="A407" s="177" t="s">
        <v>1332</v>
      </c>
      <c r="B407" s="177" t="s">
        <v>1333</v>
      </c>
      <c r="C407" s="178">
        <v>1</v>
      </c>
    </row>
    <row r="408" spans="1:3" ht="15.5" x14ac:dyDescent="0.35">
      <c r="A408" s="177" t="s">
        <v>1334</v>
      </c>
      <c r="B408" s="177" t="s">
        <v>1335</v>
      </c>
      <c r="C408" s="178">
        <v>1</v>
      </c>
    </row>
    <row r="409" spans="1:3" ht="15.5" x14ac:dyDescent="0.35">
      <c r="A409" s="177" t="s">
        <v>1336</v>
      </c>
      <c r="B409" s="177" t="s">
        <v>1337</v>
      </c>
      <c r="C409" s="178">
        <v>1</v>
      </c>
    </row>
    <row r="410" spans="1:3" ht="15.5" x14ac:dyDescent="0.35">
      <c r="A410" s="177" t="s">
        <v>1338</v>
      </c>
      <c r="B410" s="177" t="s">
        <v>1339</v>
      </c>
      <c r="C410" s="178">
        <v>1</v>
      </c>
    </row>
    <row r="411" spans="1:3" ht="15.5" x14ac:dyDescent="0.35">
      <c r="A411" s="177" t="s">
        <v>1340</v>
      </c>
      <c r="B411" s="177" t="s">
        <v>1341</v>
      </c>
      <c r="C411" s="178">
        <v>1</v>
      </c>
    </row>
    <row r="412" spans="1:3" ht="15.5" x14ac:dyDescent="0.35">
      <c r="A412" s="177" t="s">
        <v>1342</v>
      </c>
      <c r="B412" s="177" t="s">
        <v>1343</v>
      </c>
      <c r="C412" s="178">
        <v>1</v>
      </c>
    </row>
    <row r="413" spans="1:3" ht="15.5" x14ac:dyDescent="0.35">
      <c r="A413" s="177" t="s">
        <v>1344</v>
      </c>
      <c r="B413" s="177" t="s">
        <v>1345</v>
      </c>
      <c r="C413" s="178">
        <v>1</v>
      </c>
    </row>
    <row r="414" spans="1:3" ht="15.5" x14ac:dyDescent="0.35">
      <c r="A414" s="177" t="s">
        <v>1346</v>
      </c>
      <c r="B414" s="177" t="s">
        <v>1347</v>
      </c>
      <c r="C414" s="178">
        <v>1</v>
      </c>
    </row>
    <row r="415" spans="1:3" ht="15.5" x14ac:dyDescent="0.35">
      <c r="A415" s="177" t="s">
        <v>1348</v>
      </c>
      <c r="B415" s="177" t="s">
        <v>1349</v>
      </c>
      <c r="C415" s="178">
        <v>1</v>
      </c>
    </row>
    <row r="416" spans="1:3" ht="15.5" x14ac:dyDescent="0.35">
      <c r="A416" s="177" t="s">
        <v>1350</v>
      </c>
      <c r="B416" s="177" t="s">
        <v>1351</v>
      </c>
      <c r="C416" s="178">
        <v>1</v>
      </c>
    </row>
    <row r="417" spans="1:3" ht="15.5" x14ac:dyDescent="0.35">
      <c r="A417" s="177" t="s">
        <v>1352</v>
      </c>
      <c r="B417" s="177" t="s">
        <v>1353</v>
      </c>
      <c r="C417" s="178">
        <v>1</v>
      </c>
    </row>
    <row r="418" spans="1:3" ht="15.5" x14ac:dyDescent="0.35">
      <c r="A418" s="177" t="s">
        <v>1354</v>
      </c>
      <c r="B418" s="177" t="s">
        <v>1355</v>
      </c>
      <c r="C418" s="178">
        <v>1</v>
      </c>
    </row>
    <row r="419" spans="1:3" ht="15.5" x14ac:dyDescent="0.35">
      <c r="A419" s="177" t="s">
        <v>1356</v>
      </c>
      <c r="B419" s="177" t="s">
        <v>1357</v>
      </c>
      <c r="C419" s="178">
        <v>1</v>
      </c>
    </row>
    <row r="420" spans="1:3" ht="15.5" x14ac:dyDescent="0.35">
      <c r="A420" s="177" t="s">
        <v>1358</v>
      </c>
      <c r="B420" s="177" t="s">
        <v>1359</v>
      </c>
      <c r="C420" s="178">
        <v>1</v>
      </c>
    </row>
    <row r="421" spans="1:3" ht="15.5" x14ac:dyDescent="0.35">
      <c r="A421" s="177" t="s">
        <v>1360</v>
      </c>
      <c r="B421" s="177" t="s">
        <v>1361</v>
      </c>
      <c r="C421" s="178">
        <v>1</v>
      </c>
    </row>
    <row r="422" spans="1:3" ht="15.5" x14ac:dyDescent="0.35">
      <c r="A422" s="177" t="s">
        <v>1362</v>
      </c>
      <c r="B422" s="177" t="s">
        <v>1363</v>
      </c>
      <c r="C422" s="178">
        <v>1</v>
      </c>
    </row>
    <row r="423" spans="1:3" ht="15.5" x14ac:dyDescent="0.35">
      <c r="A423" s="177" t="s">
        <v>1364</v>
      </c>
      <c r="B423" s="177" t="s">
        <v>1365</v>
      </c>
      <c r="C423" s="178">
        <v>1</v>
      </c>
    </row>
    <row r="424" spans="1:3" ht="15.5" x14ac:dyDescent="0.35">
      <c r="A424" s="177" t="s">
        <v>1366</v>
      </c>
      <c r="B424" s="177" t="s">
        <v>1367</v>
      </c>
      <c r="C424" s="178">
        <v>1</v>
      </c>
    </row>
    <row r="425" spans="1:3" ht="15.5" x14ac:dyDescent="0.35">
      <c r="A425" s="177" t="s">
        <v>1368</v>
      </c>
      <c r="B425" s="177" t="s">
        <v>1369</v>
      </c>
      <c r="C425" s="178">
        <v>1</v>
      </c>
    </row>
    <row r="426" spans="1:3" ht="15.5" x14ac:dyDescent="0.35">
      <c r="A426" s="177" t="s">
        <v>1370</v>
      </c>
      <c r="B426" s="177" t="s">
        <v>1371</v>
      </c>
      <c r="C426" s="178">
        <v>1</v>
      </c>
    </row>
    <row r="427" spans="1:3" ht="15.5" x14ac:dyDescent="0.35">
      <c r="A427" s="177" t="s">
        <v>1372</v>
      </c>
      <c r="B427" s="177" t="s">
        <v>1373</v>
      </c>
      <c r="C427" s="178">
        <v>1</v>
      </c>
    </row>
    <row r="428" spans="1:3" ht="15.5" x14ac:dyDescent="0.35">
      <c r="A428" s="177" t="s">
        <v>1374</v>
      </c>
      <c r="B428" s="177" t="s">
        <v>1375</v>
      </c>
      <c r="C428" s="178">
        <v>1</v>
      </c>
    </row>
    <row r="429" spans="1:3" ht="15.5" x14ac:dyDescent="0.35">
      <c r="A429" s="177" t="s">
        <v>1376</v>
      </c>
      <c r="B429" s="177" t="s">
        <v>1363</v>
      </c>
      <c r="C429" s="178">
        <v>1</v>
      </c>
    </row>
    <row r="430" spans="1:3" ht="15.5" x14ac:dyDescent="0.35">
      <c r="A430" s="177" t="s">
        <v>1377</v>
      </c>
      <c r="B430" s="177" t="s">
        <v>1378</v>
      </c>
      <c r="C430" s="178">
        <v>1</v>
      </c>
    </row>
    <row r="431" spans="1:3" ht="15.5" x14ac:dyDescent="0.35">
      <c r="A431" s="177" t="s">
        <v>1379</v>
      </c>
      <c r="B431" s="177" t="s">
        <v>1380</v>
      </c>
      <c r="C431" s="178">
        <v>1</v>
      </c>
    </row>
    <row r="432" spans="1:3" ht="15.5" x14ac:dyDescent="0.35">
      <c r="A432" s="177" t="s">
        <v>1381</v>
      </c>
      <c r="B432" s="177" t="s">
        <v>1382</v>
      </c>
      <c r="C432" s="178">
        <v>1</v>
      </c>
    </row>
    <row r="433" spans="1:3" ht="15.5" x14ac:dyDescent="0.35">
      <c r="A433" s="177" t="s">
        <v>1383</v>
      </c>
      <c r="B433" s="177" t="s">
        <v>1384</v>
      </c>
      <c r="C433" s="178">
        <v>1</v>
      </c>
    </row>
    <row r="434" spans="1:3" ht="15.5" x14ac:dyDescent="0.35">
      <c r="A434" s="177" t="s">
        <v>1385</v>
      </c>
      <c r="B434" s="177" t="s">
        <v>1386</v>
      </c>
      <c r="C434" s="178">
        <v>1</v>
      </c>
    </row>
    <row r="435" spans="1:3" ht="15.5" x14ac:dyDescent="0.35">
      <c r="A435" s="177" t="s">
        <v>1387</v>
      </c>
      <c r="B435" s="177" t="s">
        <v>1388</v>
      </c>
      <c r="C435" s="178">
        <v>1</v>
      </c>
    </row>
    <row r="436" spans="1:3" ht="15.5" x14ac:dyDescent="0.35">
      <c r="A436" s="177" t="s">
        <v>1389</v>
      </c>
      <c r="B436" s="177" t="s">
        <v>1390</v>
      </c>
      <c r="C436" s="178">
        <v>1</v>
      </c>
    </row>
    <row r="437" spans="1:3" ht="15.5" x14ac:dyDescent="0.35">
      <c r="A437" s="177" t="s">
        <v>1391</v>
      </c>
      <c r="B437" s="177" t="s">
        <v>1392</v>
      </c>
      <c r="C437" s="178">
        <v>1</v>
      </c>
    </row>
    <row r="438" spans="1:3" ht="15.5" x14ac:dyDescent="0.35">
      <c r="A438" s="177" t="s">
        <v>1393</v>
      </c>
      <c r="B438" s="177" t="s">
        <v>1394</v>
      </c>
      <c r="C438" s="178">
        <v>1</v>
      </c>
    </row>
    <row r="439" spans="1:3" ht="15.5" x14ac:dyDescent="0.35">
      <c r="A439" s="177" t="s">
        <v>1395</v>
      </c>
      <c r="B439" s="177" t="s">
        <v>1396</v>
      </c>
      <c r="C439" s="178">
        <v>1</v>
      </c>
    </row>
    <row r="440" spans="1:3" ht="15.5" x14ac:dyDescent="0.35">
      <c r="A440" s="177" t="s">
        <v>1397</v>
      </c>
      <c r="B440" s="177" t="s">
        <v>1398</v>
      </c>
      <c r="C440" s="178">
        <v>1</v>
      </c>
    </row>
    <row r="441" spans="1:3" ht="15.5" x14ac:dyDescent="0.35">
      <c r="A441" s="177" t="s">
        <v>1399</v>
      </c>
      <c r="B441" s="177" t="s">
        <v>1400</v>
      </c>
      <c r="C441" s="178">
        <v>1</v>
      </c>
    </row>
    <row r="442" spans="1:3" ht="15.5" x14ac:dyDescent="0.35">
      <c r="A442" s="177" t="s">
        <v>1401</v>
      </c>
      <c r="B442" s="177" t="s">
        <v>1402</v>
      </c>
      <c r="C442" s="178">
        <v>1</v>
      </c>
    </row>
    <row r="443" spans="1:3" ht="15.5" x14ac:dyDescent="0.35">
      <c r="A443" s="177" t="s">
        <v>1403</v>
      </c>
      <c r="B443" s="177" t="s">
        <v>1404</v>
      </c>
      <c r="C443" s="178">
        <v>1</v>
      </c>
    </row>
    <row r="444" spans="1:3" ht="15.5" x14ac:dyDescent="0.35">
      <c r="A444" s="177" t="s">
        <v>1405</v>
      </c>
      <c r="B444" s="177" t="s">
        <v>1406</v>
      </c>
      <c r="C444" s="178">
        <v>1</v>
      </c>
    </row>
    <row r="445" spans="1:3" ht="15.5" x14ac:dyDescent="0.35">
      <c r="A445" s="177" t="s">
        <v>1407</v>
      </c>
      <c r="B445" s="177" t="s">
        <v>1408</v>
      </c>
      <c r="C445" s="178">
        <v>1</v>
      </c>
    </row>
    <row r="446" spans="1:3" ht="15.5" x14ac:dyDescent="0.35">
      <c r="A446" s="177" t="s">
        <v>1409</v>
      </c>
      <c r="B446" s="177" t="s">
        <v>1410</v>
      </c>
      <c r="C446" s="178">
        <v>1</v>
      </c>
    </row>
    <row r="447" spans="1:3" ht="15.5" x14ac:dyDescent="0.35">
      <c r="A447" s="177" t="s">
        <v>1411</v>
      </c>
      <c r="B447" s="177" t="s">
        <v>1412</v>
      </c>
      <c r="C447" s="178">
        <v>1</v>
      </c>
    </row>
    <row r="448" spans="1:3" ht="15.5" x14ac:dyDescent="0.35">
      <c r="A448" s="177" t="s">
        <v>1413</v>
      </c>
      <c r="B448" s="177" t="s">
        <v>1414</v>
      </c>
      <c r="C448" s="178">
        <v>1</v>
      </c>
    </row>
    <row r="449" spans="1:3" ht="15.5" x14ac:dyDescent="0.35">
      <c r="A449" s="177" t="s">
        <v>1415</v>
      </c>
      <c r="B449" s="177" t="s">
        <v>1416</v>
      </c>
      <c r="C449" s="178">
        <v>1</v>
      </c>
    </row>
    <row r="450" spans="1:3" ht="15.5" x14ac:dyDescent="0.35">
      <c r="A450" s="177" t="s">
        <v>1417</v>
      </c>
      <c r="B450" s="177" t="s">
        <v>1418</v>
      </c>
      <c r="C450" s="178">
        <v>1</v>
      </c>
    </row>
    <row r="451" spans="1:3" ht="15.5" x14ac:dyDescent="0.35">
      <c r="A451" s="177" t="s">
        <v>1419</v>
      </c>
      <c r="B451" s="177" t="s">
        <v>1420</v>
      </c>
      <c r="C451" s="178">
        <v>1</v>
      </c>
    </row>
    <row r="452" spans="1:3" ht="15.5" x14ac:dyDescent="0.35">
      <c r="A452" s="177" t="s">
        <v>1421</v>
      </c>
      <c r="B452" s="177" t="s">
        <v>1422</v>
      </c>
      <c r="C452" s="178">
        <v>1</v>
      </c>
    </row>
    <row r="453" spans="1:3" ht="15.5" x14ac:dyDescent="0.35">
      <c r="A453" s="177" t="s">
        <v>1423</v>
      </c>
      <c r="B453" s="177" t="s">
        <v>1424</v>
      </c>
      <c r="C453" s="178">
        <v>1</v>
      </c>
    </row>
    <row r="454" spans="1:3" ht="15.5" x14ac:dyDescent="0.35">
      <c r="A454" s="177" t="s">
        <v>1425</v>
      </c>
      <c r="B454" s="177" t="s">
        <v>1426</v>
      </c>
      <c r="C454" s="178">
        <v>1</v>
      </c>
    </row>
    <row r="455" spans="1:3" ht="15.5" x14ac:dyDescent="0.35">
      <c r="A455" s="177" t="s">
        <v>1427</v>
      </c>
      <c r="B455" s="177" t="s">
        <v>1428</v>
      </c>
      <c r="C455" s="178">
        <v>1</v>
      </c>
    </row>
    <row r="456" spans="1:3" ht="15.5" x14ac:dyDescent="0.35">
      <c r="A456" s="177" t="s">
        <v>1429</v>
      </c>
      <c r="B456" s="177" t="s">
        <v>1430</v>
      </c>
      <c r="C456" s="178">
        <v>1</v>
      </c>
    </row>
    <row r="457" spans="1:3" ht="15.5" x14ac:dyDescent="0.35">
      <c r="A457" s="177" t="s">
        <v>1431</v>
      </c>
      <c r="B457" s="177" t="s">
        <v>1432</v>
      </c>
      <c r="C457" s="178">
        <v>1</v>
      </c>
    </row>
    <row r="458" spans="1:3" ht="15.5" x14ac:dyDescent="0.35">
      <c r="A458" s="177" t="s">
        <v>1433</v>
      </c>
      <c r="B458" s="177" t="s">
        <v>1434</v>
      </c>
      <c r="C458" s="178">
        <v>1</v>
      </c>
    </row>
    <row r="459" spans="1:3" ht="15.5" x14ac:dyDescent="0.35">
      <c r="A459" s="177" t="s">
        <v>1435</v>
      </c>
      <c r="B459" s="177" t="s">
        <v>1436</v>
      </c>
      <c r="C459" s="178">
        <v>1</v>
      </c>
    </row>
    <row r="460" spans="1:3" ht="15.5" x14ac:dyDescent="0.35">
      <c r="A460" s="177" t="s">
        <v>1437</v>
      </c>
      <c r="B460" s="177" t="s">
        <v>1438</v>
      </c>
      <c r="C460" s="178">
        <v>1</v>
      </c>
    </row>
    <row r="461" spans="1:3" ht="15.5" x14ac:dyDescent="0.35">
      <c r="A461" s="177" t="s">
        <v>1439</v>
      </c>
      <c r="B461" s="177" t="s">
        <v>1440</v>
      </c>
      <c r="C461" s="178">
        <v>1</v>
      </c>
    </row>
    <row r="462" spans="1:3" ht="15.5" x14ac:dyDescent="0.35">
      <c r="A462" s="177" t="s">
        <v>1441</v>
      </c>
      <c r="B462" s="177" t="s">
        <v>1442</v>
      </c>
      <c r="C462" s="178">
        <v>1</v>
      </c>
    </row>
    <row r="463" spans="1:3" ht="15.5" x14ac:dyDescent="0.35">
      <c r="A463" s="177" t="s">
        <v>1443</v>
      </c>
      <c r="B463" s="177" t="s">
        <v>1444</v>
      </c>
      <c r="C463" s="178">
        <v>1</v>
      </c>
    </row>
    <row r="464" spans="1:3" ht="15.5" x14ac:dyDescent="0.35">
      <c r="A464" s="177" t="s">
        <v>1445</v>
      </c>
      <c r="B464" s="177" t="s">
        <v>1446</v>
      </c>
      <c r="C464" s="178">
        <v>1</v>
      </c>
    </row>
    <row r="465" spans="1:3" ht="15.5" x14ac:dyDescent="0.35">
      <c r="A465" s="177" t="s">
        <v>1447</v>
      </c>
      <c r="B465" s="177" t="s">
        <v>1448</v>
      </c>
      <c r="C465" s="178">
        <v>1</v>
      </c>
    </row>
    <row r="466" spans="1:3" ht="15.5" x14ac:dyDescent="0.35">
      <c r="A466" s="177" t="s">
        <v>1449</v>
      </c>
      <c r="B466" s="177" t="s">
        <v>1450</v>
      </c>
      <c r="C466" s="178">
        <v>1</v>
      </c>
    </row>
    <row r="467" spans="1:3" ht="15.5" x14ac:dyDescent="0.35">
      <c r="A467" s="177" t="s">
        <v>1451</v>
      </c>
      <c r="B467" s="177" t="s">
        <v>1452</v>
      </c>
      <c r="C467" s="178">
        <v>1</v>
      </c>
    </row>
    <row r="468" spans="1:3" ht="15.5" x14ac:dyDescent="0.35">
      <c r="A468" s="177" t="s">
        <v>1453</v>
      </c>
      <c r="B468" s="177" t="s">
        <v>1454</v>
      </c>
      <c r="C468" s="178">
        <v>1</v>
      </c>
    </row>
    <row r="469" spans="1:3" ht="15.5" x14ac:dyDescent="0.35">
      <c r="A469" s="177" t="s">
        <v>1455</v>
      </c>
      <c r="B469" s="177" t="s">
        <v>1456</v>
      </c>
      <c r="C469" s="178">
        <v>1</v>
      </c>
    </row>
    <row r="470" spans="1:3" ht="15.5" x14ac:dyDescent="0.35">
      <c r="A470" s="177" t="s">
        <v>1457</v>
      </c>
      <c r="B470" s="177" t="s">
        <v>1458</v>
      </c>
      <c r="C470" s="178">
        <v>1</v>
      </c>
    </row>
    <row r="471" spans="1:3" ht="15.5" x14ac:dyDescent="0.35">
      <c r="A471" s="177" t="s">
        <v>1459</v>
      </c>
      <c r="B471" s="177" t="s">
        <v>1460</v>
      </c>
      <c r="C471" s="178">
        <v>1</v>
      </c>
    </row>
    <row r="472" spans="1:3" ht="15.5" x14ac:dyDescent="0.35">
      <c r="A472" s="177" t="s">
        <v>1461</v>
      </c>
      <c r="B472" s="177" t="s">
        <v>1462</v>
      </c>
      <c r="C472" s="178">
        <v>1</v>
      </c>
    </row>
    <row r="473" spans="1:3" ht="15.5" x14ac:dyDescent="0.35">
      <c r="A473" s="177" t="s">
        <v>1463</v>
      </c>
      <c r="B473" s="177" t="s">
        <v>1464</v>
      </c>
      <c r="C473" s="178">
        <v>1</v>
      </c>
    </row>
    <row r="474" spans="1:3" ht="15.5" x14ac:dyDescent="0.35">
      <c r="A474" s="177" t="s">
        <v>1465</v>
      </c>
      <c r="B474" s="177" t="s">
        <v>1466</v>
      </c>
      <c r="C474" s="178">
        <v>1</v>
      </c>
    </row>
    <row r="475" spans="1:3" ht="15.5" x14ac:dyDescent="0.35">
      <c r="A475" s="177" t="s">
        <v>1467</v>
      </c>
      <c r="B475" s="177" t="s">
        <v>1468</v>
      </c>
      <c r="C475" s="178">
        <v>5</v>
      </c>
    </row>
    <row r="476" spans="1:3" ht="15.5" x14ac:dyDescent="0.35">
      <c r="A476" s="177" t="s">
        <v>1469</v>
      </c>
      <c r="B476" s="177" t="s">
        <v>1470</v>
      </c>
      <c r="C476" s="178">
        <v>4</v>
      </c>
    </row>
    <row r="477" spans="1:3" ht="15.5" x14ac:dyDescent="0.35">
      <c r="A477" s="177" t="s">
        <v>1471</v>
      </c>
      <c r="B477" s="177" t="s">
        <v>1472</v>
      </c>
      <c r="C477" s="178">
        <v>1</v>
      </c>
    </row>
    <row r="478" spans="1:3" ht="15.5" x14ac:dyDescent="0.35">
      <c r="A478" s="177" t="s">
        <v>1473</v>
      </c>
      <c r="B478" s="177" t="s">
        <v>1474</v>
      </c>
      <c r="C478" s="178">
        <v>1</v>
      </c>
    </row>
    <row r="479" spans="1:3" ht="15.5" x14ac:dyDescent="0.35">
      <c r="A479" s="177" t="s">
        <v>1475</v>
      </c>
      <c r="B479" s="177" t="s">
        <v>1476</v>
      </c>
      <c r="C479" s="178">
        <v>1</v>
      </c>
    </row>
    <row r="480" spans="1:3" ht="15.5" x14ac:dyDescent="0.35">
      <c r="A480" s="177" t="s">
        <v>1477</v>
      </c>
      <c r="B480" s="177" t="s">
        <v>1478</v>
      </c>
      <c r="C480" s="178">
        <v>1</v>
      </c>
    </row>
    <row r="481" spans="1:3" ht="15.5" x14ac:dyDescent="0.35">
      <c r="A481" s="177" t="s">
        <v>1479</v>
      </c>
      <c r="B481" s="177" t="s">
        <v>1480</v>
      </c>
      <c r="C481" s="178">
        <v>1</v>
      </c>
    </row>
    <row r="482" spans="1:3" ht="15.5" x14ac:dyDescent="0.35">
      <c r="A482" s="177" t="s">
        <v>1481</v>
      </c>
      <c r="B482" s="177" t="s">
        <v>1482</v>
      </c>
      <c r="C482" s="178">
        <v>1</v>
      </c>
    </row>
    <row r="483" spans="1:3" ht="15.5" x14ac:dyDescent="0.35">
      <c r="A483" s="177" t="s">
        <v>1483</v>
      </c>
      <c r="B483" s="177" t="s">
        <v>1484</v>
      </c>
      <c r="C483" s="178">
        <v>1</v>
      </c>
    </row>
    <row r="484" spans="1:3" ht="15.5" x14ac:dyDescent="0.35">
      <c r="A484" s="177" t="s">
        <v>1485</v>
      </c>
      <c r="B484" s="177" t="s">
        <v>1486</v>
      </c>
      <c r="C484" s="178">
        <v>1</v>
      </c>
    </row>
    <row r="485" spans="1:3" ht="15.5" x14ac:dyDescent="0.35">
      <c r="A485" s="177" t="s">
        <v>1487</v>
      </c>
      <c r="B485" s="177" t="s">
        <v>1488</v>
      </c>
      <c r="C485" s="178">
        <v>1</v>
      </c>
    </row>
    <row r="486" spans="1:3" ht="15.5" x14ac:dyDescent="0.35">
      <c r="A486" s="177" t="s">
        <v>1489</v>
      </c>
      <c r="B486" s="177" t="s">
        <v>1490</v>
      </c>
      <c r="C486" s="178">
        <v>1</v>
      </c>
    </row>
    <row r="487" spans="1:3" ht="15.5" x14ac:dyDescent="0.35">
      <c r="A487" s="177" t="s">
        <v>1491</v>
      </c>
      <c r="B487" s="177" t="s">
        <v>1492</v>
      </c>
      <c r="C487" s="178">
        <v>1</v>
      </c>
    </row>
    <row r="488" spans="1:3" ht="15.5" x14ac:dyDescent="0.35">
      <c r="A488" s="177" t="s">
        <v>1493</v>
      </c>
      <c r="B488" s="177" t="s">
        <v>1494</v>
      </c>
      <c r="C488" s="178">
        <v>1</v>
      </c>
    </row>
    <row r="489" spans="1:3" ht="15.5" x14ac:dyDescent="0.35">
      <c r="A489" s="177" t="s">
        <v>1495</v>
      </c>
      <c r="B489" s="177" t="s">
        <v>1496</v>
      </c>
      <c r="C489" s="178">
        <v>1</v>
      </c>
    </row>
    <row r="490" spans="1:3" ht="15.5" x14ac:dyDescent="0.35">
      <c r="A490" s="177" t="s">
        <v>1497</v>
      </c>
      <c r="B490" s="177" t="s">
        <v>1498</v>
      </c>
      <c r="C490" s="178">
        <v>8</v>
      </c>
    </row>
    <row r="491" spans="1:3" ht="15.5" x14ac:dyDescent="0.35">
      <c r="A491" s="177" t="s">
        <v>1499</v>
      </c>
      <c r="B491" s="177" t="s">
        <v>1500</v>
      </c>
      <c r="C491" s="178">
        <v>1</v>
      </c>
    </row>
    <row r="492" spans="1:3" ht="15.5" x14ac:dyDescent="0.35">
      <c r="A492" s="177" t="s">
        <v>1501</v>
      </c>
      <c r="B492" s="177" t="s">
        <v>1502</v>
      </c>
      <c r="C492" s="178">
        <v>1</v>
      </c>
    </row>
    <row r="493" spans="1:3" ht="15.5" x14ac:dyDescent="0.35">
      <c r="A493" s="177" t="s">
        <v>1503</v>
      </c>
      <c r="B493" s="177" t="s">
        <v>1504</v>
      </c>
      <c r="C493" s="178">
        <v>1</v>
      </c>
    </row>
    <row r="494" spans="1:3" ht="15.5" x14ac:dyDescent="0.35">
      <c r="A494" s="177" t="s">
        <v>1505</v>
      </c>
      <c r="B494" s="177" t="s">
        <v>1506</v>
      </c>
      <c r="C494" s="178">
        <v>1</v>
      </c>
    </row>
    <row r="495" spans="1:3" ht="15.5" x14ac:dyDescent="0.35">
      <c r="A495" s="177" t="s">
        <v>1507</v>
      </c>
      <c r="B495" s="177" t="s">
        <v>1508</v>
      </c>
      <c r="C495" s="178">
        <v>1</v>
      </c>
    </row>
    <row r="496" spans="1:3" ht="15.5" x14ac:dyDescent="0.35">
      <c r="A496" s="177" t="s">
        <v>1509</v>
      </c>
      <c r="B496" s="177" t="s">
        <v>1510</v>
      </c>
      <c r="C496" s="178">
        <v>1</v>
      </c>
    </row>
    <row r="497" spans="1:3" ht="15.5" x14ac:dyDescent="0.35">
      <c r="A497" s="177" t="s">
        <v>1511</v>
      </c>
      <c r="B497" s="177" t="s">
        <v>1512</v>
      </c>
      <c r="C497" s="178">
        <v>1</v>
      </c>
    </row>
    <row r="498" spans="1:3" ht="15.5" x14ac:dyDescent="0.35">
      <c r="A498" s="177" t="s">
        <v>1513</v>
      </c>
      <c r="B498" s="177" t="s">
        <v>1514</v>
      </c>
      <c r="C498" s="178">
        <v>1</v>
      </c>
    </row>
    <row r="499" spans="1:3" ht="15.5" x14ac:dyDescent="0.35">
      <c r="A499" s="177" t="s">
        <v>1515</v>
      </c>
      <c r="B499" s="177" t="s">
        <v>1516</v>
      </c>
      <c r="C499" s="178">
        <v>1</v>
      </c>
    </row>
    <row r="500" spans="1:3" ht="15.5" x14ac:dyDescent="0.35">
      <c r="A500" s="177" t="s">
        <v>1517</v>
      </c>
      <c r="B500" s="177" t="s">
        <v>1518</v>
      </c>
      <c r="C500" s="178">
        <v>1</v>
      </c>
    </row>
    <row r="501" spans="1:3" ht="15.5" x14ac:dyDescent="0.35">
      <c r="A501" s="177" t="s">
        <v>1519</v>
      </c>
      <c r="B501" s="177" t="s">
        <v>1520</v>
      </c>
      <c r="C501" s="178">
        <v>1</v>
      </c>
    </row>
    <row r="502" spans="1:3" ht="15.5" x14ac:dyDescent="0.35">
      <c r="A502" s="177" t="s">
        <v>1521</v>
      </c>
      <c r="B502" s="177" t="s">
        <v>1522</v>
      </c>
      <c r="C502" s="178">
        <v>1</v>
      </c>
    </row>
    <row r="503" spans="1:3" ht="15.5" x14ac:dyDescent="0.35">
      <c r="A503" s="177" t="s">
        <v>1523</v>
      </c>
      <c r="B503" s="177" t="s">
        <v>1524</v>
      </c>
      <c r="C503" s="178">
        <v>1</v>
      </c>
    </row>
    <row r="504" spans="1:3" ht="15.5" x14ac:dyDescent="0.35">
      <c r="A504" s="177" t="s">
        <v>1525</v>
      </c>
      <c r="B504" s="177" t="s">
        <v>1526</v>
      </c>
      <c r="C504" s="178">
        <v>1</v>
      </c>
    </row>
    <row r="505" spans="1:3" ht="15.5" x14ac:dyDescent="0.35">
      <c r="A505" s="177" t="s">
        <v>1527</v>
      </c>
      <c r="B505" s="177" t="s">
        <v>1528</v>
      </c>
      <c r="C505" s="178">
        <v>1</v>
      </c>
    </row>
    <row r="506" spans="1:3" ht="15.5" x14ac:dyDescent="0.35">
      <c r="A506" s="177" t="s">
        <v>1529</v>
      </c>
      <c r="B506" s="177" t="s">
        <v>1530</v>
      </c>
      <c r="C506" s="178">
        <v>1</v>
      </c>
    </row>
    <row r="507" spans="1:3" ht="15.5" x14ac:dyDescent="0.35">
      <c r="A507" s="177" t="s">
        <v>1531</v>
      </c>
      <c r="B507" s="177" t="s">
        <v>1532</v>
      </c>
      <c r="C507" s="178">
        <v>1</v>
      </c>
    </row>
    <row r="508" spans="1:3" ht="15.5" x14ac:dyDescent="0.35">
      <c r="A508" s="177" t="s">
        <v>1533</v>
      </c>
      <c r="B508" s="177" t="s">
        <v>1534</v>
      </c>
      <c r="C508" s="178">
        <v>1</v>
      </c>
    </row>
    <row r="509" spans="1:3" ht="15.5" x14ac:dyDescent="0.35">
      <c r="A509" s="177" t="s">
        <v>1535</v>
      </c>
      <c r="B509" s="177" t="s">
        <v>1536</v>
      </c>
      <c r="C509" s="178">
        <v>1</v>
      </c>
    </row>
    <row r="510" spans="1:3" ht="15.5" x14ac:dyDescent="0.35">
      <c r="A510" s="177" t="s">
        <v>1537</v>
      </c>
      <c r="B510" s="177" t="s">
        <v>1538</v>
      </c>
      <c r="C510" s="178">
        <v>1</v>
      </c>
    </row>
    <row r="511" spans="1:3" ht="15.5" x14ac:dyDescent="0.35">
      <c r="A511" s="177" t="s">
        <v>1539</v>
      </c>
      <c r="B511" s="177" t="s">
        <v>1540</v>
      </c>
      <c r="C511" s="178">
        <v>1</v>
      </c>
    </row>
    <row r="512" spans="1:3" ht="15.5" x14ac:dyDescent="0.35">
      <c r="A512" s="177" t="s">
        <v>1541</v>
      </c>
      <c r="B512" s="177" t="s">
        <v>1542</v>
      </c>
      <c r="C512" s="178">
        <v>1</v>
      </c>
    </row>
    <row r="513" spans="1:3" ht="15.5" x14ac:dyDescent="0.35">
      <c r="A513" s="177" t="s">
        <v>1543</v>
      </c>
      <c r="B513" s="177" t="s">
        <v>1544</v>
      </c>
      <c r="C513" s="178">
        <v>1</v>
      </c>
    </row>
    <row r="514" spans="1:3" ht="15.5" x14ac:dyDescent="0.35">
      <c r="A514" s="177" t="s">
        <v>1545</v>
      </c>
      <c r="B514" s="177" t="s">
        <v>1546</v>
      </c>
      <c r="C514" s="178">
        <v>1</v>
      </c>
    </row>
    <row r="515" spans="1:3" ht="15.5" x14ac:dyDescent="0.35">
      <c r="A515" s="177" t="s">
        <v>1547</v>
      </c>
      <c r="B515" s="177" t="s">
        <v>1548</v>
      </c>
      <c r="C515" s="178">
        <v>1</v>
      </c>
    </row>
    <row r="516" spans="1:3" ht="15.5" x14ac:dyDescent="0.35">
      <c r="A516" s="177" t="s">
        <v>1549</v>
      </c>
      <c r="B516" s="177" t="s">
        <v>1550</v>
      </c>
      <c r="C516" s="178">
        <v>1</v>
      </c>
    </row>
    <row r="517" spans="1:3" ht="15.5" x14ac:dyDescent="0.35">
      <c r="A517" s="177" t="s">
        <v>1551</v>
      </c>
      <c r="B517" s="177" t="s">
        <v>1552</v>
      </c>
      <c r="C517" s="178">
        <v>1</v>
      </c>
    </row>
    <row r="518" spans="1:3" ht="15.5" x14ac:dyDescent="0.35">
      <c r="A518" s="177" t="s">
        <v>1553</v>
      </c>
      <c r="B518" s="177" t="s">
        <v>1554</v>
      </c>
      <c r="C518" s="178">
        <v>1</v>
      </c>
    </row>
    <row r="519" spans="1:3" ht="15.5" x14ac:dyDescent="0.35">
      <c r="A519" s="177" t="s">
        <v>1555</v>
      </c>
      <c r="B519" s="177" t="s">
        <v>1556</v>
      </c>
      <c r="C519" s="178">
        <v>1</v>
      </c>
    </row>
    <row r="520" spans="1:3" ht="15.5" x14ac:dyDescent="0.35">
      <c r="A520" s="177" t="s">
        <v>1557</v>
      </c>
      <c r="B520" s="177" t="s">
        <v>1558</v>
      </c>
      <c r="C520" s="178">
        <v>1</v>
      </c>
    </row>
    <row r="521" spans="1:3" ht="15.5" x14ac:dyDescent="0.35">
      <c r="A521" s="177" t="s">
        <v>1559</v>
      </c>
      <c r="B521" s="177" t="s">
        <v>1560</v>
      </c>
      <c r="C521" s="178">
        <v>1</v>
      </c>
    </row>
    <row r="522" spans="1:3" ht="15.5" x14ac:dyDescent="0.35">
      <c r="A522" s="177" t="s">
        <v>1561</v>
      </c>
      <c r="B522" s="177" t="s">
        <v>1562</v>
      </c>
      <c r="C522" s="178">
        <v>1</v>
      </c>
    </row>
    <row r="523" spans="1:3" ht="15.5" x14ac:dyDescent="0.35">
      <c r="A523" s="177" t="s">
        <v>1563</v>
      </c>
      <c r="B523" s="177" t="s">
        <v>1564</v>
      </c>
      <c r="C523" s="178">
        <v>1</v>
      </c>
    </row>
    <row r="524" spans="1:3" ht="15.5" x14ac:dyDescent="0.35">
      <c r="A524" s="177" t="s">
        <v>1565</v>
      </c>
      <c r="B524" s="177" t="s">
        <v>1566</v>
      </c>
      <c r="C524" s="178">
        <v>1</v>
      </c>
    </row>
    <row r="525" spans="1:3" ht="15.5" x14ac:dyDescent="0.35">
      <c r="A525" s="177" t="s">
        <v>1567</v>
      </c>
      <c r="B525" s="177" t="s">
        <v>1568</v>
      </c>
      <c r="C525" s="178">
        <v>1</v>
      </c>
    </row>
    <row r="526" spans="1:3" ht="15.5" x14ac:dyDescent="0.35">
      <c r="A526" s="177" t="s">
        <v>1569</v>
      </c>
      <c r="B526" s="177" t="s">
        <v>1570</v>
      </c>
      <c r="C526" s="178">
        <v>1</v>
      </c>
    </row>
    <row r="527" spans="1:3" ht="15.5" x14ac:dyDescent="0.35">
      <c r="A527" s="177" t="s">
        <v>1571</v>
      </c>
      <c r="B527" s="177" t="s">
        <v>1572</v>
      </c>
      <c r="C527" s="178">
        <v>1</v>
      </c>
    </row>
    <row r="528" spans="1:3" ht="15.5" x14ac:dyDescent="0.35">
      <c r="A528" s="177" t="s">
        <v>1573</v>
      </c>
      <c r="B528" s="177" t="s">
        <v>1574</v>
      </c>
      <c r="C528" s="178">
        <v>1</v>
      </c>
    </row>
    <row r="529" spans="1:3" ht="15.5" x14ac:dyDescent="0.35">
      <c r="A529" s="177" t="s">
        <v>1575</v>
      </c>
      <c r="B529" s="177" t="s">
        <v>1576</v>
      </c>
      <c r="C529" s="178">
        <v>1</v>
      </c>
    </row>
    <row r="530" spans="1:3" ht="15.5" x14ac:dyDescent="0.35">
      <c r="A530" s="177" t="s">
        <v>1577</v>
      </c>
      <c r="B530" s="177" t="s">
        <v>1578</v>
      </c>
      <c r="C530" s="178">
        <v>1</v>
      </c>
    </row>
    <row r="531" spans="1:3" ht="15.5" x14ac:dyDescent="0.35">
      <c r="A531" s="177" t="s">
        <v>1579</v>
      </c>
      <c r="B531" s="177" t="s">
        <v>1580</v>
      </c>
      <c r="C531" s="178">
        <v>1</v>
      </c>
    </row>
    <row r="532" spans="1:3" ht="15.5" x14ac:dyDescent="0.35">
      <c r="A532" s="177" t="s">
        <v>1581</v>
      </c>
      <c r="B532" s="177" t="s">
        <v>1582</v>
      </c>
      <c r="C532" s="178">
        <v>1</v>
      </c>
    </row>
    <row r="533" spans="1:3" ht="15.5" x14ac:dyDescent="0.35">
      <c r="A533" s="177" t="s">
        <v>1583</v>
      </c>
      <c r="B533" s="177" t="s">
        <v>1584</v>
      </c>
      <c r="C533" s="178">
        <v>1</v>
      </c>
    </row>
    <row r="534" spans="1:3" ht="31" x14ac:dyDescent="0.35">
      <c r="A534" s="177" t="s">
        <v>1585</v>
      </c>
      <c r="B534" s="177" t="s">
        <v>1586</v>
      </c>
      <c r="C534" s="178">
        <v>1</v>
      </c>
    </row>
    <row r="535" spans="1:3" ht="31" x14ac:dyDescent="0.35">
      <c r="A535" s="177" t="s">
        <v>1587</v>
      </c>
      <c r="B535" s="177" t="s">
        <v>1588</v>
      </c>
      <c r="C535" s="178">
        <v>1</v>
      </c>
    </row>
    <row r="536" spans="1:3" ht="15.5" x14ac:dyDescent="0.35">
      <c r="A536" s="177" t="s">
        <v>1589</v>
      </c>
      <c r="B536" s="177" t="s">
        <v>1590</v>
      </c>
      <c r="C536" s="178">
        <v>1</v>
      </c>
    </row>
    <row r="537" spans="1:3" ht="15.5" x14ac:dyDescent="0.35">
      <c r="A537" s="177" t="s">
        <v>1591</v>
      </c>
      <c r="B537" s="177" t="s">
        <v>1592</v>
      </c>
      <c r="C537" s="178">
        <v>1</v>
      </c>
    </row>
    <row r="538" spans="1:3" ht="15.5" x14ac:dyDescent="0.35">
      <c r="A538" s="177" t="s">
        <v>1593</v>
      </c>
      <c r="B538" s="177" t="s">
        <v>1594</v>
      </c>
      <c r="C538" s="178">
        <v>1</v>
      </c>
    </row>
    <row r="539" spans="1:3" ht="15.5" x14ac:dyDescent="0.35">
      <c r="A539" s="177" t="s">
        <v>1595</v>
      </c>
      <c r="B539" s="177" t="s">
        <v>1599</v>
      </c>
      <c r="C539" s="178">
        <v>1</v>
      </c>
    </row>
    <row r="540" spans="1:3" ht="15.5" x14ac:dyDescent="0.35">
      <c r="A540" s="177" t="s">
        <v>1600</v>
      </c>
      <c r="B540" s="177" t="s">
        <v>1601</v>
      </c>
      <c r="C540" s="178">
        <v>1</v>
      </c>
    </row>
    <row r="541" spans="1:3" ht="15.5" x14ac:dyDescent="0.35">
      <c r="A541" s="177" t="s">
        <v>1602</v>
      </c>
      <c r="B541" s="177" t="s">
        <v>1603</v>
      </c>
      <c r="C541" s="178">
        <v>1</v>
      </c>
    </row>
    <row r="542" spans="1:3" ht="15.5" x14ac:dyDescent="0.35">
      <c r="A542" s="177" t="s">
        <v>1604</v>
      </c>
      <c r="B542" s="177" t="s">
        <v>1605</v>
      </c>
      <c r="C542" s="178">
        <v>1</v>
      </c>
    </row>
    <row r="543" spans="1:3" ht="15.5" x14ac:dyDescent="0.35">
      <c r="A543" s="177" t="s">
        <v>1606</v>
      </c>
      <c r="B543" s="177" t="s">
        <v>1607</v>
      </c>
      <c r="C543" s="178">
        <v>1</v>
      </c>
    </row>
    <row r="544" spans="1:3" ht="15.5" x14ac:dyDescent="0.35">
      <c r="A544" s="177" t="s">
        <v>1608</v>
      </c>
      <c r="B544" s="177" t="s">
        <v>1609</v>
      </c>
      <c r="C544" s="178">
        <v>1</v>
      </c>
    </row>
    <row r="545" spans="1:3" ht="15.5" x14ac:dyDescent="0.35">
      <c r="A545" s="177" t="s">
        <v>1610</v>
      </c>
      <c r="B545" s="177" t="s">
        <v>1611</v>
      </c>
      <c r="C545" s="178">
        <v>1</v>
      </c>
    </row>
    <row r="546" spans="1:3" ht="15.5" x14ac:dyDescent="0.35">
      <c r="A546" s="177" t="s">
        <v>1612</v>
      </c>
      <c r="B546" s="177" t="s">
        <v>1613</v>
      </c>
      <c r="C546" s="178">
        <v>1</v>
      </c>
    </row>
    <row r="547" spans="1:3" ht="15.5" x14ac:dyDescent="0.35">
      <c r="A547" s="177" t="s">
        <v>1614</v>
      </c>
      <c r="B547" s="177" t="s">
        <v>1615</v>
      </c>
      <c r="C547" s="178">
        <v>1</v>
      </c>
    </row>
    <row r="548" spans="1:3" ht="15.5" x14ac:dyDescent="0.35">
      <c r="A548" s="177" t="s">
        <v>1616</v>
      </c>
      <c r="B548" s="177" t="s">
        <v>1617</v>
      </c>
      <c r="C548" s="178">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325FF-99FA-4C2A-AD6D-90267F5B4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51083B-7039-4CFA-9004-4DE06B2F0160}">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microsoft.com/sharepoint/v3"/>
    <ds:schemaRef ds:uri="2c75e67c-ed2d-4c91-baba-8aa4949e551e"/>
    <ds:schemaRef ds:uri="http://schemas.microsoft.com/office/infopath/2007/PartnerControls"/>
    <ds:schemaRef ds:uri="http://schemas.openxmlformats.org/package/2006/metadata/core-properties"/>
    <ds:schemaRef ds:uri="33874043-1092-46f2-b7ed-3863b0441e79"/>
    <ds:schemaRef ds:uri="http://www.w3.org/XML/1998/namespace"/>
  </ds:schemaRefs>
</ds:datastoreItem>
</file>

<file path=customXml/itemProps3.xml><?xml version="1.0" encoding="utf-8"?>
<ds:datastoreItem xmlns:ds="http://schemas.openxmlformats.org/officeDocument/2006/customXml" ds:itemID="{E5655506-DDC4-413A-BBFE-8B4BC3DB695C}">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6E9B7BAA-5744-402B-BF2A-DD3C16176B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2023-11-27T20:44:07Z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